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wave_bhanu\Wave\"/>
    </mc:Choice>
  </mc:AlternateContent>
  <bookViews>
    <workbookView xWindow="-105" yWindow="-105" windowWidth="20730" windowHeight="11760" tabRatio="589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xlchart.v1.0" hidden="1">LogNormal!$A$2:$A$194</definedName>
    <definedName name="_xlchart.v1.1" hidden="1">LogNormal!$O$2:$O$194</definedName>
    <definedName name="_xlchart.v1.2" hidden="1">LogNormal!$O$3:$O$4</definedName>
    <definedName name="_xlchart.v1.3" hidden="1">LogNormal!$P$1</definedName>
    <definedName name="_xlchart.v1.4" hidden="1">LogNormal!$P$2:$P$194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lhs1" localSheetId="1" hidden="1">logistic!$S$5</definedName>
    <definedName name="solver_lhs1" localSheetId="2" hidden="1">LogNormal!$L$5</definedName>
    <definedName name="solver_lhs1" localSheetId="5" hidden="1">Weibull!$U$5</definedName>
    <definedName name="solver_lhs2" localSheetId="1" hidden="1">logistic!$S$5</definedName>
    <definedName name="solver_lhs2" localSheetId="2" hidden="1">LogNormal!$U$5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um" localSheetId="4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5" hidden="1">0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opt" localSheetId="4" hidden="1">Cauchy!$R$3</definedName>
    <definedName name="solver_opt" localSheetId="1" hidden="1">logistic!$I$3</definedName>
    <definedName name="solver_opt" localSheetId="2" hidden="1">LogNormal!$K$3</definedName>
    <definedName name="solver_opt" localSheetId="3" hidden="1">NORMAL!$S$3</definedName>
    <definedName name="solver_opt" localSheetId="5" hidden="1">Weibull!$T$3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el1" localSheetId="1" hidden="1">3</definedName>
    <definedName name="solver_rel1" localSheetId="2" hidden="1">3</definedName>
    <definedName name="solver_rel1" localSheetId="5" hidden="1">3</definedName>
    <definedName name="solver_rel2" localSheetId="1" hidden="1">3</definedName>
    <definedName name="solver_rel2" localSheetId="2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1" hidden="1">0.955</definedName>
    <definedName name="solver_rhs1" localSheetId="2" hidden="1">0.99</definedName>
    <definedName name="solver_rhs1" localSheetId="5" hidden="1">0.95</definedName>
    <definedName name="solver_rhs2" localSheetId="1" hidden="1">0.955</definedName>
    <definedName name="solver_rhs2" localSheetId="2" hidden="1">0.97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5" i="5" l="1"/>
  <c r="AA9" i="5" l="1"/>
  <c r="Z10" i="5"/>
  <c r="AA10" i="5" s="1"/>
  <c r="Z9" i="5"/>
  <c r="A85" i="5" l="1"/>
  <c r="E85" i="5"/>
  <c r="N85" i="5"/>
  <c r="A86" i="5"/>
  <c r="E86" i="5"/>
  <c r="N86" i="5"/>
  <c r="A87" i="5"/>
  <c r="E87" i="5"/>
  <c r="N87" i="5"/>
  <c r="A88" i="5"/>
  <c r="E88" i="5"/>
  <c r="N88" i="5"/>
  <c r="A89" i="5"/>
  <c r="E89" i="5"/>
  <c r="N89" i="5"/>
  <c r="A90" i="5"/>
  <c r="E90" i="5"/>
  <c r="N90" i="5"/>
  <c r="A91" i="5"/>
  <c r="E91" i="5"/>
  <c r="N91" i="5"/>
  <c r="A92" i="5"/>
  <c r="E92" i="5"/>
  <c r="N92" i="5"/>
  <c r="A93" i="5"/>
  <c r="E93" i="5"/>
  <c r="N93" i="5"/>
  <c r="A94" i="5"/>
  <c r="E94" i="5"/>
  <c r="N94" i="5"/>
  <c r="A95" i="5"/>
  <c r="E95" i="5"/>
  <c r="N95" i="5"/>
  <c r="A96" i="5"/>
  <c r="E96" i="5"/>
  <c r="N96" i="5"/>
  <c r="A97" i="5"/>
  <c r="E97" i="5"/>
  <c r="N97" i="5"/>
  <c r="A98" i="5"/>
  <c r="E98" i="5"/>
  <c r="N98" i="5"/>
  <c r="A99" i="5"/>
  <c r="E99" i="5"/>
  <c r="N99" i="5"/>
  <c r="A100" i="5"/>
  <c r="E100" i="5"/>
  <c r="N100" i="5"/>
  <c r="A101" i="5"/>
  <c r="E101" i="5"/>
  <c r="N101" i="5"/>
  <c r="A102" i="5"/>
  <c r="E102" i="5"/>
  <c r="N102" i="5"/>
  <c r="A103" i="5"/>
  <c r="E103" i="5"/>
  <c r="N103" i="5"/>
  <c r="A104" i="5"/>
  <c r="E104" i="5"/>
  <c r="N104" i="5"/>
  <c r="A105" i="5"/>
  <c r="E105" i="5"/>
  <c r="N105" i="5"/>
  <c r="A106" i="5"/>
  <c r="E106" i="5"/>
  <c r="N106" i="5"/>
  <c r="A107" i="5"/>
  <c r="E107" i="5"/>
  <c r="N107" i="5"/>
  <c r="A108" i="5"/>
  <c r="E108" i="5"/>
  <c r="N108" i="5"/>
  <c r="A109" i="5"/>
  <c r="E109" i="5"/>
  <c r="N109" i="5"/>
  <c r="A110" i="5"/>
  <c r="E110" i="5"/>
  <c r="N110" i="5"/>
  <c r="A111" i="5"/>
  <c r="E111" i="5"/>
  <c r="N111" i="5"/>
  <c r="A112" i="5"/>
  <c r="E112" i="5"/>
  <c r="N112" i="5"/>
  <c r="A113" i="5"/>
  <c r="E113" i="5"/>
  <c r="N113" i="5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A85" i="2"/>
  <c r="A86" i="2"/>
  <c r="A87" i="2"/>
  <c r="A88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B109" i="2" l="1"/>
  <c r="B85" i="2"/>
  <c r="B86" i="2"/>
  <c r="E86" i="2" s="1"/>
  <c r="B111" i="2"/>
  <c r="E111" i="2" s="1"/>
  <c r="B103" i="2"/>
  <c r="E103" i="2" s="1"/>
  <c r="B95" i="2"/>
  <c r="E95" i="2" s="1"/>
  <c r="B88" i="2"/>
  <c r="E88" i="2" s="1"/>
  <c r="B110" i="2"/>
  <c r="E110" i="2" s="1"/>
  <c r="B102" i="2"/>
  <c r="E102" i="2" s="1"/>
  <c r="E109" i="2"/>
  <c r="E85" i="2"/>
  <c r="B99" i="2"/>
  <c r="B94" i="2"/>
  <c r="B87" i="2"/>
  <c r="B107" i="2"/>
  <c r="B90" i="2"/>
  <c r="B100" i="2"/>
  <c r="B101" i="2"/>
  <c r="B93" i="2"/>
  <c r="B108" i="2"/>
  <c r="B92" i="2"/>
  <c r="B106" i="2"/>
  <c r="B91" i="2"/>
  <c r="B113" i="2"/>
  <c r="B105" i="2"/>
  <c r="B97" i="2"/>
  <c r="B89" i="2"/>
  <c r="B98" i="2"/>
  <c r="B112" i="2"/>
  <c r="B104" i="2"/>
  <c r="B96" i="2"/>
  <c r="E89" i="2" l="1"/>
  <c r="E112" i="2"/>
  <c r="E97" i="2"/>
  <c r="E108" i="2"/>
  <c r="E105" i="2"/>
  <c r="E90" i="2"/>
  <c r="E93" i="2"/>
  <c r="E100" i="2"/>
  <c r="E104" i="2"/>
  <c r="E113" i="2"/>
  <c r="E107" i="2"/>
  <c r="E91" i="2"/>
  <c r="E87" i="2"/>
  <c r="E96" i="2"/>
  <c r="E92" i="2"/>
  <c r="E94" i="2"/>
  <c r="E99" i="2"/>
  <c r="E98" i="2"/>
  <c r="E106" i="2"/>
  <c r="E101" i="2"/>
  <c r="C3" i="2" l="1"/>
  <c r="C10" i="15"/>
  <c r="D3" i="2" l="1"/>
  <c r="D86" i="2"/>
  <c r="F86" i="2" s="1"/>
  <c r="D110" i="2"/>
  <c r="F110" i="2" s="1"/>
  <c r="D100" i="2"/>
  <c r="F100" i="2" s="1"/>
  <c r="D92" i="2"/>
  <c r="F92" i="2" s="1"/>
  <c r="D102" i="2"/>
  <c r="F102" i="2" s="1"/>
  <c r="D96" i="2"/>
  <c r="F96" i="2" s="1"/>
  <c r="D90" i="2"/>
  <c r="F90" i="2" s="1"/>
  <c r="D104" i="2"/>
  <c r="F104" i="2" s="1"/>
  <c r="D94" i="2"/>
  <c r="F94" i="2" s="1"/>
  <c r="D108" i="2"/>
  <c r="F108" i="2" s="1"/>
  <c r="D97" i="2"/>
  <c r="F97" i="2" s="1"/>
  <c r="D88" i="2"/>
  <c r="F88" i="2" s="1"/>
  <c r="D112" i="2"/>
  <c r="F112" i="2" s="1"/>
  <c r="D89" i="2"/>
  <c r="F89" i="2" s="1"/>
  <c r="D113" i="2"/>
  <c r="F113" i="2" s="1"/>
  <c r="D87" i="2"/>
  <c r="F87" i="2" s="1"/>
  <c r="D109" i="2"/>
  <c r="F109" i="2" s="1"/>
  <c r="D85" i="2"/>
  <c r="F85" i="2" s="1"/>
  <c r="D91" i="2"/>
  <c r="F91" i="2" s="1"/>
  <c r="D105" i="2"/>
  <c r="F105" i="2" s="1"/>
  <c r="D98" i="2"/>
  <c r="F98" i="2" s="1"/>
  <c r="D106" i="2"/>
  <c r="F106" i="2" s="1"/>
  <c r="D95" i="2"/>
  <c r="F95" i="2" s="1"/>
  <c r="D99" i="2"/>
  <c r="F99" i="2" s="1"/>
  <c r="D101" i="2"/>
  <c r="F101" i="2" s="1"/>
  <c r="D93" i="2"/>
  <c r="F93" i="2" s="1"/>
  <c r="D103" i="2"/>
  <c r="F103" i="2" s="1"/>
  <c r="D107" i="2"/>
  <c r="F107" i="2" s="1"/>
  <c r="D111" i="2"/>
  <c r="F111" i="2" s="1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G3" i="17"/>
  <c r="A3" i="17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3" i="13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3" i="12"/>
  <c r="F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3" i="5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9" i="15"/>
  <c r="C8" i="15"/>
  <c r="C7" i="15"/>
  <c r="C6" i="15"/>
  <c r="C5" i="15"/>
  <c r="C4" i="15"/>
  <c r="C3" i="15"/>
  <c r="B95" i="5" l="1"/>
  <c r="C95" i="5" s="1"/>
  <c r="D95" i="5" s="1"/>
  <c r="P95" i="5" s="1"/>
  <c r="B98" i="5"/>
  <c r="C98" i="5" s="1"/>
  <c r="D98" i="5" s="1"/>
  <c r="P98" i="5" s="1"/>
  <c r="B103" i="5"/>
  <c r="C103" i="5" s="1"/>
  <c r="D103" i="5" s="1"/>
  <c r="P103" i="5" s="1"/>
  <c r="B106" i="5"/>
  <c r="C106" i="5" s="1"/>
  <c r="D106" i="5" s="1"/>
  <c r="P106" i="5" s="1"/>
  <c r="B97" i="5"/>
  <c r="B91" i="5"/>
  <c r="C91" i="5" s="1"/>
  <c r="D91" i="5" s="1"/>
  <c r="P91" i="5" s="1"/>
  <c r="B105" i="5"/>
  <c r="B87" i="5"/>
  <c r="C87" i="5" s="1"/>
  <c r="D87" i="5" s="1"/>
  <c r="P87" i="5" s="1"/>
  <c r="B107" i="5"/>
  <c r="C107" i="5" s="1"/>
  <c r="D107" i="5" s="1"/>
  <c r="P107" i="5" s="1"/>
  <c r="B110" i="5"/>
  <c r="C110" i="5" s="1"/>
  <c r="D110" i="5" s="1"/>
  <c r="P110" i="5" s="1"/>
  <c r="B93" i="5"/>
  <c r="B100" i="5"/>
  <c r="C100" i="5" s="1"/>
  <c r="D100" i="5" s="1"/>
  <c r="P100" i="5" s="1"/>
  <c r="B86" i="5"/>
  <c r="C86" i="5" s="1"/>
  <c r="D86" i="5" s="1"/>
  <c r="P86" i="5" s="1"/>
  <c r="B108" i="5"/>
  <c r="C108" i="5" s="1"/>
  <c r="D108" i="5" s="1"/>
  <c r="P108" i="5" s="1"/>
  <c r="B92" i="5"/>
  <c r="C92" i="5" s="1"/>
  <c r="D92" i="5" s="1"/>
  <c r="P92" i="5" s="1"/>
  <c r="B88" i="5"/>
  <c r="C88" i="5" s="1"/>
  <c r="D88" i="5" s="1"/>
  <c r="P88" i="5" s="1"/>
  <c r="B111" i="5"/>
  <c r="C111" i="5" s="1"/>
  <c r="D111" i="5" s="1"/>
  <c r="P111" i="5" s="1"/>
  <c r="B113" i="5"/>
  <c r="C113" i="5" s="1"/>
  <c r="D113" i="5" s="1"/>
  <c r="P113" i="5" s="1"/>
  <c r="B89" i="5"/>
  <c r="B90" i="5"/>
  <c r="C90" i="5" s="1"/>
  <c r="D90" i="5" s="1"/>
  <c r="P90" i="5" s="1"/>
  <c r="B104" i="5"/>
  <c r="C104" i="5" s="1"/>
  <c r="D104" i="5" s="1"/>
  <c r="P104" i="5" s="1"/>
  <c r="B101" i="5"/>
  <c r="B109" i="5"/>
  <c r="C109" i="5" s="1"/>
  <c r="D109" i="5" s="1"/>
  <c r="P109" i="5" s="1"/>
  <c r="B96" i="5"/>
  <c r="C96" i="5" s="1"/>
  <c r="D96" i="5" s="1"/>
  <c r="P96" i="5" s="1"/>
  <c r="B99" i="5"/>
  <c r="C99" i="5" s="1"/>
  <c r="D99" i="5" s="1"/>
  <c r="P99" i="5" s="1"/>
  <c r="B94" i="5"/>
  <c r="C94" i="5" s="1"/>
  <c r="D94" i="5" s="1"/>
  <c r="P94" i="5" s="1"/>
  <c r="B102" i="5"/>
  <c r="C102" i="5" s="1"/>
  <c r="D102" i="5" s="1"/>
  <c r="P102" i="5" s="1"/>
  <c r="B85" i="5"/>
  <c r="B112" i="5"/>
  <c r="C112" i="5" s="1"/>
  <c r="D112" i="5" s="1"/>
  <c r="P112" i="5" s="1"/>
  <c r="B4" i="5"/>
  <c r="B34" i="12"/>
  <c r="N34" i="12" s="1"/>
  <c r="D206" i="15"/>
  <c r="D351" i="15"/>
  <c r="D391" i="15"/>
  <c r="D415" i="15"/>
  <c r="B45" i="15"/>
  <c r="B46" i="15" s="1"/>
  <c r="B27" i="13"/>
  <c r="C27" i="13" s="1"/>
  <c r="D27" i="13" s="1"/>
  <c r="G27" i="13" s="1"/>
  <c r="B35" i="5"/>
  <c r="B27" i="5"/>
  <c r="B19" i="5"/>
  <c r="B11" i="5"/>
  <c r="B35" i="13"/>
  <c r="C35" i="13" s="1"/>
  <c r="D35" i="13" s="1"/>
  <c r="G35" i="13" s="1"/>
  <c r="B19" i="13"/>
  <c r="C19" i="13" s="1"/>
  <c r="D19" i="13" s="1"/>
  <c r="G19" i="13" s="1"/>
  <c r="B11" i="13"/>
  <c r="C11" i="13" s="1"/>
  <c r="D11" i="13" s="1"/>
  <c r="G11" i="13" s="1"/>
  <c r="B28" i="12"/>
  <c r="N28" i="12" s="1"/>
  <c r="B5" i="12"/>
  <c r="N5" i="12" s="1"/>
  <c r="B11" i="12"/>
  <c r="N11" i="12" s="1"/>
  <c r="B4" i="13"/>
  <c r="C4" i="13" s="1"/>
  <c r="D4" i="13" s="1"/>
  <c r="G4" i="13" s="1"/>
  <c r="B40" i="12"/>
  <c r="N40" i="12" s="1"/>
  <c r="B23" i="12"/>
  <c r="N23" i="12" s="1"/>
  <c r="B17" i="12"/>
  <c r="N17" i="12" s="1"/>
  <c r="B3" i="12"/>
  <c r="B18" i="17"/>
  <c r="C18" i="17" s="1"/>
  <c r="D18" i="17" s="1"/>
  <c r="B34" i="17"/>
  <c r="C34" i="17" s="1"/>
  <c r="D34" i="17" s="1"/>
  <c r="B31" i="16"/>
  <c r="C31" i="16" s="1"/>
  <c r="O31" i="16" s="1"/>
  <c r="B36" i="16"/>
  <c r="C36" i="16" s="1"/>
  <c r="O36" i="16" s="1"/>
  <c r="B20" i="16"/>
  <c r="C20" i="16" s="1"/>
  <c r="O20" i="16" s="1"/>
  <c r="B34" i="16"/>
  <c r="C34" i="16" s="1"/>
  <c r="O34" i="16" s="1"/>
  <c r="B3" i="16"/>
  <c r="C3" i="16" s="1"/>
  <c r="B42" i="5"/>
  <c r="B34" i="5"/>
  <c r="B26" i="5"/>
  <c r="B18" i="5"/>
  <c r="B10" i="5"/>
  <c r="B11" i="16"/>
  <c r="C11" i="16" s="1"/>
  <c r="O11" i="16" s="1"/>
  <c r="B26" i="16"/>
  <c r="C26" i="16" s="1"/>
  <c r="O26" i="16" s="1"/>
  <c r="B39" i="12"/>
  <c r="N39" i="12" s="1"/>
  <c r="B22" i="12"/>
  <c r="N22" i="12" s="1"/>
  <c r="B16" i="12"/>
  <c r="N16" i="12" s="1"/>
  <c r="B10" i="12"/>
  <c r="N10" i="12" s="1"/>
  <c r="B4" i="12"/>
  <c r="N4" i="12" s="1"/>
  <c r="B42" i="13"/>
  <c r="C42" i="13" s="1"/>
  <c r="D42" i="13" s="1"/>
  <c r="G42" i="13" s="1"/>
  <c r="B34" i="13"/>
  <c r="C34" i="13" s="1"/>
  <c r="D34" i="13" s="1"/>
  <c r="G34" i="13" s="1"/>
  <c r="B26" i="13"/>
  <c r="C26" i="13" s="1"/>
  <c r="D26" i="13" s="1"/>
  <c r="G26" i="13" s="1"/>
  <c r="B18" i="13"/>
  <c r="C18" i="13" s="1"/>
  <c r="D18" i="13" s="1"/>
  <c r="G18" i="13" s="1"/>
  <c r="B10" i="13"/>
  <c r="C10" i="13" s="1"/>
  <c r="D10" i="13" s="1"/>
  <c r="G10" i="13" s="1"/>
  <c r="B27" i="17"/>
  <c r="C27" i="17" s="1"/>
  <c r="D27" i="17" s="1"/>
  <c r="P27" i="17" s="1"/>
  <c r="B41" i="5"/>
  <c r="B33" i="5"/>
  <c r="B25" i="5"/>
  <c r="B17" i="5"/>
  <c r="B9" i="5"/>
  <c r="B4" i="16"/>
  <c r="B33" i="12"/>
  <c r="N33" i="12" s="1"/>
  <c r="B27" i="12"/>
  <c r="N27" i="12" s="1"/>
  <c r="B21" i="12"/>
  <c r="N21" i="12" s="1"/>
  <c r="B15" i="12"/>
  <c r="N15" i="12" s="1"/>
  <c r="B41" i="13"/>
  <c r="C41" i="13" s="1"/>
  <c r="D41" i="13" s="1"/>
  <c r="G41" i="13" s="1"/>
  <c r="B33" i="13"/>
  <c r="C33" i="13" s="1"/>
  <c r="D33" i="13" s="1"/>
  <c r="G33" i="13" s="1"/>
  <c r="B25" i="13"/>
  <c r="C25" i="13" s="1"/>
  <c r="D25" i="13" s="1"/>
  <c r="G25" i="13" s="1"/>
  <c r="B17" i="13"/>
  <c r="C17" i="13" s="1"/>
  <c r="D17" i="13" s="1"/>
  <c r="G17" i="13" s="1"/>
  <c r="B9" i="13"/>
  <c r="C9" i="13" s="1"/>
  <c r="D9" i="13" s="1"/>
  <c r="G9" i="13" s="1"/>
  <c r="B40" i="5"/>
  <c r="B32" i="5"/>
  <c r="B24" i="5"/>
  <c r="B16" i="5"/>
  <c r="B8" i="5"/>
  <c r="B5" i="16"/>
  <c r="B13" i="16"/>
  <c r="C13" i="16" s="1"/>
  <c r="O13" i="16" s="1"/>
  <c r="B28" i="16"/>
  <c r="C28" i="16" s="1"/>
  <c r="O28" i="16" s="1"/>
  <c r="B38" i="12"/>
  <c r="N38" i="12" s="1"/>
  <c r="B32" i="12"/>
  <c r="N32" i="12" s="1"/>
  <c r="B26" i="12"/>
  <c r="N26" i="12" s="1"/>
  <c r="B20" i="12"/>
  <c r="N20" i="12" s="1"/>
  <c r="B9" i="12"/>
  <c r="N9" i="12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B39" i="5"/>
  <c r="B31" i="5"/>
  <c r="B23" i="5"/>
  <c r="B15" i="5"/>
  <c r="B7" i="5"/>
  <c r="B6" i="16"/>
  <c r="C6" i="16" s="1"/>
  <c r="O6" i="16" s="1"/>
  <c r="B21" i="16"/>
  <c r="C21" i="16" s="1"/>
  <c r="O21" i="16" s="1"/>
  <c r="B37" i="12"/>
  <c r="N37" i="12" s="1"/>
  <c r="B31" i="12"/>
  <c r="N31" i="12" s="1"/>
  <c r="B14" i="12"/>
  <c r="N14" i="12" s="1"/>
  <c r="B8" i="12"/>
  <c r="N8" i="12" s="1"/>
  <c r="B39" i="13"/>
  <c r="C39" i="13" s="1"/>
  <c r="D39" i="13" s="1"/>
  <c r="G39" i="13" s="1"/>
  <c r="B31" i="13"/>
  <c r="C31" i="13" s="1"/>
  <c r="D31" i="13" s="1"/>
  <c r="G31" i="13" s="1"/>
  <c r="B23" i="13"/>
  <c r="C23" i="13" s="1"/>
  <c r="D23" i="13" s="1"/>
  <c r="G23" i="13" s="1"/>
  <c r="B15" i="13"/>
  <c r="C15" i="13" s="1"/>
  <c r="D15" i="13" s="1"/>
  <c r="G15" i="13" s="1"/>
  <c r="B7" i="13"/>
  <c r="C7" i="13" s="1"/>
  <c r="D7" i="13" s="1"/>
  <c r="G7" i="13" s="1"/>
  <c r="B30" i="17"/>
  <c r="B38" i="5"/>
  <c r="B30" i="5"/>
  <c r="B22" i="5"/>
  <c r="B14" i="5"/>
  <c r="B6" i="5"/>
  <c r="B7" i="16"/>
  <c r="C7" i="16" s="1"/>
  <c r="O7" i="16" s="1"/>
  <c r="B22" i="16"/>
  <c r="C22" i="16" s="1"/>
  <c r="O22" i="16" s="1"/>
  <c r="B42" i="12"/>
  <c r="N42" i="12" s="1"/>
  <c r="B36" i="12"/>
  <c r="N36" i="12" s="1"/>
  <c r="B25" i="12"/>
  <c r="N25" i="12" s="1"/>
  <c r="B19" i="12"/>
  <c r="N19" i="12" s="1"/>
  <c r="B13" i="12"/>
  <c r="N13" i="12" s="1"/>
  <c r="B7" i="12"/>
  <c r="N7" i="12" s="1"/>
  <c r="B38" i="13"/>
  <c r="C38" i="13" s="1"/>
  <c r="D38" i="13" s="1"/>
  <c r="G38" i="13" s="1"/>
  <c r="B30" i="13"/>
  <c r="C30" i="13" s="1"/>
  <c r="D30" i="13" s="1"/>
  <c r="G30" i="13" s="1"/>
  <c r="B22" i="13"/>
  <c r="C22" i="13" s="1"/>
  <c r="D22" i="13" s="1"/>
  <c r="G22" i="13" s="1"/>
  <c r="B14" i="13"/>
  <c r="C14" i="13" s="1"/>
  <c r="D14" i="13" s="1"/>
  <c r="G14" i="13" s="1"/>
  <c r="B6" i="13"/>
  <c r="C6" i="13" s="1"/>
  <c r="D6" i="13" s="1"/>
  <c r="G6" i="13" s="1"/>
  <c r="B3" i="5"/>
  <c r="B37" i="5"/>
  <c r="B29" i="5"/>
  <c r="B21" i="5"/>
  <c r="B13" i="5"/>
  <c r="B5" i="5"/>
  <c r="B16" i="16"/>
  <c r="C16" i="16" s="1"/>
  <c r="O16" i="16" s="1"/>
  <c r="B30" i="12"/>
  <c r="N30" i="12" s="1"/>
  <c r="B24" i="12"/>
  <c r="N24" i="12" s="1"/>
  <c r="B18" i="12"/>
  <c r="N18" i="12" s="1"/>
  <c r="B12" i="12"/>
  <c r="N12" i="12" s="1"/>
  <c r="B37" i="13"/>
  <c r="C37" i="13" s="1"/>
  <c r="D37" i="13" s="1"/>
  <c r="G37" i="13" s="1"/>
  <c r="B29" i="13"/>
  <c r="C29" i="13" s="1"/>
  <c r="D29" i="13" s="1"/>
  <c r="G29" i="13" s="1"/>
  <c r="B21" i="13"/>
  <c r="C21" i="13" s="1"/>
  <c r="D21" i="13" s="1"/>
  <c r="G21" i="13" s="1"/>
  <c r="B13" i="13"/>
  <c r="C13" i="13" s="1"/>
  <c r="D13" i="13" s="1"/>
  <c r="G13" i="13" s="1"/>
  <c r="B5" i="13"/>
  <c r="C5" i="13" s="1"/>
  <c r="D5" i="13" s="1"/>
  <c r="G5" i="13" s="1"/>
  <c r="B36" i="5"/>
  <c r="B28" i="5"/>
  <c r="B20" i="5"/>
  <c r="B12" i="5"/>
  <c r="B9" i="16"/>
  <c r="C9" i="16" s="1"/>
  <c r="O9" i="16" s="1"/>
  <c r="B24" i="16"/>
  <c r="C24" i="16" s="1"/>
  <c r="O24" i="16" s="1"/>
  <c r="B41" i="12"/>
  <c r="N41" i="12" s="1"/>
  <c r="B35" i="12"/>
  <c r="N35" i="12" s="1"/>
  <c r="B29" i="12"/>
  <c r="N29" i="12" s="1"/>
  <c r="B6" i="12"/>
  <c r="N6" i="12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79" i="2"/>
  <c r="B71" i="2"/>
  <c r="B63" i="2"/>
  <c r="B84" i="2"/>
  <c r="B76" i="2"/>
  <c r="B68" i="2"/>
  <c r="B60" i="2"/>
  <c r="B52" i="2"/>
  <c r="B44" i="2"/>
  <c r="B36" i="2"/>
  <c r="B28" i="2"/>
  <c r="B20" i="2"/>
  <c r="B12" i="2"/>
  <c r="B4" i="2"/>
  <c r="B81" i="2"/>
  <c r="B73" i="2"/>
  <c r="B65" i="2"/>
  <c r="B57" i="2"/>
  <c r="B49" i="2"/>
  <c r="B41" i="2"/>
  <c r="B33" i="2"/>
  <c r="B25" i="2"/>
  <c r="B17" i="2"/>
  <c r="B9" i="2"/>
  <c r="B80" i="2"/>
  <c r="B72" i="2"/>
  <c r="D344" i="15"/>
  <c r="D352" i="15"/>
  <c r="E352" i="15" s="1"/>
  <c r="B83" i="2"/>
  <c r="B75" i="2"/>
  <c r="B67" i="2"/>
  <c r="B59" i="2"/>
  <c r="B51" i="2"/>
  <c r="B43" i="2"/>
  <c r="B35" i="2"/>
  <c r="B27" i="2"/>
  <c r="B19" i="2"/>
  <c r="B11" i="2"/>
  <c r="D369" i="15"/>
  <c r="D385" i="15"/>
  <c r="B82" i="2"/>
  <c r="B74" i="2"/>
  <c r="B66" i="2"/>
  <c r="B58" i="2"/>
  <c r="B50" i="2"/>
  <c r="B42" i="2"/>
  <c r="B34" i="2"/>
  <c r="B26" i="2"/>
  <c r="B18" i="2"/>
  <c r="B10" i="2"/>
  <c r="D183" i="15"/>
  <c r="D149" i="15"/>
  <c r="D195" i="15"/>
  <c r="B64" i="2"/>
  <c r="B56" i="2"/>
  <c r="B48" i="2"/>
  <c r="B40" i="2"/>
  <c r="B32" i="2"/>
  <c r="B24" i="2"/>
  <c r="B16" i="2"/>
  <c r="B8" i="2"/>
  <c r="D43" i="15"/>
  <c r="D196" i="15"/>
  <c r="B55" i="2"/>
  <c r="B47" i="2"/>
  <c r="B39" i="2"/>
  <c r="B31" i="2"/>
  <c r="B23" i="2"/>
  <c r="B15" i="2"/>
  <c r="B7" i="2"/>
  <c r="D150" i="15"/>
  <c r="D189" i="15"/>
  <c r="D240" i="15"/>
  <c r="D341" i="15"/>
  <c r="D381" i="15"/>
  <c r="B78" i="2"/>
  <c r="B70" i="2"/>
  <c r="B62" i="2"/>
  <c r="B54" i="2"/>
  <c r="B46" i="2"/>
  <c r="B38" i="2"/>
  <c r="B30" i="2"/>
  <c r="B22" i="2"/>
  <c r="B14" i="2"/>
  <c r="B6" i="2"/>
  <c r="D156" i="15"/>
  <c r="D350" i="15"/>
  <c r="D382" i="15"/>
  <c r="D398" i="15"/>
  <c r="D406" i="15"/>
  <c r="D414" i="15"/>
  <c r="B77" i="2"/>
  <c r="B69" i="2"/>
  <c r="B61" i="2"/>
  <c r="B53" i="2"/>
  <c r="B45" i="2"/>
  <c r="B37" i="2"/>
  <c r="B29" i="2"/>
  <c r="B21" i="2"/>
  <c r="B13" i="2"/>
  <c r="B5" i="2"/>
  <c r="P18" i="17"/>
  <c r="P34" i="17"/>
  <c r="B42" i="17"/>
  <c r="B24" i="17"/>
  <c r="B40" i="17"/>
  <c r="B10" i="17"/>
  <c r="B12" i="17"/>
  <c r="B14" i="17"/>
  <c r="B7" i="17"/>
  <c r="B21" i="17"/>
  <c r="B13" i="17"/>
  <c r="B5" i="17"/>
  <c r="B16" i="17"/>
  <c r="B39" i="17"/>
  <c r="B15" i="17"/>
  <c r="B25" i="17"/>
  <c r="B28" i="17"/>
  <c r="B31" i="17"/>
  <c r="B38" i="17"/>
  <c r="B3" i="17"/>
  <c r="C3" i="17" s="1"/>
  <c r="D3" i="17" s="1"/>
  <c r="B4" i="17"/>
  <c r="C4" i="17" s="1"/>
  <c r="D4" i="17" s="1"/>
  <c r="B6" i="17"/>
  <c r="B9" i="17"/>
  <c r="B17" i="17"/>
  <c r="B19" i="17"/>
  <c r="B22" i="17"/>
  <c r="B26" i="17"/>
  <c r="B29" i="17"/>
  <c r="B32" i="17"/>
  <c r="B35" i="17"/>
  <c r="B36" i="17"/>
  <c r="B8" i="17"/>
  <c r="B11" i="17"/>
  <c r="B20" i="17"/>
  <c r="B23" i="17"/>
  <c r="B33" i="17"/>
  <c r="B37" i="17"/>
  <c r="B41" i="17"/>
  <c r="C5" i="16"/>
  <c r="O5" i="16" s="1"/>
  <c r="B18" i="16"/>
  <c r="C18" i="16" s="1"/>
  <c r="O18" i="16" s="1"/>
  <c r="B35" i="16"/>
  <c r="C35" i="16" s="1"/>
  <c r="O35" i="16" s="1"/>
  <c r="B12" i="16"/>
  <c r="C12" i="16" s="1"/>
  <c r="O12" i="16" s="1"/>
  <c r="B25" i="16"/>
  <c r="C25" i="16" s="1"/>
  <c r="O25" i="16" s="1"/>
  <c r="B15" i="16"/>
  <c r="B17" i="16"/>
  <c r="C17" i="16" s="1"/>
  <c r="O17" i="16" s="1"/>
  <c r="B32" i="16"/>
  <c r="C32" i="16" s="1"/>
  <c r="O32" i="16" s="1"/>
  <c r="B29" i="16"/>
  <c r="C29" i="16" s="1"/>
  <c r="O29" i="16" s="1"/>
  <c r="B10" i="16"/>
  <c r="C10" i="16" s="1"/>
  <c r="O10" i="16" s="1"/>
  <c r="B33" i="16"/>
  <c r="C33" i="16" s="1"/>
  <c r="O33" i="16" s="1"/>
  <c r="B14" i="16"/>
  <c r="C14" i="16" s="1"/>
  <c r="O14" i="16" s="1"/>
  <c r="B30" i="16"/>
  <c r="C30" i="16" s="1"/>
  <c r="O30" i="16" s="1"/>
  <c r="B41" i="16"/>
  <c r="C41" i="16" s="1"/>
  <c r="O41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8" i="16"/>
  <c r="B39" i="16"/>
  <c r="C39" i="16" s="1"/>
  <c r="O39" i="16" s="1"/>
  <c r="B40" i="16"/>
  <c r="C40" i="16" s="1"/>
  <c r="O40" i="16" s="1"/>
  <c r="B37" i="16"/>
  <c r="C37" i="16" s="1"/>
  <c r="O37" i="16" s="1"/>
  <c r="D45" i="15"/>
  <c r="D61" i="15"/>
  <c r="D188" i="15"/>
  <c r="D333" i="15"/>
  <c r="D356" i="15"/>
  <c r="D362" i="15"/>
  <c r="D386" i="15"/>
  <c r="D399" i="15"/>
  <c r="D407" i="15"/>
  <c r="D157" i="15"/>
  <c r="D321" i="15"/>
  <c r="D329" i="15"/>
  <c r="D337" i="15"/>
  <c r="D342" i="15"/>
  <c r="D355" i="15"/>
  <c r="D363" i="15"/>
  <c r="D379" i="15"/>
  <c r="D387" i="15"/>
  <c r="D392" i="15"/>
  <c r="E392" i="15" s="1"/>
  <c r="D400" i="15"/>
  <c r="D408" i="15"/>
  <c r="D416" i="15"/>
  <c r="E416" i="15" s="1"/>
  <c r="D53" i="15"/>
  <c r="D52" i="15"/>
  <c r="D59" i="15"/>
  <c r="D66" i="15"/>
  <c r="D264" i="15"/>
  <c r="D330" i="15"/>
  <c r="E330" i="15" s="1"/>
  <c r="D343" i="15"/>
  <c r="D358" i="15"/>
  <c r="D364" i="15"/>
  <c r="E364" i="15" s="1"/>
  <c r="D372" i="15"/>
  <c r="D380" i="15"/>
  <c r="E380" i="15" s="1"/>
  <c r="D409" i="15"/>
  <c r="E409" i="15" s="1"/>
  <c r="D417" i="15"/>
  <c r="D421" i="15"/>
  <c r="D167" i="15"/>
  <c r="D275" i="15"/>
  <c r="D291" i="15"/>
  <c r="D322" i="15"/>
  <c r="D339" i="15"/>
  <c r="D347" i="15"/>
  <c r="D365" i="15"/>
  <c r="D373" i="15"/>
  <c r="E373" i="15" s="1"/>
  <c r="D402" i="15"/>
  <c r="D418" i="15"/>
  <c r="D109" i="15"/>
  <c r="D191" i="15"/>
  <c r="D252" i="15"/>
  <c r="D268" i="15"/>
  <c r="D319" i="15"/>
  <c r="D332" i="15"/>
  <c r="D340" i="15"/>
  <c r="D354" i="15"/>
  <c r="D366" i="15"/>
  <c r="E366" i="15" s="1"/>
  <c r="D374" i="15"/>
  <c r="D395" i="15"/>
  <c r="D419" i="15"/>
  <c r="D349" i="15"/>
  <c r="D205" i="15"/>
  <c r="D301" i="15"/>
  <c r="D317" i="15"/>
  <c r="D345" i="15"/>
  <c r="D348" i="15"/>
  <c r="D353" i="15"/>
  <c r="D367" i="15"/>
  <c r="D383" i="15"/>
  <c r="D389" i="15"/>
  <c r="D396" i="15"/>
  <c r="D412" i="15"/>
  <c r="D420" i="15"/>
  <c r="D90" i="15"/>
  <c r="D154" i="15"/>
  <c r="D334" i="15"/>
  <c r="D376" i="15"/>
  <c r="E377" i="15" s="1"/>
  <c r="D384" i="15"/>
  <c r="D388" i="15"/>
  <c r="D397" i="15"/>
  <c r="D405" i="15"/>
  <c r="E406" i="15" s="1"/>
  <c r="D413" i="15"/>
  <c r="D70" i="15"/>
  <c r="D326" i="15"/>
  <c r="D359" i="15"/>
  <c r="D370" i="15"/>
  <c r="D377" i="15"/>
  <c r="D403" i="15"/>
  <c r="E403" i="15" s="1"/>
  <c r="D410" i="15"/>
  <c r="D35" i="15"/>
  <c r="D47" i="15"/>
  <c r="D82" i="15"/>
  <c r="D85" i="15"/>
  <c r="D106" i="15"/>
  <c r="D123" i="15"/>
  <c r="D190" i="15"/>
  <c r="D253" i="15"/>
  <c r="E253" i="15" s="1"/>
  <c r="D286" i="15"/>
  <c r="D323" i="15"/>
  <c r="D312" i="15"/>
  <c r="D338" i="15"/>
  <c r="D371" i="15"/>
  <c r="E371" i="15" s="1"/>
  <c r="D378" i="15"/>
  <c r="D404" i="15"/>
  <c r="D411" i="15"/>
  <c r="D54" i="15"/>
  <c r="D105" i="15"/>
  <c r="D204" i="15"/>
  <c r="D254" i="15"/>
  <c r="D255" i="15"/>
  <c r="D324" i="15"/>
  <c r="D331" i="15"/>
  <c r="D335" i="15"/>
  <c r="D357" i="15"/>
  <c r="E357" i="15" s="1"/>
  <c r="D360" i="15"/>
  <c r="D368" i="15"/>
  <c r="D375" i="15"/>
  <c r="D393" i="15"/>
  <c r="D401" i="15"/>
  <c r="D44" i="15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E256" i="15" s="1"/>
  <c r="D313" i="15"/>
  <c r="D346" i="15"/>
  <c r="D390" i="15"/>
  <c r="E391" i="15" s="1"/>
  <c r="D62" i="15"/>
  <c r="D325" i="15"/>
  <c r="D328" i="15"/>
  <c r="D336" i="15"/>
  <c r="E336" i="15" s="1"/>
  <c r="D361" i="15"/>
  <c r="D394" i="15"/>
  <c r="D42" i="15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E271" i="15" s="1"/>
  <c r="D36" i="15"/>
  <c r="D60" i="15"/>
  <c r="D95" i="15"/>
  <c r="D112" i="15"/>
  <c r="D228" i="15"/>
  <c r="E228" i="15" s="1"/>
  <c r="D236" i="15"/>
  <c r="D251" i="15"/>
  <c r="E252" i="15" s="1"/>
  <c r="D265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E183" i="15" s="1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E106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D262" i="15"/>
  <c r="D272" i="15"/>
  <c r="D297" i="15"/>
  <c r="D315" i="15"/>
  <c r="D314" i="15"/>
  <c r="D207" i="15"/>
  <c r="D215" i="15"/>
  <c r="D247" i="15"/>
  <c r="D267" i="15"/>
  <c r="D266" i="15"/>
  <c r="D278" i="15"/>
  <c r="D288" i="15"/>
  <c r="D223" i="15"/>
  <c r="D231" i="15"/>
  <c r="D246" i="15"/>
  <c r="D269" i="15"/>
  <c r="E270" i="15" s="1"/>
  <c r="D274" i="15"/>
  <c r="D277" i="15"/>
  <c r="D279" i="15"/>
  <c r="D276" i="15"/>
  <c r="D287" i="15"/>
  <c r="D302" i="15"/>
  <c r="E381" i="15"/>
  <c r="E351" i="15"/>
  <c r="D194" i="15"/>
  <c r="D202" i="15"/>
  <c r="D210" i="15"/>
  <c r="D249" i="15"/>
  <c r="D285" i="15"/>
  <c r="D290" i="15"/>
  <c r="D293" i="15"/>
  <c r="D295" i="15"/>
  <c r="D292" i="15"/>
  <c r="D318" i="15"/>
  <c r="E333" i="15"/>
  <c r="D257" i="15"/>
  <c r="D273" i="15"/>
  <c r="D289" i="15"/>
  <c r="D305" i="15"/>
  <c r="E340" i="15"/>
  <c r="E370" i="15"/>
  <c r="E402" i="15"/>
  <c r="E400" i="15"/>
  <c r="E265" i="15" l="1"/>
  <c r="E372" i="15"/>
  <c r="E341" i="15"/>
  <c r="E360" i="15"/>
  <c r="E342" i="15"/>
  <c r="E48" i="15"/>
  <c r="E348" i="15"/>
  <c r="E362" i="15"/>
  <c r="E353" i="15"/>
  <c r="E386" i="15"/>
  <c r="E407" i="15"/>
  <c r="E337" i="15"/>
  <c r="E363" i="15"/>
  <c r="E56" i="15"/>
  <c r="E349" i="15"/>
  <c r="E322" i="15"/>
  <c r="E196" i="15"/>
  <c r="E367" i="15"/>
  <c r="E418" i="15"/>
  <c r="E264" i="15"/>
  <c r="E393" i="15"/>
  <c r="E384" i="15"/>
  <c r="E206" i="15"/>
  <c r="E399" i="15"/>
  <c r="C85" i="5"/>
  <c r="D85" i="5" s="1"/>
  <c r="P85" i="5"/>
  <c r="C97" i="5"/>
  <c r="D97" i="5" s="1"/>
  <c r="P97" i="5" s="1"/>
  <c r="C93" i="5"/>
  <c r="D93" i="5" s="1"/>
  <c r="P93" i="5"/>
  <c r="C89" i="5"/>
  <c r="D89" i="5" s="1"/>
  <c r="P89" i="5" s="1"/>
  <c r="C105" i="5"/>
  <c r="D105" i="5" s="1"/>
  <c r="P105" i="5" s="1"/>
  <c r="C101" i="5"/>
  <c r="D101" i="5" s="1"/>
  <c r="P101" i="5" s="1"/>
  <c r="E390" i="15"/>
  <c r="E332" i="15"/>
  <c r="E40" i="15"/>
  <c r="E414" i="15"/>
  <c r="E344" i="15"/>
  <c r="E42" i="15"/>
  <c r="E397" i="15"/>
  <c r="E412" i="15"/>
  <c r="E286" i="15"/>
  <c r="E90" i="15"/>
  <c r="E54" i="15"/>
  <c r="A43" i="17"/>
  <c r="B43" i="17" s="1"/>
  <c r="A43" i="13"/>
  <c r="B43" i="13" s="1"/>
  <c r="C43" i="13" s="1"/>
  <c r="D43" i="13" s="1"/>
  <c r="G43" i="13" s="1"/>
  <c r="A43" i="12"/>
  <c r="B43" i="12" s="1"/>
  <c r="N43" i="12" s="1"/>
  <c r="A43" i="16"/>
  <c r="B43" i="16" s="1"/>
  <c r="C43" i="16" s="1"/>
  <c r="O43" i="16" s="1"/>
  <c r="A43" i="5"/>
  <c r="B43" i="5" s="1"/>
  <c r="E374" i="15"/>
  <c r="E51" i="15"/>
  <c r="E43" i="15"/>
  <c r="E44" i="15"/>
  <c r="E43" i="17"/>
  <c r="E331" i="15"/>
  <c r="E191" i="15"/>
  <c r="E334" i="15"/>
  <c r="E157" i="15"/>
  <c r="A44" i="17"/>
  <c r="B44" i="17" s="1"/>
  <c r="A44" i="12"/>
  <c r="B44" i="12" s="1"/>
  <c r="N44" i="12" s="1"/>
  <c r="A44" i="16"/>
  <c r="B44" i="16" s="1"/>
  <c r="C44" i="16" s="1"/>
  <c r="O44" i="16" s="1"/>
  <c r="A44" i="13"/>
  <c r="B44" i="13" s="1"/>
  <c r="C44" i="13" s="1"/>
  <c r="D44" i="13" s="1"/>
  <c r="G44" i="13" s="1"/>
  <c r="A44" i="5"/>
  <c r="B44" i="5" s="1"/>
  <c r="E47" i="15"/>
  <c r="E401" i="15"/>
  <c r="E109" i="15"/>
  <c r="E150" i="15"/>
  <c r="A45" i="17"/>
  <c r="B45" i="17" s="1"/>
  <c r="A45" i="12"/>
  <c r="B45" i="12" s="1"/>
  <c r="N45" i="12" s="1"/>
  <c r="A45" i="16"/>
  <c r="B45" i="16" s="1"/>
  <c r="A45" i="13"/>
  <c r="B45" i="13" s="1"/>
  <c r="C45" i="13" s="1"/>
  <c r="D45" i="13" s="1"/>
  <c r="G45" i="13" s="1"/>
  <c r="A45" i="5"/>
  <c r="B45" i="5" s="1"/>
  <c r="E49" i="15"/>
  <c r="E120" i="15"/>
  <c r="E421" i="15"/>
  <c r="E62" i="15"/>
  <c r="E112" i="15"/>
  <c r="E90" i="13"/>
  <c r="E205" i="15"/>
  <c r="E123" i="15"/>
  <c r="E345" i="15"/>
  <c r="E110" i="15"/>
  <c r="E323" i="15"/>
  <c r="E396" i="15"/>
  <c r="E356" i="15"/>
  <c r="E415" i="15"/>
  <c r="E383" i="15"/>
  <c r="E189" i="15"/>
  <c r="E358" i="15"/>
  <c r="E38" i="15"/>
  <c r="E335" i="15"/>
  <c r="E108" i="15"/>
  <c r="E350" i="15"/>
  <c r="E66" i="15"/>
  <c r="E327" i="15"/>
  <c r="E375" i="15"/>
  <c r="C41" i="17"/>
  <c r="D41" i="17" s="1"/>
  <c r="P41" i="17" s="1"/>
  <c r="C35" i="17"/>
  <c r="D35" i="17" s="1"/>
  <c r="P35" i="17" s="1"/>
  <c r="C6" i="17"/>
  <c r="D6" i="17" s="1"/>
  <c r="P6" i="17" s="1"/>
  <c r="C38" i="17"/>
  <c r="D38" i="17" s="1"/>
  <c r="P38" i="17" s="1"/>
  <c r="C5" i="17"/>
  <c r="D5" i="17" s="1"/>
  <c r="P5" i="17" s="1"/>
  <c r="C16" i="17"/>
  <c r="D16" i="17" s="1"/>
  <c r="P16" i="17" s="1"/>
  <c r="C37" i="17"/>
  <c r="D37" i="17" s="1"/>
  <c r="P37" i="17" s="1"/>
  <c r="C32" i="17"/>
  <c r="D32" i="17" s="1"/>
  <c r="P32" i="17" s="1"/>
  <c r="C31" i="17"/>
  <c r="D31" i="17" s="1"/>
  <c r="P31" i="17" s="1"/>
  <c r="C13" i="17"/>
  <c r="D13" i="17" s="1"/>
  <c r="P13" i="17" s="1"/>
  <c r="C40" i="17"/>
  <c r="D40" i="17" s="1"/>
  <c r="P40" i="17" s="1"/>
  <c r="C9" i="17"/>
  <c r="D9" i="17" s="1"/>
  <c r="P9" i="17" s="1"/>
  <c r="C33" i="17"/>
  <c r="D33" i="17" s="1"/>
  <c r="P33" i="17" s="1"/>
  <c r="C29" i="17"/>
  <c r="D29" i="17" s="1"/>
  <c r="P29" i="17" s="1"/>
  <c r="C28" i="17"/>
  <c r="D28" i="17" s="1"/>
  <c r="P28" i="17" s="1"/>
  <c r="C36" i="17"/>
  <c r="D36" i="17" s="1"/>
  <c r="P36" i="17" s="1"/>
  <c r="C23" i="17"/>
  <c r="D23" i="17" s="1"/>
  <c r="P23" i="17" s="1"/>
  <c r="C26" i="17"/>
  <c r="D26" i="17" s="1"/>
  <c r="P26" i="17" s="1"/>
  <c r="C25" i="17"/>
  <c r="D25" i="17" s="1"/>
  <c r="P25" i="17" s="1"/>
  <c r="C43" i="17"/>
  <c r="D43" i="17" s="1"/>
  <c r="P43" i="17" s="1"/>
  <c r="C24" i="17"/>
  <c r="D24" i="17" s="1"/>
  <c r="P24" i="17" s="1"/>
  <c r="C30" i="17"/>
  <c r="D30" i="17" s="1"/>
  <c r="P30" i="17" s="1"/>
  <c r="C20" i="17"/>
  <c r="D20" i="17" s="1"/>
  <c r="P20" i="17" s="1"/>
  <c r="C22" i="17"/>
  <c r="D22" i="17" s="1"/>
  <c r="P22" i="17" s="1"/>
  <c r="C15" i="17"/>
  <c r="D15" i="17" s="1"/>
  <c r="P15" i="17" s="1"/>
  <c r="C45" i="17"/>
  <c r="D45" i="17" s="1"/>
  <c r="P45" i="17" s="1"/>
  <c r="C21" i="17"/>
  <c r="D21" i="17" s="1"/>
  <c r="P21" i="17" s="1"/>
  <c r="C14" i="17"/>
  <c r="D14" i="17" s="1"/>
  <c r="P14" i="17" s="1"/>
  <c r="C4" i="16"/>
  <c r="O4" i="16" s="1"/>
  <c r="F4" i="16" s="1"/>
  <c r="C11" i="17"/>
  <c r="D11" i="17" s="1"/>
  <c r="P11" i="17" s="1"/>
  <c r="C19" i="17"/>
  <c r="D19" i="17" s="1"/>
  <c r="P19" i="17" s="1"/>
  <c r="C39" i="17"/>
  <c r="D39" i="17" s="1"/>
  <c r="P39" i="17" s="1"/>
  <c r="C7" i="17"/>
  <c r="D7" i="17" s="1"/>
  <c r="P7" i="17" s="1"/>
  <c r="C12" i="17"/>
  <c r="D12" i="17" s="1"/>
  <c r="P12" i="17" s="1"/>
  <c r="C44" i="17"/>
  <c r="D44" i="17" s="1"/>
  <c r="P44" i="17" s="1"/>
  <c r="C8" i="17"/>
  <c r="D8" i="17" s="1"/>
  <c r="P8" i="17" s="1"/>
  <c r="C17" i="17"/>
  <c r="D17" i="17" s="1"/>
  <c r="P17" i="17" s="1"/>
  <c r="C10" i="17"/>
  <c r="D10" i="17" s="1"/>
  <c r="P10" i="17" s="1"/>
  <c r="C42" i="17"/>
  <c r="D42" i="17" s="1"/>
  <c r="P42" i="17" s="1"/>
  <c r="E275" i="15"/>
  <c r="E413" i="15"/>
  <c r="E55" i="15"/>
  <c r="E387" i="15"/>
  <c r="E385" i="15"/>
  <c r="E317" i="15"/>
  <c r="E417" i="15"/>
  <c r="E313" i="15"/>
  <c r="E382" i="15"/>
  <c r="E398" i="15"/>
  <c r="E419" i="15"/>
  <c r="E404" i="15"/>
  <c r="E190" i="15"/>
  <c r="E254" i="15"/>
  <c r="E23" i="13"/>
  <c r="E23" i="17"/>
  <c r="C23" i="12"/>
  <c r="D23" i="16"/>
  <c r="E23" i="5"/>
  <c r="C23" i="2"/>
  <c r="N16" i="17"/>
  <c r="N16" i="13"/>
  <c r="L16" i="12"/>
  <c r="M16" i="16"/>
  <c r="N16" i="5"/>
  <c r="L16" i="2"/>
  <c r="N12" i="17"/>
  <c r="N12" i="13"/>
  <c r="L12" i="12"/>
  <c r="M12" i="16"/>
  <c r="N12" i="5"/>
  <c r="L12" i="2"/>
  <c r="N9" i="13"/>
  <c r="N9" i="17"/>
  <c r="L9" i="12"/>
  <c r="N9" i="5"/>
  <c r="L9" i="2"/>
  <c r="M9" i="16"/>
  <c r="N27" i="17"/>
  <c r="N27" i="13"/>
  <c r="L27" i="12"/>
  <c r="M27" i="16"/>
  <c r="N27" i="5"/>
  <c r="L27" i="2"/>
  <c r="N5" i="13"/>
  <c r="N5" i="17"/>
  <c r="L5" i="12"/>
  <c r="M5" i="16"/>
  <c r="N5" i="5"/>
  <c r="L5" i="2"/>
  <c r="E56" i="17"/>
  <c r="E56" i="13"/>
  <c r="C56" i="12"/>
  <c r="D56" i="16"/>
  <c r="E56" i="5"/>
  <c r="C56" i="2"/>
  <c r="E53" i="17"/>
  <c r="E53" i="13"/>
  <c r="D53" i="16"/>
  <c r="C53" i="12"/>
  <c r="E53" i="5"/>
  <c r="C53" i="2"/>
  <c r="E81" i="13"/>
  <c r="E81" i="17"/>
  <c r="C81" i="12"/>
  <c r="D81" i="16"/>
  <c r="E81" i="5"/>
  <c r="C81" i="2"/>
  <c r="E57" i="17"/>
  <c r="E57" i="13"/>
  <c r="C57" i="12"/>
  <c r="D57" i="16"/>
  <c r="E57" i="5"/>
  <c r="C57" i="2"/>
  <c r="E368" i="15"/>
  <c r="E410" i="15"/>
  <c r="E31" i="17"/>
  <c r="E31" i="13"/>
  <c r="C31" i="12"/>
  <c r="D31" i="16"/>
  <c r="E31" i="5"/>
  <c r="C31" i="2"/>
  <c r="E20" i="13"/>
  <c r="E20" i="17"/>
  <c r="C20" i="12"/>
  <c r="D20" i="16"/>
  <c r="E20" i="5"/>
  <c r="C20" i="2"/>
  <c r="E22" i="13"/>
  <c r="E22" i="17"/>
  <c r="C22" i="12"/>
  <c r="D22" i="16"/>
  <c r="E22" i="5"/>
  <c r="C22" i="2"/>
  <c r="E71" i="17"/>
  <c r="E71" i="13"/>
  <c r="C71" i="12"/>
  <c r="D71" i="16"/>
  <c r="E71" i="5"/>
  <c r="C71" i="2"/>
  <c r="E46" i="17"/>
  <c r="E46" i="13"/>
  <c r="C46" i="12"/>
  <c r="D46" i="16"/>
  <c r="E46" i="5"/>
  <c r="C46" i="2"/>
  <c r="E52" i="15"/>
  <c r="N51" i="17" s="1"/>
  <c r="E45" i="17"/>
  <c r="E45" i="13"/>
  <c r="C45" i="12"/>
  <c r="E45" i="5"/>
  <c r="C45" i="2"/>
  <c r="D45" i="16"/>
  <c r="E58" i="17"/>
  <c r="E58" i="13"/>
  <c r="C58" i="12"/>
  <c r="D58" i="16"/>
  <c r="E58" i="5"/>
  <c r="C58" i="2"/>
  <c r="E57" i="15"/>
  <c r="E66" i="17"/>
  <c r="E66" i="13"/>
  <c r="D66" i="16"/>
  <c r="C66" i="12"/>
  <c r="E66" i="5"/>
  <c r="C66" i="2"/>
  <c r="E67" i="17"/>
  <c r="E67" i="13"/>
  <c r="C67" i="12"/>
  <c r="D67" i="16"/>
  <c r="C67" i="2"/>
  <c r="E67" i="5"/>
  <c r="E13" i="13"/>
  <c r="E13" i="17"/>
  <c r="C13" i="12"/>
  <c r="E13" i="5"/>
  <c r="D13" i="16"/>
  <c r="C13" i="2"/>
  <c r="E6" i="17"/>
  <c r="E6" i="13"/>
  <c r="C6" i="12"/>
  <c r="E6" i="5"/>
  <c r="D6" i="16"/>
  <c r="C6" i="2"/>
  <c r="E41" i="13"/>
  <c r="E41" i="17"/>
  <c r="C41" i="12"/>
  <c r="D41" i="16"/>
  <c r="E41" i="5"/>
  <c r="C41" i="2"/>
  <c r="N23" i="17"/>
  <c r="L23" i="12"/>
  <c r="N23" i="13"/>
  <c r="M23" i="16"/>
  <c r="N23" i="5"/>
  <c r="L23" i="2"/>
  <c r="E15" i="17"/>
  <c r="E15" i="13"/>
  <c r="C15" i="12"/>
  <c r="E15" i="5"/>
  <c r="D15" i="16"/>
  <c r="C15" i="2"/>
  <c r="N3" i="17"/>
  <c r="N3" i="13"/>
  <c r="L3" i="12"/>
  <c r="M3" i="16"/>
  <c r="N3" i="16" s="1"/>
  <c r="N3" i="5"/>
  <c r="L3" i="2"/>
  <c r="E17" i="13"/>
  <c r="E17" i="17"/>
  <c r="D17" i="16"/>
  <c r="C17" i="12"/>
  <c r="E17" i="5"/>
  <c r="C17" i="2"/>
  <c r="N10" i="17"/>
  <c r="L10" i="12"/>
  <c r="N10" i="13"/>
  <c r="M10" i="16"/>
  <c r="N10" i="5"/>
  <c r="L10" i="2"/>
  <c r="E70" i="17"/>
  <c r="E70" i="13"/>
  <c r="D70" i="16"/>
  <c r="C70" i="12"/>
  <c r="E70" i="5"/>
  <c r="C70" i="2"/>
  <c r="E365" i="15"/>
  <c r="E14" i="17"/>
  <c r="E14" i="13"/>
  <c r="C14" i="12"/>
  <c r="E14" i="5"/>
  <c r="C14" i="2"/>
  <c r="D14" i="16"/>
  <c r="E10" i="13"/>
  <c r="E10" i="17"/>
  <c r="C10" i="12"/>
  <c r="D10" i="16"/>
  <c r="C10" i="2"/>
  <c r="E10" i="5"/>
  <c r="E16" i="13"/>
  <c r="E16" i="17"/>
  <c r="C16" i="12"/>
  <c r="D16" i="16"/>
  <c r="E16" i="5"/>
  <c r="C16" i="2"/>
  <c r="N15" i="13"/>
  <c r="L15" i="12"/>
  <c r="N15" i="17"/>
  <c r="M15" i="16"/>
  <c r="N15" i="5"/>
  <c r="L15" i="2"/>
  <c r="E11" i="17"/>
  <c r="E11" i="13"/>
  <c r="C11" i="12"/>
  <c r="D11" i="16"/>
  <c r="C11" i="2"/>
  <c r="E11" i="5"/>
  <c r="E9" i="13"/>
  <c r="E9" i="17"/>
  <c r="C9" i="12"/>
  <c r="D9" i="16"/>
  <c r="E9" i="5"/>
  <c r="C9" i="2"/>
  <c r="E50" i="15"/>
  <c r="N4" i="17"/>
  <c r="N4" i="13"/>
  <c r="L4" i="12"/>
  <c r="N4" i="5"/>
  <c r="M4" i="16"/>
  <c r="L4" i="2"/>
  <c r="E359" i="15"/>
  <c r="E388" i="15"/>
  <c r="E343" i="15"/>
  <c r="E408" i="15"/>
  <c r="E51" i="17"/>
  <c r="E51" i="13"/>
  <c r="C51" i="12"/>
  <c r="D51" i="16"/>
  <c r="C51" i="2"/>
  <c r="E51" i="5"/>
  <c r="E4" i="13"/>
  <c r="E4" i="17"/>
  <c r="C4" i="12"/>
  <c r="E4" i="5"/>
  <c r="D4" i="16"/>
  <c r="C4" i="2"/>
  <c r="D4" i="2" s="1"/>
  <c r="E394" i="15"/>
  <c r="N8" i="17"/>
  <c r="L8" i="12"/>
  <c r="N8" i="13"/>
  <c r="N8" i="5"/>
  <c r="L8" i="2"/>
  <c r="M8" i="16"/>
  <c r="E324" i="15"/>
  <c r="E69" i="17"/>
  <c r="E69" i="13"/>
  <c r="C69" i="12"/>
  <c r="E69" i="5"/>
  <c r="D69" i="16"/>
  <c r="C69" i="2"/>
  <c r="E12" i="13"/>
  <c r="E12" i="17"/>
  <c r="C12" i="12"/>
  <c r="E12" i="5"/>
  <c r="C12" i="2"/>
  <c r="D12" i="16"/>
  <c r="E19" i="17"/>
  <c r="E19" i="13"/>
  <c r="C19" i="12"/>
  <c r="C19" i="2"/>
  <c r="D19" i="16"/>
  <c r="E19" i="5"/>
  <c r="E84" i="13"/>
  <c r="E84" i="17"/>
  <c r="D84" i="16"/>
  <c r="E84" i="5"/>
  <c r="C84" i="2"/>
  <c r="N17" i="13"/>
  <c r="N17" i="17"/>
  <c r="L17" i="12"/>
  <c r="M17" i="16"/>
  <c r="N17" i="16" s="1"/>
  <c r="N17" i="5"/>
  <c r="L17" i="2"/>
  <c r="E8" i="13"/>
  <c r="E8" i="17"/>
  <c r="C8" i="12"/>
  <c r="E8" i="5"/>
  <c r="C8" i="2"/>
  <c r="D8" i="16"/>
  <c r="E5" i="17"/>
  <c r="E5" i="13"/>
  <c r="C5" i="12"/>
  <c r="E5" i="5"/>
  <c r="C5" i="2"/>
  <c r="D5" i="16"/>
  <c r="E73" i="13"/>
  <c r="E73" i="17"/>
  <c r="D73" i="16"/>
  <c r="C73" i="12"/>
  <c r="E73" i="5"/>
  <c r="C73" i="2"/>
  <c r="E61" i="13"/>
  <c r="E61" i="17"/>
  <c r="C61" i="12"/>
  <c r="D61" i="16"/>
  <c r="E61" i="5"/>
  <c r="C61" i="2"/>
  <c r="E27" i="17"/>
  <c r="E27" i="13"/>
  <c r="C27" i="12"/>
  <c r="C27" i="2"/>
  <c r="D27" i="16"/>
  <c r="E27" i="5"/>
  <c r="P4" i="17"/>
  <c r="C8" i="16"/>
  <c r="C45" i="16"/>
  <c r="C15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N84" i="5" s="1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93" i="13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N71" i="5" s="1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91" i="13"/>
  <c r="E139" i="15"/>
  <c r="E100" i="13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99" i="13"/>
  <c r="E290" i="15"/>
  <c r="E274" i="15"/>
  <c r="E233" i="15"/>
  <c r="E281" i="15"/>
  <c r="E131" i="15"/>
  <c r="E92" i="13"/>
  <c r="E136" i="15"/>
  <c r="E97" i="13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87" i="13"/>
  <c r="E164" i="15"/>
  <c r="E128" i="15"/>
  <c r="E89" i="13"/>
  <c r="E98" i="13"/>
  <c r="E137" i="15"/>
  <c r="E235" i="15"/>
  <c r="E298" i="15"/>
  <c r="E193" i="15"/>
  <c r="E99" i="15"/>
  <c r="E174" i="15"/>
  <c r="E141" i="15"/>
  <c r="E102" i="13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95" i="13"/>
  <c r="E134" i="15"/>
  <c r="E229" i="15"/>
  <c r="E135" i="15"/>
  <c r="E96" i="13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101" i="13"/>
  <c r="E240" i="15"/>
  <c r="E103" i="13"/>
  <c r="E142" i="15"/>
  <c r="E306" i="15"/>
  <c r="E85" i="13"/>
  <c r="E124" i="15"/>
  <c r="E75" i="15"/>
  <c r="E86" i="15"/>
  <c r="E236" i="15"/>
  <c r="E71" i="15"/>
  <c r="N70" i="17" s="1"/>
  <c r="B47" i="15"/>
  <c r="E70" i="15"/>
  <c r="N69" i="17" s="1"/>
  <c r="O69" i="17" s="1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88" i="13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M81" i="16" s="1"/>
  <c r="E284" i="15"/>
  <c r="E268" i="15"/>
  <c r="E95" i="15"/>
  <c r="E74" i="15"/>
  <c r="N73" i="17" s="1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M67" i="16" s="1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94" i="13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86" i="13"/>
  <c r="E105" i="15"/>
  <c r="O4" i="17" l="1"/>
  <c r="F88" i="5"/>
  <c r="F97" i="5"/>
  <c r="F105" i="5"/>
  <c r="F99" i="5"/>
  <c r="F104" i="5"/>
  <c r="F111" i="5"/>
  <c r="F109" i="5"/>
  <c r="F91" i="5"/>
  <c r="F96" i="5"/>
  <c r="F89" i="5"/>
  <c r="F92" i="5"/>
  <c r="F110" i="5"/>
  <c r="F101" i="5"/>
  <c r="F100" i="5"/>
  <c r="F95" i="5"/>
  <c r="F85" i="5"/>
  <c r="F106" i="5"/>
  <c r="F103" i="5"/>
  <c r="F93" i="5"/>
  <c r="F113" i="5"/>
  <c r="F98" i="5"/>
  <c r="F102" i="5"/>
  <c r="F108" i="5"/>
  <c r="F90" i="5"/>
  <c r="F94" i="5"/>
  <c r="F86" i="5"/>
  <c r="F107" i="5"/>
  <c r="F112" i="5"/>
  <c r="F87" i="5"/>
  <c r="O96" i="5"/>
  <c r="O104" i="5"/>
  <c r="O108" i="5"/>
  <c r="O95" i="5"/>
  <c r="O113" i="5"/>
  <c r="O107" i="5"/>
  <c r="O99" i="5"/>
  <c r="O110" i="5"/>
  <c r="O91" i="5"/>
  <c r="O112" i="5"/>
  <c r="O92" i="5"/>
  <c r="O100" i="5"/>
  <c r="O88" i="5"/>
  <c r="O106" i="5"/>
  <c r="O90" i="5"/>
  <c r="O105" i="5"/>
  <c r="R105" i="5" s="1"/>
  <c r="O94" i="5"/>
  <c r="O101" i="5"/>
  <c r="R101" i="5" s="1"/>
  <c r="O85" i="5"/>
  <c r="R85" i="5" s="1"/>
  <c r="O89" i="5"/>
  <c r="R89" i="5" s="1"/>
  <c r="O109" i="5"/>
  <c r="O103" i="5"/>
  <c r="O98" i="5"/>
  <c r="O102" i="5"/>
  <c r="O93" i="5"/>
  <c r="R93" i="5" s="1"/>
  <c r="O97" i="5"/>
  <c r="R97" i="5" s="1"/>
  <c r="O87" i="5"/>
  <c r="O111" i="5"/>
  <c r="O86" i="5"/>
  <c r="Q85" i="5"/>
  <c r="M94" i="2"/>
  <c r="M100" i="2"/>
  <c r="M106" i="2"/>
  <c r="M112" i="2"/>
  <c r="M91" i="2"/>
  <c r="M107" i="2"/>
  <c r="N95" i="2"/>
  <c r="O95" i="2" s="1"/>
  <c r="M97" i="2"/>
  <c r="M87" i="2"/>
  <c r="M101" i="2"/>
  <c r="N110" i="2"/>
  <c r="O110" i="2" s="1"/>
  <c r="M85" i="2"/>
  <c r="M86" i="2"/>
  <c r="N88" i="2"/>
  <c r="O88" i="2" s="1"/>
  <c r="M99" i="2"/>
  <c r="M104" i="2"/>
  <c r="M110" i="2"/>
  <c r="M95" i="2"/>
  <c r="M108" i="2"/>
  <c r="M105" i="2"/>
  <c r="M96" i="2"/>
  <c r="M102" i="2"/>
  <c r="M88" i="2"/>
  <c r="M89" i="2"/>
  <c r="N86" i="2"/>
  <c r="O86" i="2" s="1"/>
  <c r="N102" i="2"/>
  <c r="O102" i="2" s="1"/>
  <c r="N111" i="2"/>
  <c r="O111" i="2" s="1"/>
  <c r="M113" i="2"/>
  <c r="N85" i="2"/>
  <c r="O85" i="2" s="1"/>
  <c r="M93" i="2"/>
  <c r="M109" i="2"/>
  <c r="M111" i="2"/>
  <c r="M98" i="2"/>
  <c r="M92" i="2"/>
  <c r="N109" i="2"/>
  <c r="O109" i="2" s="1"/>
  <c r="N103" i="2"/>
  <c r="O103" i="2" s="1"/>
  <c r="M90" i="2"/>
  <c r="M103" i="2"/>
  <c r="N97" i="2"/>
  <c r="O97" i="2" s="1"/>
  <c r="N93" i="2"/>
  <c r="O93" i="2" s="1"/>
  <c r="N92" i="2"/>
  <c r="O92" i="2" s="1"/>
  <c r="N104" i="2"/>
  <c r="O104" i="2" s="1"/>
  <c r="N91" i="2"/>
  <c r="O91" i="2" s="1"/>
  <c r="N94" i="2"/>
  <c r="O94" i="2" s="1"/>
  <c r="N101" i="2"/>
  <c r="O101" i="2" s="1"/>
  <c r="N107" i="2"/>
  <c r="O107" i="2" s="1"/>
  <c r="N89" i="2"/>
  <c r="O89" i="2" s="1"/>
  <c r="N108" i="2"/>
  <c r="O108" i="2" s="1"/>
  <c r="N113" i="2"/>
  <c r="O113" i="2" s="1"/>
  <c r="N87" i="2"/>
  <c r="O87" i="2" s="1"/>
  <c r="N99" i="2"/>
  <c r="O99" i="2" s="1"/>
  <c r="N96" i="2"/>
  <c r="O96" i="2" s="1"/>
  <c r="N105" i="2"/>
  <c r="O105" i="2" s="1"/>
  <c r="N98" i="2"/>
  <c r="O98" i="2" s="1"/>
  <c r="N106" i="2"/>
  <c r="O106" i="2" s="1"/>
  <c r="N112" i="2"/>
  <c r="O112" i="2" s="1"/>
  <c r="N90" i="2"/>
  <c r="O90" i="2" s="1"/>
  <c r="N100" i="2"/>
  <c r="O100" i="2" s="1"/>
  <c r="L73" i="2"/>
  <c r="L67" i="12"/>
  <c r="M67" i="12" s="1"/>
  <c r="N70" i="13"/>
  <c r="N81" i="17"/>
  <c r="O81" i="17" s="1"/>
  <c r="A46" i="16"/>
  <c r="B46" i="16" s="1"/>
  <c r="C46" i="16" s="1"/>
  <c r="O46" i="16" s="1"/>
  <c r="A46" i="12"/>
  <c r="B46" i="12" s="1"/>
  <c r="N46" i="12" s="1"/>
  <c r="A46" i="13"/>
  <c r="B46" i="13" s="1"/>
  <c r="C46" i="13" s="1"/>
  <c r="D46" i="13" s="1"/>
  <c r="G46" i="13" s="1"/>
  <c r="A46" i="17"/>
  <c r="B46" i="17" s="1"/>
  <c r="A46" i="5"/>
  <c r="B46" i="5" s="1"/>
  <c r="N103" i="13"/>
  <c r="N96" i="13"/>
  <c r="N84" i="13"/>
  <c r="N81" i="13"/>
  <c r="N73" i="5"/>
  <c r="N71" i="17"/>
  <c r="N67" i="17"/>
  <c r="L51" i="2"/>
  <c r="N98" i="13"/>
  <c r="M84" i="16"/>
  <c r="N84" i="16" s="1"/>
  <c r="N102" i="13"/>
  <c r="N100" i="13"/>
  <c r="N90" i="13"/>
  <c r="E43" i="5"/>
  <c r="N84" i="17"/>
  <c r="O84" i="17" s="1"/>
  <c r="L69" i="2"/>
  <c r="M73" i="16"/>
  <c r="N73" i="16" s="1"/>
  <c r="N71" i="13"/>
  <c r="N67" i="13"/>
  <c r="N51" i="5"/>
  <c r="N95" i="13"/>
  <c r="C43" i="2"/>
  <c r="N69" i="5"/>
  <c r="L73" i="12"/>
  <c r="L71" i="12"/>
  <c r="M71" i="12" s="1"/>
  <c r="M51" i="16"/>
  <c r="N51" i="16" s="1"/>
  <c r="L70" i="2"/>
  <c r="N89" i="13"/>
  <c r="N97" i="13"/>
  <c r="N99" i="13"/>
  <c r="N91" i="13"/>
  <c r="D43" i="16"/>
  <c r="L81" i="2"/>
  <c r="M69" i="16"/>
  <c r="N69" i="16" s="1"/>
  <c r="N73" i="13"/>
  <c r="L51" i="12"/>
  <c r="N70" i="5"/>
  <c r="N101" i="13"/>
  <c r="N93" i="13"/>
  <c r="C43" i="12"/>
  <c r="N81" i="5"/>
  <c r="L69" i="12"/>
  <c r="L67" i="2"/>
  <c r="N51" i="13"/>
  <c r="L70" i="12"/>
  <c r="M70" i="12" s="1"/>
  <c r="N94" i="13"/>
  <c r="N88" i="13"/>
  <c r="N85" i="13"/>
  <c r="N87" i="13"/>
  <c r="N92" i="13"/>
  <c r="E43" i="13"/>
  <c r="L84" i="2"/>
  <c r="L81" i="12"/>
  <c r="M81" i="12" s="1"/>
  <c r="N69" i="13"/>
  <c r="L71" i="2"/>
  <c r="N67" i="5"/>
  <c r="M70" i="16"/>
  <c r="N70" i="16" s="1"/>
  <c r="N86" i="13"/>
  <c r="M71" i="16"/>
  <c r="N71" i="16" s="1"/>
  <c r="O17" i="17"/>
  <c r="Q17" i="17" s="1"/>
  <c r="O73" i="17"/>
  <c r="O15" i="17"/>
  <c r="Q15" i="17" s="1"/>
  <c r="O8" i="17"/>
  <c r="Q8" i="17" s="1"/>
  <c r="O10" i="17"/>
  <c r="Q10" i="17" s="1"/>
  <c r="O23" i="17"/>
  <c r="Q23" i="17" s="1"/>
  <c r="N67" i="16"/>
  <c r="N5" i="16"/>
  <c r="N12" i="16"/>
  <c r="P12" i="16" s="1"/>
  <c r="O27" i="17"/>
  <c r="Q27" i="17" s="1"/>
  <c r="O16" i="17"/>
  <c r="Q16" i="17" s="1"/>
  <c r="O5" i="17"/>
  <c r="Q5" i="17" s="1"/>
  <c r="N9" i="16"/>
  <c r="P9" i="16" s="1"/>
  <c r="E30" i="17"/>
  <c r="E30" i="13"/>
  <c r="D30" i="16"/>
  <c r="C30" i="12"/>
  <c r="E30" i="5"/>
  <c r="C30" i="2"/>
  <c r="O8" i="12"/>
  <c r="M8" i="12"/>
  <c r="N66" i="17"/>
  <c r="O66" i="17" s="1"/>
  <c r="N66" i="13"/>
  <c r="L66" i="12"/>
  <c r="N66" i="5"/>
  <c r="L66" i="2"/>
  <c r="M66" i="16"/>
  <c r="N66" i="16" s="1"/>
  <c r="E47" i="17"/>
  <c r="E47" i="13"/>
  <c r="C47" i="12"/>
  <c r="D47" i="16"/>
  <c r="E47" i="5"/>
  <c r="C47" i="2"/>
  <c r="E44" i="13"/>
  <c r="E44" i="17"/>
  <c r="C44" i="12"/>
  <c r="D44" i="16"/>
  <c r="E44" i="5"/>
  <c r="C44" i="2"/>
  <c r="E25" i="17"/>
  <c r="E25" i="13"/>
  <c r="C25" i="12"/>
  <c r="D25" i="16"/>
  <c r="E25" i="5"/>
  <c r="C25" i="2"/>
  <c r="E48" i="17"/>
  <c r="E48" i="13"/>
  <c r="C48" i="12"/>
  <c r="E48" i="5"/>
  <c r="C48" i="2"/>
  <c r="D48" i="16"/>
  <c r="N37" i="17"/>
  <c r="O37" i="17" s="1"/>
  <c r="Q37" i="17" s="1"/>
  <c r="N37" i="13"/>
  <c r="L37" i="12"/>
  <c r="M37" i="16"/>
  <c r="N37" i="16" s="1"/>
  <c r="N37" i="5"/>
  <c r="L37" i="2"/>
  <c r="N65" i="13"/>
  <c r="N65" i="17"/>
  <c r="O65" i="17" s="1"/>
  <c r="L65" i="12"/>
  <c r="M65" i="16"/>
  <c r="N65" i="16" s="1"/>
  <c r="N65" i="5"/>
  <c r="L65" i="2"/>
  <c r="E79" i="17"/>
  <c r="E79" i="13"/>
  <c r="C79" i="12"/>
  <c r="D79" i="16"/>
  <c r="E79" i="5"/>
  <c r="C79" i="2"/>
  <c r="N56" i="13"/>
  <c r="N56" i="17"/>
  <c r="O56" i="17" s="1"/>
  <c r="L56" i="12"/>
  <c r="M56" i="16"/>
  <c r="N56" i="16" s="1"/>
  <c r="N56" i="5"/>
  <c r="L56" i="2"/>
  <c r="E68" i="17"/>
  <c r="E68" i="13"/>
  <c r="C68" i="12"/>
  <c r="D68" i="16"/>
  <c r="E68" i="5"/>
  <c r="C68" i="2"/>
  <c r="E76" i="13"/>
  <c r="E76" i="17"/>
  <c r="C76" i="12"/>
  <c r="D76" i="16"/>
  <c r="E76" i="5"/>
  <c r="C76" i="2"/>
  <c r="N40" i="13"/>
  <c r="L40" i="12"/>
  <c r="N40" i="17"/>
  <c r="O40" i="17" s="1"/>
  <c r="Q40" i="17" s="1"/>
  <c r="N40" i="5"/>
  <c r="L40" i="2"/>
  <c r="M40" i="16"/>
  <c r="N40" i="16" s="1"/>
  <c r="N38" i="13"/>
  <c r="N38" i="17"/>
  <c r="O38" i="17" s="1"/>
  <c r="Q38" i="17" s="1"/>
  <c r="L38" i="12"/>
  <c r="M38" i="16"/>
  <c r="N38" i="16" s="1"/>
  <c r="N38" i="5"/>
  <c r="L38" i="2"/>
  <c r="N26" i="13"/>
  <c r="N26" i="17"/>
  <c r="O26" i="17" s="1"/>
  <c r="Q26" i="17" s="1"/>
  <c r="L26" i="12"/>
  <c r="M26" i="16"/>
  <c r="N26" i="16" s="1"/>
  <c r="N26" i="5"/>
  <c r="L26" i="2"/>
  <c r="E33" i="13"/>
  <c r="E33" i="17"/>
  <c r="C33" i="12"/>
  <c r="D33" i="16"/>
  <c r="E33" i="5"/>
  <c r="C33" i="2"/>
  <c r="E54" i="17"/>
  <c r="E54" i="13"/>
  <c r="C54" i="12"/>
  <c r="D54" i="16"/>
  <c r="E54" i="5"/>
  <c r="C54" i="2"/>
  <c r="N45" i="17"/>
  <c r="O45" i="17" s="1"/>
  <c r="Q45" i="17" s="1"/>
  <c r="N45" i="13"/>
  <c r="M45" i="16"/>
  <c r="N45" i="16" s="1"/>
  <c r="L45" i="12"/>
  <c r="N45" i="5"/>
  <c r="L45" i="2"/>
  <c r="O4" i="12"/>
  <c r="M4" i="12"/>
  <c r="N27" i="16"/>
  <c r="O9" i="17"/>
  <c r="Q9" i="17" s="1"/>
  <c r="N16" i="16"/>
  <c r="O70" i="17"/>
  <c r="E29" i="17"/>
  <c r="E29" i="13"/>
  <c r="C29" i="12"/>
  <c r="E29" i="5"/>
  <c r="D29" i="16"/>
  <c r="C29" i="2"/>
  <c r="N59" i="17"/>
  <c r="O59" i="17" s="1"/>
  <c r="N59" i="13"/>
  <c r="L59" i="12"/>
  <c r="M59" i="16"/>
  <c r="N59" i="16" s="1"/>
  <c r="N59" i="5"/>
  <c r="L59" i="2"/>
  <c r="E52" i="13"/>
  <c r="E52" i="17"/>
  <c r="C52" i="12"/>
  <c r="D52" i="16"/>
  <c r="E52" i="5"/>
  <c r="C52" i="2"/>
  <c r="E77" i="17"/>
  <c r="E77" i="13"/>
  <c r="D77" i="16"/>
  <c r="C77" i="12"/>
  <c r="E77" i="5"/>
  <c r="C77" i="2"/>
  <c r="N18" i="13"/>
  <c r="L18" i="12"/>
  <c r="N18" i="17"/>
  <c r="O18" i="17" s="1"/>
  <c r="Q18" i="17" s="1"/>
  <c r="N18" i="5"/>
  <c r="L18" i="2"/>
  <c r="M18" i="16"/>
  <c r="N18" i="16" s="1"/>
  <c r="E72" i="17"/>
  <c r="E72" i="13"/>
  <c r="C72" i="12"/>
  <c r="E72" i="5"/>
  <c r="D72" i="16"/>
  <c r="C72" i="2"/>
  <c r="E83" i="17"/>
  <c r="E83" i="13"/>
  <c r="C83" i="12"/>
  <c r="D83" i="16"/>
  <c r="C83" i="2"/>
  <c r="E83" i="5"/>
  <c r="N72" i="17"/>
  <c r="O72" i="17" s="1"/>
  <c r="N72" i="13"/>
  <c r="L72" i="12"/>
  <c r="M72" i="16"/>
  <c r="N72" i="16" s="1"/>
  <c r="N72" i="5"/>
  <c r="L72" i="2"/>
  <c r="E37" i="17"/>
  <c r="E37" i="13"/>
  <c r="C37" i="12"/>
  <c r="E37" i="5"/>
  <c r="C37" i="2"/>
  <c r="D37" i="16"/>
  <c r="N50" i="13"/>
  <c r="N50" i="17"/>
  <c r="O50" i="17" s="1"/>
  <c r="L50" i="12"/>
  <c r="M50" i="16"/>
  <c r="N50" i="16" s="1"/>
  <c r="N50" i="5"/>
  <c r="L50" i="2"/>
  <c r="E65" i="13"/>
  <c r="E65" i="17"/>
  <c r="C65" i="12"/>
  <c r="D65" i="16"/>
  <c r="E65" i="5"/>
  <c r="C65" i="2"/>
  <c r="N79" i="13"/>
  <c r="L79" i="12"/>
  <c r="N79" i="17"/>
  <c r="O79" i="17" s="1"/>
  <c r="M79" i="16"/>
  <c r="N79" i="16" s="1"/>
  <c r="N79" i="5"/>
  <c r="L79" i="2"/>
  <c r="E49" i="13"/>
  <c r="E49" i="17"/>
  <c r="C49" i="12"/>
  <c r="D49" i="16"/>
  <c r="E49" i="5"/>
  <c r="C49" i="2"/>
  <c r="N68" i="17"/>
  <c r="O68" i="17" s="1"/>
  <c r="N68" i="13"/>
  <c r="L68" i="12"/>
  <c r="M68" i="16"/>
  <c r="N68" i="16" s="1"/>
  <c r="N68" i="5"/>
  <c r="L68" i="2"/>
  <c r="N32" i="17"/>
  <c r="O32" i="17" s="1"/>
  <c r="Q32" i="17" s="1"/>
  <c r="L32" i="12"/>
  <c r="N32" i="13"/>
  <c r="N32" i="5"/>
  <c r="L32" i="2"/>
  <c r="M32" i="16"/>
  <c r="N32" i="16" s="1"/>
  <c r="E59" i="17"/>
  <c r="E59" i="13"/>
  <c r="C59" i="12"/>
  <c r="C59" i="2"/>
  <c r="D59" i="16"/>
  <c r="E59" i="5"/>
  <c r="N76" i="17"/>
  <c r="O76" i="17" s="1"/>
  <c r="N76" i="13"/>
  <c r="L76" i="12"/>
  <c r="M76" i="16"/>
  <c r="N76" i="16" s="1"/>
  <c r="N76" i="5"/>
  <c r="L76" i="2"/>
  <c r="N33" i="13"/>
  <c r="N33" i="17"/>
  <c r="O33" i="17" s="1"/>
  <c r="Q33" i="17" s="1"/>
  <c r="L33" i="12"/>
  <c r="M33" i="16"/>
  <c r="N33" i="16" s="1"/>
  <c r="N33" i="5"/>
  <c r="L33" i="2"/>
  <c r="N54" i="17"/>
  <c r="O54" i="17" s="1"/>
  <c r="N54" i="13"/>
  <c r="L54" i="12"/>
  <c r="M54" i="16"/>
  <c r="N54" i="16" s="1"/>
  <c r="N54" i="5"/>
  <c r="L54" i="2"/>
  <c r="E21" i="17"/>
  <c r="E21" i="13"/>
  <c r="C21" i="12"/>
  <c r="E21" i="5"/>
  <c r="C21" i="2"/>
  <c r="D21" i="16"/>
  <c r="O10" i="12"/>
  <c r="M10" i="12"/>
  <c r="O23" i="12"/>
  <c r="M23" i="12"/>
  <c r="O27" i="12"/>
  <c r="M27" i="12"/>
  <c r="O16" i="12"/>
  <c r="M16" i="12"/>
  <c r="N49" i="13"/>
  <c r="N49" i="17"/>
  <c r="O49" i="17" s="1"/>
  <c r="M49" i="16"/>
  <c r="N49" i="16" s="1"/>
  <c r="L49" i="12"/>
  <c r="N49" i="5"/>
  <c r="L49" i="2"/>
  <c r="N41" i="17"/>
  <c r="O41" i="17" s="1"/>
  <c r="Q41" i="17" s="1"/>
  <c r="N41" i="13"/>
  <c r="L41" i="12"/>
  <c r="M41" i="16"/>
  <c r="N41" i="16" s="1"/>
  <c r="N41" i="5"/>
  <c r="L41" i="2"/>
  <c r="E42" i="17"/>
  <c r="E42" i="13"/>
  <c r="D42" i="16"/>
  <c r="C42" i="12"/>
  <c r="E42" i="5"/>
  <c r="C42" i="2"/>
  <c r="N30" i="17"/>
  <c r="O30" i="17" s="1"/>
  <c r="Q30" i="17" s="1"/>
  <c r="N30" i="13"/>
  <c r="L30" i="12"/>
  <c r="N30" i="5"/>
  <c r="L30" i="2"/>
  <c r="M30" i="16"/>
  <c r="N30" i="16" s="1"/>
  <c r="E74" i="17"/>
  <c r="E74" i="13"/>
  <c r="C74" i="12"/>
  <c r="D74" i="16"/>
  <c r="E74" i="5"/>
  <c r="C74" i="2"/>
  <c r="N52" i="13"/>
  <c r="N52" i="17"/>
  <c r="O52" i="17" s="1"/>
  <c r="L52" i="12"/>
  <c r="M52" i="16"/>
  <c r="N52" i="16" s="1"/>
  <c r="N52" i="5"/>
  <c r="L52" i="2"/>
  <c r="E60" i="13"/>
  <c r="E60" i="17"/>
  <c r="D60" i="16"/>
  <c r="C60" i="12"/>
  <c r="E60" i="5"/>
  <c r="C60" i="2"/>
  <c r="E39" i="17"/>
  <c r="E39" i="13"/>
  <c r="C39" i="12"/>
  <c r="D39" i="16"/>
  <c r="E39" i="5"/>
  <c r="C39" i="2"/>
  <c r="N77" i="13"/>
  <c r="N77" i="17"/>
  <c r="O77" i="17" s="1"/>
  <c r="M77" i="16"/>
  <c r="N77" i="16" s="1"/>
  <c r="L77" i="12"/>
  <c r="N77" i="5"/>
  <c r="L77" i="2"/>
  <c r="E78" i="13"/>
  <c r="E78" i="17"/>
  <c r="C78" i="12"/>
  <c r="D78" i="16"/>
  <c r="E78" i="5"/>
  <c r="C78" i="2"/>
  <c r="N22" i="17"/>
  <c r="O22" i="17" s="1"/>
  <c r="Q22" i="17" s="1"/>
  <c r="N22" i="13"/>
  <c r="L22" i="12"/>
  <c r="N22" i="5"/>
  <c r="L22" i="2"/>
  <c r="M22" i="16"/>
  <c r="N22" i="16" s="1"/>
  <c r="E18" i="13"/>
  <c r="E18" i="17"/>
  <c r="C18" i="12"/>
  <c r="D18" i="16"/>
  <c r="E18" i="5"/>
  <c r="C18" i="2"/>
  <c r="N58" i="17"/>
  <c r="O58" i="17" s="1"/>
  <c r="N58" i="13"/>
  <c r="M58" i="16"/>
  <c r="N58" i="16" s="1"/>
  <c r="L58" i="12"/>
  <c r="N58" i="5"/>
  <c r="L58" i="2"/>
  <c r="L7" i="12"/>
  <c r="N7" i="13"/>
  <c r="N7" i="17"/>
  <c r="O7" i="17" s="1"/>
  <c r="Q7" i="17" s="1"/>
  <c r="M7" i="16"/>
  <c r="N7" i="16" s="1"/>
  <c r="N7" i="5"/>
  <c r="L7" i="2"/>
  <c r="N11" i="13"/>
  <c r="N11" i="17"/>
  <c r="O11" i="17" s="1"/>
  <c r="Q11" i="17" s="1"/>
  <c r="L11" i="12"/>
  <c r="N11" i="5"/>
  <c r="L11" i="2"/>
  <c r="M11" i="16"/>
  <c r="N11" i="16" s="1"/>
  <c r="M73" i="12"/>
  <c r="P3" i="16"/>
  <c r="O5" i="12"/>
  <c r="M5" i="12"/>
  <c r="O12" i="12"/>
  <c r="M12" i="12"/>
  <c r="N62" i="13"/>
  <c r="N62" i="17"/>
  <c r="O62" i="17" s="1"/>
  <c r="L62" i="12"/>
  <c r="M62" i="16"/>
  <c r="N62" i="16" s="1"/>
  <c r="N62" i="5"/>
  <c r="L62" i="2"/>
  <c r="E62" i="17"/>
  <c r="E62" i="13"/>
  <c r="C62" i="12"/>
  <c r="D62" i="16"/>
  <c r="E62" i="5"/>
  <c r="C62" i="2"/>
  <c r="N60" i="17"/>
  <c r="O60" i="17" s="1"/>
  <c r="N60" i="13"/>
  <c r="L60" i="12"/>
  <c r="M60" i="16"/>
  <c r="N60" i="16" s="1"/>
  <c r="N60" i="5"/>
  <c r="L60" i="2"/>
  <c r="E7" i="17"/>
  <c r="E7" i="13"/>
  <c r="C7" i="12"/>
  <c r="D7" i="16"/>
  <c r="E7" i="5"/>
  <c r="C7" i="2"/>
  <c r="N29" i="13"/>
  <c r="N29" i="17"/>
  <c r="O29" i="17" s="1"/>
  <c r="Q29" i="17" s="1"/>
  <c r="L29" i="12"/>
  <c r="M29" i="16"/>
  <c r="N29" i="16" s="1"/>
  <c r="N29" i="5"/>
  <c r="L29" i="2"/>
  <c r="N43" i="17"/>
  <c r="O43" i="17" s="1"/>
  <c r="Q43" i="17" s="1"/>
  <c r="N43" i="13"/>
  <c r="L43" i="12"/>
  <c r="M43" i="16"/>
  <c r="N43" i="16" s="1"/>
  <c r="N43" i="5"/>
  <c r="L43" i="2"/>
  <c r="N42" i="17"/>
  <c r="O42" i="17" s="1"/>
  <c r="Q42" i="17" s="1"/>
  <c r="N42" i="13"/>
  <c r="L42" i="12"/>
  <c r="M42" i="16"/>
  <c r="N42" i="16" s="1"/>
  <c r="N42" i="5"/>
  <c r="L42" i="2"/>
  <c r="N39" i="17"/>
  <c r="O39" i="17" s="1"/>
  <c r="N39" i="13"/>
  <c r="L39" i="12"/>
  <c r="M39" i="16"/>
  <c r="N39" i="16" s="1"/>
  <c r="N39" i="5"/>
  <c r="L39" i="2"/>
  <c r="N20" i="17"/>
  <c r="O20" i="17" s="1"/>
  <c r="N20" i="13"/>
  <c r="L20" i="12"/>
  <c r="M20" i="16"/>
  <c r="N20" i="16" s="1"/>
  <c r="N20" i="5"/>
  <c r="L20" i="2"/>
  <c r="N75" i="17"/>
  <c r="O75" i="17" s="1"/>
  <c r="N75" i="13"/>
  <c r="L75" i="12"/>
  <c r="M75" i="16"/>
  <c r="N75" i="16" s="1"/>
  <c r="N75" i="5"/>
  <c r="L75" i="2"/>
  <c r="N83" i="17"/>
  <c r="O83" i="17" s="1"/>
  <c r="N83" i="13"/>
  <c r="L83" i="12"/>
  <c r="M83" i="16"/>
  <c r="N83" i="16" s="1"/>
  <c r="N83" i="5"/>
  <c r="L83" i="2"/>
  <c r="N47" i="17"/>
  <c r="O47" i="17" s="1"/>
  <c r="L47" i="12"/>
  <c r="N47" i="13"/>
  <c r="M47" i="16"/>
  <c r="N47" i="16" s="1"/>
  <c r="N47" i="5"/>
  <c r="L47" i="2"/>
  <c r="E63" i="13"/>
  <c r="E63" i="17"/>
  <c r="C63" i="12"/>
  <c r="E63" i="5"/>
  <c r="D63" i="16"/>
  <c r="C63" i="2"/>
  <c r="N44" i="17"/>
  <c r="O44" i="17" s="1"/>
  <c r="N44" i="13"/>
  <c r="L44" i="12"/>
  <c r="M44" i="16"/>
  <c r="N44" i="16" s="1"/>
  <c r="N44" i="5"/>
  <c r="L44" i="2"/>
  <c r="E34" i="17"/>
  <c r="E34" i="13"/>
  <c r="C34" i="12"/>
  <c r="C34" i="2"/>
  <c r="D34" i="16"/>
  <c r="E34" i="5"/>
  <c r="E24" i="17"/>
  <c r="E24" i="13"/>
  <c r="C24" i="12"/>
  <c r="E24" i="5"/>
  <c r="C24" i="2"/>
  <c r="D24" i="16"/>
  <c r="N64" i="17"/>
  <c r="O64" i="17" s="1"/>
  <c r="N64" i="13"/>
  <c r="L64" i="12"/>
  <c r="M64" i="16"/>
  <c r="N64" i="16" s="1"/>
  <c r="N64" i="5"/>
  <c r="L64" i="2"/>
  <c r="N25" i="13"/>
  <c r="N25" i="17"/>
  <c r="O25" i="17" s="1"/>
  <c r="Q25" i="17" s="1"/>
  <c r="L25" i="12"/>
  <c r="M25" i="16"/>
  <c r="N25" i="16" s="1"/>
  <c r="N25" i="5"/>
  <c r="L25" i="2"/>
  <c r="N19" i="17"/>
  <c r="O19" i="17" s="1"/>
  <c r="Q19" i="17" s="1"/>
  <c r="N19" i="13"/>
  <c r="L19" i="12"/>
  <c r="M19" i="16"/>
  <c r="N19" i="16" s="1"/>
  <c r="N19" i="5"/>
  <c r="L19" i="2"/>
  <c r="N6" i="13"/>
  <c r="N6" i="17"/>
  <c r="O6" i="17" s="1"/>
  <c r="L6" i="12"/>
  <c r="M6" i="16"/>
  <c r="N6" i="16" s="1"/>
  <c r="N6" i="5"/>
  <c r="L6" i="2"/>
  <c r="P17" i="16"/>
  <c r="O17" i="12"/>
  <c r="M17" i="12"/>
  <c r="M69" i="12"/>
  <c r="N15" i="16"/>
  <c r="N13" i="13"/>
  <c r="N13" i="17"/>
  <c r="O13" i="17" s="1"/>
  <c r="Q13" i="17" s="1"/>
  <c r="L13" i="12"/>
  <c r="M13" i="16"/>
  <c r="N13" i="16" s="1"/>
  <c r="N13" i="5"/>
  <c r="L13" i="2"/>
  <c r="M51" i="12"/>
  <c r="O12" i="17"/>
  <c r="Q12" i="17" s="1"/>
  <c r="E32" i="13"/>
  <c r="E32" i="17"/>
  <c r="C32" i="12"/>
  <c r="D32" i="16"/>
  <c r="E32" i="5"/>
  <c r="C32" i="2"/>
  <c r="N21" i="17"/>
  <c r="O21" i="17" s="1"/>
  <c r="Q21" i="17" s="1"/>
  <c r="N21" i="13"/>
  <c r="L21" i="12"/>
  <c r="M21" i="16"/>
  <c r="N21" i="16" s="1"/>
  <c r="N21" i="5"/>
  <c r="L21" i="2"/>
  <c r="E64" i="13"/>
  <c r="C64" i="12"/>
  <c r="E64" i="17"/>
  <c r="D64" i="16"/>
  <c r="E64" i="5"/>
  <c r="C64" i="2"/>
  <c r="N61" i="13"/>
  <c r="N61" i="17"/>
  <c r="O61" i="17" s="1"/>
  <c r="L61" i="12"/>
  <c r="M61" i="16"/>
  <c r="N61" i="16" s="1"/>
  <c r="N61" i="5"/>
  <c r="L61" i="2"/>
  <c r="E50" i="17"/>
  <c r="E50" i="13"/>
  <c r="C50" i="12"/>
  <c r="D50" i="16"/>
  <c r="E50" i="5"/>
  <c r="C50" i="2"/>
  <c r="L48" i="12"/>
  <c r="N48" i="17"/>
  <c r="O48" i="17" s="1"/>
  <c r="N48" i="13"/>
  <c r="N48" i="5"/>
  <c r="L48" i="2"/>
  <c r="M48" i="16"/>
  <c r="N48" i="16" s="1"/>
  <c r="E75" i="13"/>
  <c r="E75" i="17"/>
  <c r="C75" i="12"/>
  <c r="D75" i="16"/>
  <c r="C75" i="2"/>
  <c r="E75" i="5"/>
  <c r="E80" i="13"/>
  <c r="E80" i="17"/>
  <c r="C80" i="12"/>
  <c r="D80" i="16"/>
  <c r="E80" i="5"/>
  <c r="C80" i="2"/>
  <c r="N35" i="17"/>
  <c r="O35" i="17" s="1"/>
  <c r="Q35" i="17" s="1"/>
  <c r="L35" i="12"/>
  <c r="N35" i="13"/>
  <c r="M35" i="16"/>
  <c r="N35" i="16" s="1"/>
  <c r="N35" i="5"/>
  <c r="L35" i="2"/>
  <c r="E55" i="13"/>
  <c r="E55" i="17"/>
  <c r="C55" i="12"/>
  <c r="D55" i="16"/>
  <c r="E55" i="5"/>
  <c r="C55" i="2"/>
  <c r="N31" i="17"/>
  <c r="O31" i="17" s="1"/>
  <c r="Q31" i="17" s="1"/>
  <c r="L31" i="12"/>
  <c r="N31" i="13"/>
  <c r="M31" i="16"/>
  <c r="N31" i="16" s="1"/>
  <c r="N31" i="5"/>
  <c r="L31" i="2"/>
  <c r="E36" i="17"/>
  <c r="E36" i="13"/>
  <c r="C36" i="12"/>
  <c r="D36" i="16"/>
  <c r="E36" i="5"/>
  <c r="C36" i="2"/>
  <c r="N63" i="17"/>
  <c r="O63" i="17" s="1"/>
  <c r="N63" i="13"/>
  <c r="L63" i="12"/>
  <c r="M63" i="16"/>
  <c r="N63" i="16" s="1"/>
  <c r="N63" i="5"/>
  <c r="L63" i="2"/>
  <c r="N28" i="17"/>
  <c r="O28" i="17" s="1"/>
  <c r="Q28" i="17" s="1"/>
  <c r="N28" i="13"/>
  <c r="L28" i="12"/>
  <c r="M28" i="16"/>
  <c r="N28" i="16" s="1"/>
  <c r="N28" i="5"/>
  <c r="L28" i="2"/>
  <c r="N34" i="17"/>
  <c r="O34" i="17" s="1"/>
  <c r="Q34" i="17" s="1"/>
  <c r="L34" i="12"/>
  <c r="N34" i="13"/>
  <c r="M34" i="16"/>
  <c r="N34" i="16" s="1"/>
  <c r="N34" i="5"/>
  <c r="L34" i="2"/>
  <c r="N24" i="13"/>
  <c r="L24" i="12"/>
  <c r="N24" i="17"/>
  <c r="O24" i="17" s="1"/>
  <c r="Q24" i="17" s="1"/>
  <c r="N24" i="5"/>
  <c r="L24" i="2"/>
  <c r="M24" i="16"/>
  <c r="N24" i="16" s="1"/>
  <c r="E82" i="13"/>
  <c r="E82" i="17"/>
  <c r="D82" i="16"/>
  <c r="C82" i="12"/>
  <c r="E82" i="5"/>
  <c r="C82" i="2"/>
  <c r="N46" i="13"/>
  <c r="N46" i="17"/>
  <c r="O46" i="17" s="1"/>
  <c r="L46" i="12"/>
  <c r="M46" i="16"/>
  <c r="N46" i="16" s="1"/>
  <c r="N46" i="5"/>
  <c r="L46" i="2"/>
  <c r="N14" i="13"/>
  <c r="N14" i="17"/>
  <c r="O14" i="17" s="1"/>
  <c r="Q14" i="17" s="1"/>
  <c r="M14" i="16"/>
  <c r="N14" i="16" s="1"/>
  <c r="L14" i="12"/>
  <c r="N14" i="5"/>
  <c r="L14" i="2"/>
  <c r="N8" i="16"/>
  <c r="N4" i="16"/>
  <c r="O3" i="17"/>
  <c r="O71" i="17"/>
  <c r="O67" i="17"/>
  <c r="N78" i="13"/>
  <c r="N78" i="17"/>
  <c r="O78" i="17" s="1"/>
  <c r="L78" i="12"/>
  <c r="M78" i="16"/>
  <c r="N78" i="16" s="1"/>
  <c r="N78" i="5"/>
  <c r="L78" i="2"/>
  <c r="E3" i="13"/>
  <c r="F81" i="13" s="1"/>
  <c r="E3" i="17"/>
  <c r="F12" i="17" s="1"/>
  <c r="C3" i="12"/>
  <c r="D9" i="12" s="1"/>
  <c r="E3" i="5"/>
  <c r="D3" i="16"/>
  <c r="E3" i="16" s="1"/>
  <c r="N74" i="17"/>
  <c r="O74" i="17" s="1"/>
  <c r="N74" i="13"/>
  <c r="L74" i="12"/>
  <c r="M74" i="16"/>
  <c r="N74" i="16" s="1"/>
  <c r="N74" i="5"/>
  <c r="L74" i="2"/>
  <c r="N80" i="17"/>
  <c r="O80" i="17" s="1"/>
  <c r="N80" i="13"/>
  <c r="L80" i="12"/>
  <c r="M80" i="16"/>
  <c r="N80" i="16" s="1"/>
  <c r="N80" i="5"/>
  <c r="L80" i="2"/>
  <c r="E35" i="17"/>
  <c r="E35" i="13"/>
  <c r="C35" i="12"/>
  <c r="D35" i="16"/>
  <c r="C35" i="2"/>
  <c r="E35" i="5"/>
  <c r="N55" i="17"/>
  <c r="O55" i="17" s="1"/>
  <c r="L55" i="12"/>
  <c r="N55" i="13"/>
  <c r="N55" i="5"/>
  <c r="L55" i="2"/>
  <c r="M55" i="16"/>
  <c r="N55" i="16" s="1"/>
  <c r="N36" i="13"/>
  <c r="N36" i="17"/>
  <c r="O36" i="17" s="1"/>
  <c r="L36" i="12"/>
  <c r="N36" i="5"/>
  <c r="L36" i="2"/>
  <c r="M36" i="16"/>
  <c r="N36" i="16" s="1"/>
  <c r="E28" i="13"/>
  <c r="E28" i="17"/>
  <c r="C28" i="12"/>
  <c r="E28" i="5"/>
  <c r="C28" i="2"/>
  <c r="D28" i="16"/>
  <c r="E40" i="17"/>
  <c r="E40" i="13"/>
  <c r="C40" i="12"/>
  <c r="D40" i="16"/>
  <c r="E40" i="5"/>
  <c r="C40" i="2"/>
  <c r="E38" i="17"/>
  <c r="E38" i="13"/>
  <c r="C38" i="12"/>
  <c r="E38" i="5"/>
  <c r="D38" i="16"/>
  <c r="C38" i="2"/>
  <c r="E26" i="13"/>
  <c r="E26" i="17"/>
  <c r="C26" i="12"/>
  <c r="D26" i="16"/>
  <c r="C26" i="2"/>
  <c r="E26" i="5"/>
  <c r="N82" i="17"/>
  <c r="O82" i="17" s="1"/>
  <c r="N82" i="13"/>
  <c r="M82" i="16"/>
  <c r="N82" i="16" s="1"/>
  <c r="L82" i="12"/>
  <c r="N82" i="5"/>
  <c r="L82" i="2"/>
  <c r="N53" i="17"/>
  <c r="O53" i="17" s="1"/>
  <c r="N53" i="13"/>
  <c r="L53" i="12"/>
  <c r="M53" i="16"/>
  <c r="N53" i="16" s="1"/>
  <c r="N53" i="5"/>
  <c r="L53" i="2"/>
  <c r="N57" i="13"/>
  <c r="N57" i="17"/>
  <c r="O57" i="17" s="1"/>
  <c r="L57" i="12"/>
  <c r="M57" i="16"/>
  <c r="N57" i="16" s="1"/>
  <c r="N57" i="5"/>
  <c r="L57" i="2"/>
  <c r="P5" i="16"/>
  <c r="N81" i="16"/>
  <c r="O15" i="12"/>
  <c r="M15" i="12"/>
  <c r="N10" i="16"/>
  <c r="F17" i="17"/>
  <c r="N23" i="16"/>
  <c r="E45" i="16"/>
  <c r="F56" i="17"/>
  <c r="M9" i="12"/>
  <c r="O9" i="12"/>
  <c r="O51" i="17"/>
  <c r="G4" i="17"/>
  <c r="Q4" i="17"/>
  <c r="F5" i="16"/>
  <c r="O15" i="16"/>
  <c r="O45" i="16"/>
  <c r="P45" i="16" s="1"/>
  <c r="O8" i="16"/>
  <c r="B48" i="15"/>
  <c r="Q93" i="5" l="1"/>
  <c r="Q89" i="5"/>
  <c r="R90" i="5"/>
  <c r="Q90" i="5"/>
  <c r="R86" i="5"/>
  <c r="Q86" i="5"/>
  <c r="R109" i="5"/>
  <c r="Q109" i="5"/>
  <c r="R91" i="5"/>
  <c r="Q91" i="5"/>
  <c r="R113" i="5"/>
  <c r="Q113" i="5"/>
  <c r="R106" i="5"/>
  <c r="Q106" i="5"/>
  <c r="Q95" i="5"/>
  <c r="R95" i="5"/>
  <c r="R108" i="5"/>
  <c r="Q108" i="5"/>
  <c r="Q111" i="5"/>
  <c r="R111" i="5"/>
  <c r="R102" i="5"/>
  <c r="Q102" i="5"/>
  <c r="R98" i="5"/>
  <c r="Q98" i="5"/>
  <c r="R94" i="5"/>
  <c r="Q94" i="5"/>
  <c r="R104" i="5"/>
  <c r="Q104" i="5"/>
  <c r="Q97" i="5"/>
  <c r="R88" i="5"/>
  <c r="Q88" i="5"/>
  <c r="Q110" i="5"/>
  <c r="R110" i="5"/>
  <c r="R96" i="5"/>
  <c r="Q96" i="5"/>
  <c r="R92" i="5"/>
  <c r="Q92" i="5"/>
  <c r="Q99" i="5"/>
  <c r="R99" i="5"/>
  <c r="Q101" i="5"/>
  <c r="Q87" i="5"/>
  <c r="R87" i="5"/>
  <c r="R100" i="5"/>
  <c r="Q100" i="5"/>
  <c r="R107" i="5"/>
  <c r="Q107" i="5"/>
  <c r="Q103" i="5"/>
  <c r="R103" i="5"/>
  <c r="R112" i="5"/>
  <c r="Q112" i="5"/>
  <c r="Q105" i="5"/>
  <c r="F38" i="17"/>
  <c r="F26" i="17"/>
  <c r="E26" i="16"/>
  <c r="E28" i="16"/>
  <c r="P8" i="16"/>
  <c r="D26" i="12"/>
  <c r="D22" i="12"/>
  <c r="D28" i="12"/>
  <c r="C46" i="17"/>
  <c r="D46" i="17" s="1"/>
  <c r="P46" i="17" s="1"/>
  <c r="Q46" i="17" s="1"/>
  <c r="A47" i="12"/>
  <c r="B47" i="12" s="1"/>
  <c r="N47" i="12" s="1"/>
  <c r="O47" i="12" s="1"/>
  <c r="A47" i="5"/>
  <c r="B47" i="5" s="1"/>
  <c r="A47" i="17"/>
  <c r="B47" i="17" s="1"/>
  <c r="C47" i="17" s="1"/>
  <c r="D47" i="17" s="1"/>
  <c r="P47" i="17" s="1"/>
  <c r="A47" i="13"/>
  <c r="B47" i="13" s="1"/>
  <c r="C47" i="13" s="1"/>
  <c r="D47" i="13" s="1"/>
  <c r="G47" i="13" s="1"/>
  <c r="A47" i="16"/>
  <c r="B47" i="16" s="1"/>
  <c r="E59" i="16"/>
  <c r="D65" i="12"/>
  <c r="F26" i="13"/>
  <c r="H26" i="13" s="1"/>
  <c r="F61" i="13"/>
  <c r="F20" i="13"/>
  <c r="H20" i="13" s="1"/>
  <c r="D27" i="12"/>
  <c r="F23" i="13"/>
  <c r="H23" i="13" s="1"/>
  <c r="D71" i="12"/>
  <c r="F28" i="17"/>
  <c r="D10" i="12"/>
  <c r="F56" i="13"/>
  <c r="F73" i="13"/>
  <c r="D40" i="12"/>
  <c r="F28" i="13"/>
  <c r="H28" i="13" s="1"/>
  <c r="D35" i="12"/>
  <c r="D12" i="12"/>
  <c r="F61" i="17"/>
  <c r="D82" i="12"/>
  <c r="F14" i="17"/>
  <c r="D67" i="12"/>
  <c r="F6" i="17"/>
  <c r="F43" i="13"/>
  <c r="H43" i="13" s="1"/>
  <c r="F18" i="13"/>
  <c r="H18" i="13" s="1"/>
  <c r="F39" i="17"/>
  <c r="D74" i="12"/>
  <c r="F41" i="17"/>
  <c r="F84" i="17"/>
  <c r="D38" i="12"/>
  <c r="F40" i="17"/>
  <c r="F35" i="17"/>
  <c r="D41" i="12"/>
  <c r="D8" i="12"/>
  <c r="F38" i="13"/>
  <c r="H38" i="13" s="1"/>
  <c r="E20" i="16"/>
  <c r="F20" i="17"/>
  <c r="F58" i="13"/>
  <c r="F24" i="13"/>
  <c r="H24" i="13" s="1"/>
  <c r="E56" i="16"/>
  <c r="D51" i="12"/>
  <c r="F69" i="13"/>
  <c r="E22" i="16"/>
  <c r="F32" i="17"/>
  <c r="F31" i="13"/>
  <c r="H31" i="13" s="1"/>
  <c r="D81" i="12"/>
  <c r="E4" i="16"/>
  <c r="G4" i="16" s="1"/>
  <c r="F64" i="17"/>
  <c r="D23" i="12"/>
  <c r="F7" i="17"/>
  <c r="F15" i="17"/>
  <c r="D57" i="12"/>
  <c r="D66" i="12"/>
  <c r="E36" i="16"/>
  <c r="E80" i="16"/>
  <c r="F75" i="17"/>
  <c r="E31" i="16"/>
  <c r="F14" i="13"/>
  <c r="H14" i="13" s="1"/>
  <c r="F67" i="17"/>
  <c r="E77" i="16"/>
  <c r="F52" i="13"/>
  <c r="E29" i="16"/>
  <c r="F54" i="13"/>
  <c r="F79" i="13"/>
  <c r="F25" i="13"/>
  <c r="H25" i="13" s="1"/>
  <c r="F6" i="13"/>
  <c r="H6" i="13" s="1"/>
  <c r="E5" i="16"/>
  <c r="G5" i="16" s="1"/>
  <c r="D36" i="12"/>
  <c r="D80" i="12"/>
  <c r="F64" i="13"/>
  <c r="D34" i="12"/>
  <c r="E19" i="16"/>
  <c r="D62" i="12"/>
  <c r="F10" i="13"/>
  <c r="H10" i="13" s="1"/>
  <c r="F15" i="13"/>
  <c r="H15" i="13" s="1"/>
  <c r="F78" i="17"/>
  <c r="D60" i="12"/>
  <c r="D42" i="12"/>
  <c r="F21" i="13"/>
  <c r="H21" i="13" s="1"/>
  <c r="F59" i="13"/>
  <c r="E49" i="16"/>
  <c r="F36" i="13"/>
  <c r="H36" i="13" s="1"/>
  <c r="F80" i="17"/>
  <c r="E50" i="16"/>
  <c r="F67" i="13"/>
  <c r="F62" i="13"/>
  <c r="D19" i="12"/>
  <c r="E70" i="16"/>
  <c r="D53" i="12"/>
  <c r="E82" i="16"/>
  <c r="F36" i="17"/>
  <c r="F80" i="13"/>
  <c r="D50" i="12"/>
  <c r="F31" i="17"/>
  <c r="F19" i="13"/>
  <c r="H19" i="13" s="1"/>
  <c r="D24" i="12"/>
  <c r="F34" i="17"/>
  <c r="E63" i="16"/>
  <c r="F10" i="17"/>
  <c r="F11" i="13"/>
  <c r="H11" i="13" s="1"/>
  <c r="F66" i="13"/>
  <c r="Q36" i="17"/>
  <c r="M36" i="12"/>
  <c r="O36" i="12"/>
  <c r="M24" i="12"/>
  <c r="O24" i="12"/>
  <c r="P35" i="16"/>
  <c r="M61" i="12"/>
  <c r="O6" i="12"/>
  <c r="M6" i="12"/>
  <c r="P39" i="16"/>
  <c r="M82" i="12"/>
  <c r="M63" i="12"/>
  <c r="M47" i="12"/>
  <c r="O39" i="12"/>
  <c r="M39" i="12"/>
  <c r="P30" i="16"/>
  <c r="P38" i="16"/>
  <c r="E66" i="16"/>
  <c r="E11" i="16"/>
  <c r="M80" i="12"/>
  <c r="D43" i="12"/>
  <c r="P46" i="16"/>
  <c r="F82" i="17"/>
  <c r="P28" i="16"/>
  <c r="E55" i="16"/>
  <c r="M35" i="12"/>
  <c r="O35" i="12"/>
  <c r="F50" i="13"/>
  <c r="F11" i="17"/>
  <c r="F13" i="13"/>
  <c r="H13" i="13" s="1"/>
  <c r="D61" i="12"/>
  <c r="M64" i="12"/>
  <c r="F24" i="17"/>
  <c r="D63" i="12"/>
  <c r="Q47" i="17"/>
  <c r="P20" i="16"/>
  <c r="P29" i="16"/>
  <c r="M60" i="12"/>
  <c r="F62" i="17"/>
  <c r="D16" i="12"/>
  <c r="D31" i="12"/>
  <c r="O7" i="12"/>
  <c r="M7" i="12"/>
  <c r="O22" i="12"/>
  <c r="M22" i="12"/>
  <c r="F78" i="13"/>
  <c r="E60" i="16"/>
  <c r="E42" i="16"/>
  <c r="F22" i="13"/>
  <c r="H22" i="13" s="1"/>
  <c r="F8" i="13"/>
  <c r="H8" i="13" s="1"/>
  <c r="F21" i="17"/>
  <c r="M76" i="12"/>
  <c r="F59" i="17"/>
  <c r="D49" i="12"/>
  <c r="D37" i="12"/>
  <c r="E72" i="16"/>
  <c r="F77" i="13"/>
  <c r="F53" i="13"/>
  <c r="E67" i="16"/>
  <c r="D4" i="12"/>
  <c r="F54" i="17"/>
  <c r="O38" i="12"/>
  <c r="M38" i="12"/>
  <c r="M56" i="12"/>
  <c r="F79" i="17"/>
  <c r="D48" i="12"/>
  <c r="F25" i="17"/>
  <c r="M66" i="12"/>
  <c r="M57" i="12"/>
  <c r="P27" i="16"/>
  <c r="M45" i="12"/>
  <c r="O45" i="12"/>
  <c r="E40" i="16"/>
  <c r="E35" i="16"/>
  <c r="F83" i="17"/>
  <c r="F3" i="17"/>
  <c r="F23" i="17"/>
  <c r="E71" i="16"/>
  <c r="E17" i="16"/>
  <c r="E69" i="16"/>
  <c r="O46" i="12"/>
  <c r="M46" i="12"/>
  <c r="F82" i="13"/>
  <c r="O28" i="12"/>
  <c r="M28" i="12"/>
  <c r="D55" i="12"/>
  <c r="F50" i="17"/>
  <c r="F4" i="13"/>
  <c r="H4" i="13" s="1"/>
  <c r="D6" i="12"/>
  <c r="F51" i="17"/>
  <c r="E27" i="16"/>
  <c r="P25" i="16"/>
  <c r="P44" i="16"/>
  <c r="F63" i="17"/>
  <c r="O20" i="12"/>
  <c r="M20" i="12"/>
  <c r="Q39" i="17"/>
  <c r="O29" i="12"/>
  <c r="M29" i="12"/>
  <c r="E7" i="16"/>
  <c r="E23" i="16"/>
  <c r="F45" i="17"/>
  <c r="D73" i="12"/>
  <c r="F46" i="17"/>
  <c r="P11" i="16"/>
  <c r="F5" i="17"/>
  <c r="E18" i="16"/>
  <c r="E39" i="16"/>
  <c r="F60" i="17"/>
  <c r="F42" i="13"/>
  <c r="H42" i="13" s="1"/>
  <c r="F71" i="17"/>
  <c r="D5" i="12"/>
  <c r="P33" i="16"/>
  <c r="P32" i="16"/>
  <c r="F49" i="17"/>
  <c r="F37" i="13"/>
  <c r="H37" i="13" s="1"/>
  <c r="O18" i="12"/>
  <c r="M18" i="12"/>
  <c r="F77" i="17"/>
  <c r="D29" i="12"/>
  <c r="E81" i="16"/>
  <c r="F41" i="13"/>
  <c r="H41" i="13" s="1"/>
  <c r="F43" i="17"/>
  <c r="P26" i="16"/>
  <c r="E68" i="16"/>
  <c r="P37" i="16"/>
  <c r="F48" i="13"/>
  <c r="E47" i="16"/>
  <c r="R4" i="16"/>
  <c r="Q38" i="16" s="1"/>
  <c r="Q6" i="17"/>
  <c r="M79" i="12"/>
  <c r="O40" i="12"/>
  <c r="M40" i="12"/>
  <c r="M53" i="12"/>
  <c r="E38" i="16"/>
  <c r="F58" i="17"/>
  <c r="F16" i="13"/>
  <c r="H16" i="13" s="1"/>
  <c r="F19" i="17"/>
  <c r="O14" i="12"/>
  <c r="M14" i="12"/>
  <c r="P24" i="16"/>
  <c r="P34" i="16"/>
  <c r="P31" i="16"/>
  <c r="F55" i="17"/>
  <c r="E75" i="16"/>
  <c r="F9" i="13"/>
  <c r="H9" i="13" s="1"/>
  <c r="E32" i="16"/>
  <c r="D56" i="12"/>
  <c r="P13" i="16"/>
  <c r="E41" i="16"/>
  <c r="O25" i="12"/>
  <c r="M25" i="12"/>
  <c r="E34" i="16"/>
  <c r="M44" i="12"/>
  <c r="O44" i="12"/>
  <c r="F63" i="13"/>
  <c r="M75" i="12"/>
  <c r="P43" i="16"/>
  <c r="D7" i="12"/>
  <c r="D58" i="12"/>
  <c r="F51" i="13"/>
  <c r="F45" i="13"/>
  <c r="H45" i="13" s="1"/>
  <c r="F70" i="13"/>
  <c r="E73" i="16"/>
  <c r="D18" i="12"/>
  <c r="D39" i="12"/>
  <c r="F60" i="13"/>
  <c r="O30" i="12"/>
  <c r="M30" i="12"/>
  <c r="F42" i="17"/>
  <c r="E51" i="16"/>
  <c r="D46" i="12"/>
  <c r="D70" i="12"/>
  <c r="F27" i="17"/>
  <c r="O33" i="12"/>
  <c r="M33" i="12"/>
  <c r="M68" i="12"/>
  <c r="F49" i="13"/>
  <c r="M50" i="12"/>
  <c r="F37" i="17"/>
  <c r="D72" i="12"/>
  <c r="F29" i="13"/>
  <c r="H29" i="13" s="1"/>
  <c r="F22" i="17"/>
  <c r="E15" i="16"/>
  <c r="D69" i="12"/>
  <c r="O26" i="12"/>
  <c r="M26" i="12"/>
  <c r="D68" i="12"/>
  <c r="O37" i="12"/>
  <c r="M37" i="12"/>
  <c r="F48" i="17"/>
  <c r="D47" i="12"/>
  <c r="M78" i="12"/>
  <c r="M74" i="12"/>
  <c r="Q3" i="17"/>
  <c r="S4" i="17"/>
  <c r="R75" i="17" s="1"/>
  <c r="P15" i="16"/>
  <c r="E53" i="16"/>
  <c r="P23" i="16"/>
  <c r="E12" i="16"/>
  <c r="F40" i="13"/>
  <c r="H40" i="13" s="1"/>
  <c r="P36" i="16"/>
  <c r="F35" i="13"/>
  <c r="H35" i="13" s="1"/>
  <c r="F73" i="17"/>
  <c r="E84" i="16"/>
  <c r="P14" i="16"/>
  <c r="F55" i="13"/>
  <c r="D75" i="12"/>
  <c r="M48" i="12"/>
  <c r="E64" i="16"/>
  <c r="D32" i="12"/>
  <c r="F57" i="17"/>
  <c r="O13" i="12"/>
  <c r="M13" i="12"/>
  <c r="D17" i="12"/>
  <c r="E43" i="16"/>
  <c r="P19" i="16"/>
  <c r="E24" i="16"/>
  <c r="Q20" i="17"/>
  <c r="O43" i="12"/>
  <c r="M43" i="12"/>
  <c r="F7" i="13"/>
  <c r="H7" i="13" s="1"/>
  <c r="F13" i="17"/>
  <c r="F12" i="13"/>
  <c r="H12" i="13" s="1"/>
  <c r="M62" i="12"/>
  <c r="E58" i="16"/>
  <c r="D14" i="12"/>
  <c r="M58" i="12"/>
  <c r="F18" i="17"/>
  <c r="M77" i="12"/>
  <c r="F39" i="13"/>
  <c r="H39" i="13" s="1"/>
  <c r="E74" i="16"/>
  <c r="F5" i="13"/>
  <c r="H5" i="13" s="1"/>
  <c r="F66" i="17"/>
  <c r="E10" i="16"/>
  <c r="E21" i="16"/>
  <c r="E65" i="16"/>
  <c r="E83" i="16"/>
  <c r="F72" i="13"/>
  <c r="F69" i="17"/>
  <c r="M59" i="12"/>
  <c r="F29" i="17"/>
  <c r="F71" i="13"/>
  <c r="F17" i="13"/>
  <c r="H17" i="13" s="1"/>
  <c r="F8" i="17"/>
  <c r="E33" i="16"/>
  <c r="P40" i="16"/>
  <c r="E76" i="16"/>
  <c r="F68" i="13"/>
  <c r="E44" i="16"/>
  <c r="F47" i="13"/>
  <c r="E57" i="16"/>
  <c r="D30" i="12"/>
  <c r="O31" i="12"/>
  <c r="M31" i="12"/>
  <c r="P21" i="16"/>
  <c r="O19" i="12"/>
  <c r="M19" i="12"/>
  <c r="M83" i="12"/>
  <c r="M11" i="12"/>
  <c r="O11" i="12"/>
  <c r="M54" i="12"/>
  <c r="D83" i="12"/>
  <c r="F72" i="17"/>
  <c r="E52" i="16"/>
  <c r="E46" i="16"/>
  <c r="E14" i="16"/>
  <c r="F27" i="13"/>
  <c r="H27" i="13" s="1"/>
  <c r="D33" i="12"/>
  <c r="D76" i="12"/>
  <c r="F68" i="17"/>
  <c r="M65" i="12"/>
  <c r="D44" i="12"/>
  <c r="F47" i="17"/>
  <c r="F46" i="13"/>
  <c r="H46" i="13" s="1"/>
  <c r="E30" i="16"/>
  <c r="O34" i="12"/>
  <c r="M34" i="12"/>
  <c r="Q44" i="17"/>
  <c r="P42" i="16"/>
  <c r="P10" i="16"/>
  <c r="M55" i="12"/>
  <c r="G3" i="16"/>
  <c r="P4" i="16"/>
  <c r="F75" i="13"/>
  <c r="D64" i="12"/>
  <c r="M21" i="12"/>
  <c r="O21" i="12"/>
  <c r="F32" i="13"/>
  <c r="H32" i="13" s="1"/>
  <c r="D20" i="12"/>
  <c r="F16" i="17"/>
  <c r="P6" i="16"/>
  <c r="F34" i="13"/>
  <c r="H34" i="13" s="1"/>
  <c r="O42" i="12"/>
  <c r="M42" i="12"/>
  <c r="D45" i="12"/>
  <c r="E62" i="16"/>
  <c r="F57" i="13"/>
  <c r="F70" i="17"/>
  <c r="E8" i="16"/>
  <c r="D13" i="12"/>
  <c r="E16" i="16"/>
  <c r="P7" i="16"/>
  <c r="P22" i="16"/>
  <c r="E78" i="16"/>
  <c r="F74" i="13"/>
  <c r="P41" i="16"/>
  <c r="E13" i="16"/>
  <c r="E9" i="16"/>
  <c r="O32" i="12"/>
  <c r="M32" i="12"/>
  <c r="F65" i="17"/>
  <c r="E37" i="16"/>
  <c r="F83" i="13"/>
  <c r="P18" i="16"/>
  <c r="D52" i="12"/>
  <c r="P16" i="16"/>
  <c r="D11" i="12"/>
  <c r="E54" i="16"/>
  <c r="F33" i="17"/>
  <c r="F76" i="17"/>
  <c r="E79" i="16"/>
  <c r="E48" i="16"/>
  <c r="E25" i="16"/>
  <c r="F44" i="17"/>
  <c r="D15" i="12"/>
  <c r="F30" i="13"/>
  <c r="H30" i="13" s="1"/>
  <c r="E61" i="16"/>
  <c r="F81" i="17"/>
  <c r="E6" i="16"/>
  <c r="F9" i="17"/>
  <c r="D78" i="12"/>
  <c r="M52" i="12"/>
  <c r="F74" i="17"/>
  <c r="O41" i="12"/>
  <c r="M41" i="12"/>
  <c r="M49" i="12"/>
  <c r="F53" i="17"/>
  <c r="F4" i="17"/>
  <c r="H4" i="17" s="1"/>
  <c r="D21" i="12"/>
  <c r="D59" i="12"/>
  <c r="F65" i="13"/>
  <c r="M72" i="12"/>
  <c r="D77" i="12"/>
  <c r="F52" i="17"/>
  <c r="D54" i="12"/>
  <c r="F33" i="13"/>
  <c r="H33" i="13" s="1"/>
  <c r="F76" i="13"/>
  <c r="D79" i="12"/>
  <c r="D25" i="12"/>
  <c r="F44" i="13"/>
  <c r="H44" i="13" s="1"/>
  <c r="F30" i="17"/>
  <c r="G5" i="17"/>
  <c r="F6" i="16"/>
  <c r="B49" i="15"/>
  <c r="H47" i="13" l="1"/>
  <c r="R79" i="17"/>
  <c r="R65" i="17"/>
  <c r="Q42" i="16"/>
  <c r="R13" i="17"/>
  <c r="Q61" i="16"/>
  <c r="Q41" i="16"/>
  <c r="A48" i="5"/>
  <c r="B48" i="5" s="1"/>
  <c r="A48" i="17"/>
  <c r="B48" i="17" s="1"/>
  <c r="A48" i="12"/>
  <c r="B48" i="12" s="1"/>
  <c r="N48" i="12" s="1"/>
  <c r="O48" i="12" s="1"/>
  <c r="A48" i="13"/>
  <c r="B48" i="13" s="1"/>
  <c r="C48" i="13" s="1"/>
  <c r="D48" i="13" s="1"/>
  <c r="G48" i="13" s="1"/>
  <c r="H48" i="13" s="1"/>
  <c r="A48" i="16"/>
  <c r="B48" i="16" s="1"/>
  <c r="C48" i="16" s="1"/>
  <c r="O48" i="16" s="1"/>
  <c r="P48" i="16" s="1"/>
  <c r="Q16" i="16"/>
  <c r="Q7" i="16"/>
  <c r="Q10" i="16"/>
  <c r="Q40" i="16"/>
  <c r="Q6" i="16"/>
  <c r="Q79" i="16"/>
  <c r="Q4" i="16"/>
  <c r="C47" i="16"/>
  <c r="O47" i="16" s="1"/>
  <c r="P47" i="16" s="1"/>
  <c r="Q52" i="16"/>
  <c r="Q22" i="16"/>
  <c r="Q18" i="16"/>
  <c r="Q47" i="16"/>
  <c r="Q78" i="16"/>
  <c r="Q58" i="16"/>
  <c r="Q66" i="16"/>
  <c r="Q77" i="16"/>
  <c r="Q21" i="16"/>
  <c r="Q65" i="16"/>
  <c r="Q56" i="16"/>
  <c r="Q33" i="16"/>
  <c r="Q24" i="16"/>
  <c r="R20" i="17"/>
  <c r="Q19" i="16"/>
  <c r="Q63" i="16"/>
  <c r="Q59" i="16"/>
  <c r="Q84" i="16"/>
  <c r="Q44" i="16"/>
  <c r="Q36" i="16"/>
  <c r="R52" i="17"/>
  <c r="Q62" i="16"/>
  <c r="Q76" i="16"/>
  <c r="Q20" i="16"/>
  <c r="R77" i="17"/>
  <c r="Q15" i="16"/>
  <c r="Q50" i="16"/>
  <c r="Q23" i="16"/>
  <c r="Q43" i="16"/>
  <c r="Q71" i="16"/>
  <c r="Q35" i="16"/>
  <c r="I4" i="16"/>
  <c r="H6" i="16" s="1"/>
  <c r="R44" i="17"/>
  <c r="R6" i="17"/>
  <c r="Q37" i="16"/>
  <c r="Q68" i="16"/>
  <c r="Q80" i="16"/>
  <c r="R19" i="17"/>
  <c r="Q55" i="16"/>
  <c r="R57" i="17"/>
  <c r="R61" i="17"/>
  <c r="Q27" i="16"/>
  <c r="R53" i="17"/>
  <c r="Q29" i="16"/>
  <c r="R68" i="17"/>
  <c r="R76" i="17"/>
  <c r="Q11" i="16"/>
  <c r="R39" i="17"/>
  <c r="Q53" i="16"/>
  <c r="R51" i="17"/>
  <c r="Q17" i="16"/>
  <c r="Q9" i="16"/>
  <c r="Q51" i="16"/>
  <c r="Q12" i="16"/>
  <c r="Q5" i="16"/>
  <c r="Q3" i="16"/>
  <c r="Q69" i="16"/>
  <c r="Q73" i="16"/>
  <c r="Q67" i="16"/>
  <c r="Q25" i="16"/>
  <c r="R63" i="17"/>
  <c r="R14" i="17"/>
  <c r="R49" i="17"/>
  <c r="Q28" i="16"/>
  <c r="Q82" i="16"/>
  <c r="Q30" i="16"/>
  <c r="Q64" i="16"/>
  <c r="Q39" i="16"/>
  <c r="R55" i="17"/>
  <c r="R56" i="17"/>
  <c r="R21" i="17"/>
  <c r="Q54" i="16"/>
  <c r="Q83" i="16"/>
  <c r="Q14" i="16"/>
  <c r="Q57" i="16"/>
  <c r="Q31" i="16"/>
  <c r="H3" i="17"/>
  <c r="J4" i="17"/>
  <c r="I5" i="17" s="1"/>
  <c r="Q48" i="16"/>
  <c r="Q45" i="16"/>
  <c r="Q60" i="16"/>
  <c r="R29" i="17"/>
  <c r="R17" i="17"/>
  <c r="R69" i="17"/>
  <c r="R81" i="17"/>
  <c r="R23" i="17"/>
  <c r="R4" i="17"/>
  <c r="R31" i="17"/>
  <c r="R38" i="17"/>
  <c r="R72" i="17"/>
  <c r="R59" i="17"/>
  <c r="R48" i="17"/>
  <c r="R24" i="17"/>
  <c r="R27" i="17"/>
  <c r="R71" i="17"/>
  <c r="R9" i="17"/>
  <c r="R67" i="17"/>
  <c r="R45" i="17"/>
  <c r="R25" i="17"/>
  <c r="R26" i="17"/>
  <c r="R28" i="17"/>
  <c r="R18" i="17"/>
  <c r="R33" i="17"/>
  <c r="R37" i="17"/>
  <c r="R15" i="17"/>
  <c r="R3" i="17"/>
  <c r="R43" i="17"/>
  <c r="R64" i="17"/>
  <c r="R5" i="17"/>
  <c r="R32" i="17"/>
  <c r="R70" i="17"/>
  <c r="R73" i="17"/>
  <c r="R46" i="17"/>
  <c r="R66" i="17"/>
  <c r="R7" i="17"/>
  <c r="R58" i="17"/>
  <c r="R50" i="17"/>
  <c r="R41" i="17"/>
  <c r="R11" i="17"/>
  <c r="R40" i="17"/>
  <c r="R16" i="17"/>
  <c r="R80" i="17"/>
  <c r="R22" i="17"/>
  <c r="R34" i="17"/>
  <c r="R74" i="17"/>
  <c r="R8" i="17"/>
  <c r="R84" i="17"/>
  <c r="R60" i="17"/>
  <c r="R54" i="17"/>
  <c r="R10" i="17"/>
  <c r="R30" i="17"/>
  <c r="R35" i="17"/>
  <c r="Q72" i="16"/>
  <c r="R62" i="17"/>
  <c r="R12" i="17"/>
  <c r="Q13" i="16"/>
  <c r="Q70" i="16"/>
  <c r="Q32" i="16"/>
  <c r="Q75" i="16"/>
  <c r="Q81" i="16"/>
  <c r="Q49" i="16"/>
  <c r="R47" i="17"/>
  <c r="Q46" i="16"/>
  <c r="R78" i="17"/>
  <c r="Q8" i="16"/>
  <c r="R36" i="17"/>
  <c r="R42" i="17"/>
  <c r="R83" i="17"/>
  <c r="Q34" i="16"/>
  <c r="Q26" i="16"/>
  <c r="Q74" i="16"/>
  <c r="R82" i="17"/>
  <c r="G6" i="17"/>
  <c r="H5" i="17"/>
  <c r="F7" i="16"/>
  <c r="F8" i="16" s="1"/>
  <c r="G6" i="16"/>
  <c r="B50" i="15"/>
  <c r="H8" i="16" l="1"/>
  <c r="A49" i="13"/>
  <c r="B49" i="13" s="1"/>
  <c r="C49" i="13" s="1"/>
  <c r="D49" i="13" s="1"/>
  <c r="G49" i="13" s="1"/>
  <c r="H49" i="13" s="1"/>
  <c r="A49" i="5"/>
  <c r="B49" i="5" s="1"/>
  <c r="A49" i="17"/>
  <c r="B49" i="17" s="1"/>
  <c r="C49" i="17" s="1"/>
  <c r="D49" i="17" s="1"/>
  <c r="P49" i="17" s="1"/>
  <c r="Q49" i="17" s="1"/>
  <c r="A49" i="12"/>
  <c r="B49" i="12" s="1"/>
  <c r="N49" i="12" s="1"/>
  <c r="O49" i="12" s="1"/>
  <c r="A49" i="16"/>
  <c r="B49" i="16" s="1"/>
  <c r="C48" i="17"/>
  <c r="D48" i="17" s="1"/>
  <c r="P48" i="17" s="1"/>
  <c r="Q48" i="17" s="1"/>
  <c r="H3" i="16"/>
  <c r="H5" i="16"/>
  <c r="H4" i="16"/>
  <c r="H7" i="16"/>
  <c r="S5" i="16"/>
  <c r="T5" i="17"/>
  <c r="I3" i="17"/>
  <c r="I4" i="17"/>
  <c r="G7" i="17"/>
  <c r="I6" i="17"/>
  <c r="H6" i="17"/>
  <c r="G7" i="16"/>
  <c r="F9" i="16"/>
  <c r="H9" i="16" s="1"/>
  <c r="G8" i="16"/>
  <c r="B51" i="15"/>
  <c r="A50" i="13" l="1"/>
  <c r="B50" i="13" s="1"/>
  <c r="C50" i="13" s="1"/>
  <c r="D50" i="13" s="1"/>
  <c r="G50" i="13" s="1"/>
  <c r="H50" i="13" s="1"/>
  <c r="A50" i="17"/>
  <c r="B50" i="17" s="1"/>
  <c r="A50" i="5"/>
  <c r="B50" i="5" s="1"/>
  <c r="A50" i="16"/>
  <c r="B50" i="16" s="1"/>
  <c r="C50" i="16" s="1"/>
  <c r="O50" i="16" s="1"/>
  <c r="P50" i="16" s="1"/>
  <c r="A50" i="12"/>
  <c r="B50" i="12" s="1"/>
  <c r="N50" i="12" s="1"/>
  <c r="O50" i="12" s="1"/>
  <c r="C49" i="16"/>
  <c r="O49" i="16" s="1"/>
  <c r="P49" i="16" s="1"/>
  <c r="I7" i="17"/>
  <c r="H7" i="17"/>
  <c r="G8" i="17"/>
  <c r="F10" i="16"/>
  <c r="H10" i="16" s="1"/>
  <c r="G9" i="16"/>
  <c r="B52" i="15"/>
  <c r="A51" i="12" l="1"/>
  <c r="B51" i="12" s="1"/>
  <c r="N51" i="12" s="1"/>
  <c r="O51" i="12" s="1"/>
  <c r="A51" i="17"/>
  <c r="B51" i="17" s="1"/>
  <c r="C51" i="17" s="1"/>
  <c r="D51" i="17" s="1"/>
  <c r="P51" i="17" s="1"/>
  <c r="Q51" i="17" s="1"/>
  <c r="A51" i="13"/>
  <c r="B51" i="13" s="1"/>
  <c r="C51" i="13" s="1"/>
  <c r="D51" i="13" s="1"/>
  <c r="G51" i="13" s="1"/>
  <c r="H51" i="13" s="1"/>
  <c r="A51" i="16"/>
  <c r="B51" i="16" s="1"/>
  <c r="A51" i="5"/>
  <c r="B51" i="5" s="1"/>
  <c r="C50" i="17"/>
  <c r="D50" i="17" s="1"/>
  <c r="P50" i="17" s="1"/>
  <c r="Q50" i="17" s="1"/>
  <c r="I8" i="17"/>
  <c r="G9" i="17"/>
  <c r="H8" i="17"/>
  <c r="F11" i="16"/>
  <c r="H11" i="16" s="1"/>
  <c r="G10" i="16"/>
  <c r="B53" i="15"/>
  <c r="C51" i="16" l="1"/>
  <c r="O51" i="16" s="1"/>
  <c r="P51" i="16" s="1"/>
  <c r="A52" i="17"/>
  <c r="B52" i="17" s="1"/>
  <c r="A52" i="12"/>
  <c r="B52" i="12" s="1"/>
  <c r="N52" i="12" s="1"/>
  <c r="O52" i="12" s="1"/>
  <c r="A52" i="16"/>
  <c r="B52" i="16" s="1"/>
  <c r="C52" i="16" s="1"/>
  <c r="O52" i="16" s="1"/>
  <c r="P52" i="16" s="1"/>
  <c r="A52" i="13"/>
  <c r="B52" i="13" s="1"/>
  <c r="C52" i="13" s="1"/>
  <c r="D52" i="13" s="1"/>
  <c r="G52" i="13" s="1"/>
  <c r="H52" i="13" s="1"/>
  <c r="A52" i="5"/>
  <c r="B52" i="5" s="1"/>
  <c r="G10" i="17"/>
  <c r="I9" i="17"/>
  <c r="H9" i="17"/>
  <c r="F12" i="16"/>
  <c r="H12" i="16" s="1"/>
  <c r="G11" i="16"/>
  <c r="B54" i="15"/>
  <c r="C52" i="17" l="1"/>
  <c r="D52" i="17" s="1"/>
  <c r="P52" i="17" s="1"/>
  <c r="Q52" i="17" s="1"/>
  <c r="A53" i="12"/>
  <c r="B53" i="12" s="1"/>
  <c r="N53" i="12" s="1"/>
  <c r="O53" i="12" s="1"/>
  <c r="A53" i="16"/>
  <c r="B53" i="16" s="1"/>
  <c r="C53" i="16" s="1"/>
  <c r="O53" i="16" s="1"/>
  <c r="P53" i="16" s="1"/>
  <c r="A53" i="17"/>
  <c r="B53" i="17" s="1"/>
  <c r="C53" i="17" s="1"/>
  <c r="D53" i="17" s="1"/>
  <c r="P53" i="17" s="1"/>
  <c r="Q53" i="17" s="1"/>
  <c r="A53" i="13"/>
  <c r="B53" i="13" s="1"/>
  <c r="C53" i="13" s="1"/>
  <c r="D53" i="13" s="1"/>
  <c r="G53" i="13" s="1"/>
  <c r="H53" i="13" s="1"/>
  <c r="A53" i="5"/>
  <c r="B53" i="5" s="1"/>
  <c r="I10" i="17"/>
  <c r="H10" i="17"/>
  <c r="G11" i="17"/>
  <c r="F13" i="16"/>
  <c r="H13" i="16" s="1"/>
  <c r="G12" i="16"/>
  <c r="B55" i="15"/>
  <c r="A54" i="16" l="1"/>
  <c r="B54" i="16" s="1"/>
  <c r="C54" i="16" s="1"/>
  <c r="O54" i="16" s="1"/>
  <c r="P54" i="16" s="1"/>
  <c r="A54" i="12"/>
  <c r="B54" i="12" s="1"/>
  <c r="N54" i="12" s="1"/>
  <c r="O54" i="12" s="1"/>
  <c r="A54" i="13"/>
  <c r="B54" i="13" s="1"/>
  <c r="C54" i="13" s="1"/>
  <c r="D54" i="13" s="1"/>
  <c r="G54" i="13" s="1"/>
  <c r="H54" i="13" s="1"/>
  <c r="A54" i="17"/>
  <c r="B54" i="17" s="1"/>
  <c r="C54" i="17" s="1"/>
  <c r="D54" i="17" s="1"/>
  <c r="P54" i="17" s="1"/>
  <c r="Q54" i="17" s="1"/>
  <c r="A54" i="5"/>
  <c r="B54" i="5" s="1"/>
  <c r="G12" i="17"/>
  <c r="I11" i="17"/>
  <c r="H11" i="17"/>
  <c r="G13" i="16"/>
  <c r="F14" i="16"/>
  <c r="H14" i="16" s="1"/>
  <c r="B56" i="15"/>
  <c r="A55" i="16" l="1"/>
  <c r="B55" i="16" s="1"/>
  <c r="C55" i="16" s="1"/>
  <c r="O55" i="16" s="1"/>
  <c r="P55" i="16" s="1"/>
  <c r="A55" i="5"/>
  <c r="B55" i="5" s="1"/>
  <c r="A55" i="12"/>
  <c r="B55" i="12" s="1"/>
  <c r="N55" i="12" s="1"/>
  <c r="O55" i="12" s="1"/>
  <c r="A55" i="17"/>
  <c r="B55" i="17" s="1"/>
  <c r="C55" i="17" s="1"/>
  <c r="D55" i="17" s="1"/>
  <c r="P55" i="17" s="1"/>
  <c r="Q55" i="17" s="1"/>
  <c r="A55" i="13"/>
  <c r="B55" i="13" s="1"/>
  <c r="C55" i="13" s="1"/>
  <c r="D55" i="13" s="1"/>
  <c r="G55" i="13" s="1"/>
  <c r="H55" i="13" s="1"/>
  <c r="G13" i="17"/>
  <c r="I12" i="17"/>
  <c r="H12" i="17"/>
  <c r="F15" i="16"/>
  <c r="H15" i="16" s="1"/>
  <c r="G14" i="16"/>
  <c r="B57" i="15"/>
  <c r="A56" i="5" l="1"/>
  <c r="B56" i="5" s="1"/>
  <c r="A56" i="17"/>
  <c r="B56" i="17" s="1"/>
  <c r="C56" i="17" s="1"/>
  <c r="D56" i="17" s="1"/>
  <c r="P56" i="17" s="1"/>
  <c r="Q56" i="17" s="1"/>
  <c r="A56" i="12"/>
  <c r="B56" i="12" s="1"/>
  <c r="N56" i="12" s="1"/>
  <c r="O56" i="12" s="1"/>
  <c r="A56" i="13"/>
  <c r="B56" i="13" s="1"/>
  <c r="C56" i="13" s="1"/>
  <c r="D56" i="13" s="1"/>
  <c r="G56" i="13" s="1"/>
  <c r="H56" i="13" s="1"/>
  <c r="A56" i="16"/>
  <c r="B56" i="16" s="1"/>
  <c r="C56" i="16" s="1"/>
  <c r="O56" i="16" s="1"/>
  <c r="P56" i="16" s="1"/>
  <c r="I13" i="17"/>
  <c r="G14" i="17"/>
  <c r="H13" i="17"/>
  <c r="F16" i="16"/>
  <c r="H16" i="16" s="1"/>
  <c r="G15" i="16"/>
  <c r="B58" i="15"/>
  <c r="A57" i="13" l="1"/>
  <c r="B57" i="13" s="1"/>
  <c r="C57" i="13" s="1"/>
  <c r="D57" i="13" s="1"/>
  <c r="G57" i="13" s="1"/>
  <c r="H57" i="13" s="1"/>
  <c r="A57" i="5"/>
  <c r="B57" i="5" s="1"/>
  <c r="A57" i="17"/>
  <c r="B57" i="17" s="1"/>
  <c r="C57" i="17" s="1"/>
  <c r="D57" i="17" s="1"/>
  <c r="P57" i="17" s="1"/>
  <c r="Q57" i="17" s="1"/>
  <c r="A57" i="12"/>
  <c r="B57" i="12" s="1"/>
  <c r="N57" i="12" s="1"/>
  <c r="O57" i="12" s="1"/>
  <c r="A57" i="16"/>
  <c r="B57" i="16" s="1"/>
  <c r="C57" i="16" s="1"/>
  <c r="O57" i="16" s="1"/>
  <c r="P57" i="16" s="1"/>
  <c r="G15" i="17"/>
  <c r="I14" i="17"/>
  <c r="H14" i="17"/>
  <c r="F17" i="16"/>
  <c r="H17" i="16" s="1"/>
  <c r="G16" i="16"/>
  <c r="B59" i="15"/>
  <c r="A58" i="13" l="1"/>
  <c r="B58" i="13" s="1"/>
  <c r="C58" i="13" s="1"/>
  <c r="D58" i="13" s="1"/>
  <c r="G58" i="13" s="1"/>
  <c r="H58" i="13" s="1"/>
  <c r="A58" i="17"/>
  <c r="B58" i="17" s="1"/>
  <c r="C58" i="17" s="1"/>
  <c r="D58" i="17" s="1"/>
  <c r="P58" i="17" s="1"/>
  <c r="Q58" i="17" s="1"/>
  <c r="A58" i="5"/>
  <c r="B58" i="5" s="1"/>
  <c r="A58" i="16"/>
  <c r="B58" i="16" s="1"/>
  <c r="C58" i="16" s="1"/>
  <c r="O58" i="16" s="1"/>
  <c r="P58" i="16" s="1"/>
  <c r="A58" i="12"/>
  <c r="B58" i="12" s="1"/>
  <c r="N58" i="12" s="1"/>
  <c r="O58" i="12" s="1"/>
  <c r="G16" i="17"/>
  <c r="I15" i="17"/>
  <c r="H15" i="17"/>
  <c r="F18" i="16"/>
  <c r="H18" i="16" s="1"/>
  <c r="G17" i="16"/>
  <c r="B60" i="15"/>
  <c r="A59" i="17" l="1"/>
  <c r="B59" i="17" s="1"/>
  <c r="C59" i="17" s="1"/>
  <c r="D59" i="17" s="1"/>
  <c r="P59" i="17" s="1"/>
  <c r="Q59" i="17" s="1"/>
  <c r="A59" i="13"/>
  <c r="B59" i="13" s="1"/>
  <c r="C59" i="13" s="1"/>
  <c r="D59" i="13" s="1"/>
  <c r="G59" i="13" s="1"/>
  <c r="H59" i="13" s="1"/>
  <c r="A59" i="16"/>
  <c r="B59" i="16" s="1"/>
  <c r="C59" i="16" s="1"/>
  <c r="O59" i="16" s="1"/>
  <c r="P59" i="16" s="1"/>
  <c r="A59" i="5"/>
  <c r="B59" i="5" s="1"/>
  <c r="A59" i="12"/>
  <c r="B59" i="12" s="1"/>
  <c r="N59" i="12" s="1"/>
  <c r="O59" i="12" s="1"/>
  <c r="I16" i="17"/>
  <c r="G17" i="17"/>
  <c r="H16" i="17"/>
  <c r="F19" i="16"/>
  <c r="H19" i="16" s="1"/>
  <c r="G18" i="16"/>
  <c r="B61" i="15"/>
  <c r="A60" i="17" l="1"/>
  <c r="B60" i="17" s="1"/>
  <c r="C60" i="17" s="1"/>
  <c r="D60" i="17" s="1"/>
  <c r="P60" i="17" s="1"/>
  <c r="Q60" i="17" s="1"/>
  <c r="A60" i="12"/>
  <c r="B60" i="12" s="1"/>
  <c r="N60" i="12" s="1"/>
  <c r="O60" i="12" s="1"/>
  <c r="A60" i="16"/>
  <c r="B60" i="16" s="1"/>
  <c r="C60" i="16" s="1"/>
  <c r="O60" i="16" s="1"/>
  <c r="P60" i="16" s="1"/>
  <c r="A60" i="13"/>
  <c r="B60" i="13" s="1"/>
  <c r="C60" i="13" s="1"/>
  <c r="D60" i="13" s="1"/>
  <c r="G60" i="13" s="1"/>
  <c r="H60" i="13" s="1"/>
  <c r="A60" i="5"/>
  <c r="B60" i="5" s="1"/>
  <c r="G18" i="17"/>
  <c r="I17" i="17"/>
  <c r="H17" i="17"/>
  <c r="F20" i="16"/>
  <c r="H20" i="16" s="1"/>
  <c r="G19" i="16"/>
  <c r="B62" i="15"/>
  <c r="A61" i="12" l="1"/>
  <c r="B61" i="12" s="1"/>
  <c r="N61" i="12" s="1"/>
  <c r="O61" i="12" s="1"/>
  <c r="A61" i="16"/>
  <c r="B61" i="16" s="1"/>
  <c r="C61" i="16" s="1"/>
  <c r="O61" i="16" s="1"/>
  <c r="P61" i="16" s="1"/>
  <c r="A61" i="17"/>
  <c r="B61" i="17" s="1"/>
  <c r="C61" i="17" s="1"/>
  <c r="D61" i="17" s="1"/>
  <c r="P61" i="17" s="1"/>
  <c r="Q61" i="17" s="1"/>
  <c r="A61" i="13"/>
  <c r="B61" i="13" s="1"/>
  <c r="C61" i="13" s="1"/>
  <c r="D61" i="13" s="1"/>
  <c r="G61" i="13" s="1"/>
  <c r="H61" i="13" s="1"/>
  <c r="A61" i="5"/>
  <c r="B61" i="5" s="1"/>
  <c r="I18" i="17"/>
  <c r="G19" i="17"/>
  <c r="H18" i="17"/>
  <c r="F21" i="16"/>
  <c r="H21" i="16" s="1"/>
  <c r="G20" i="16"/>
  <c r="B63" i="15"/>
  <c r="A62" i="16" l="1"/>
  <c r="B62" i="16" s="1"/>
  <c r="C62" i="16" s="1"/>
  <c r="O62" i="16" s="1"/>
  <c r="P62" i="16" s="1"/>
  <c r="A62" i="12"/>
  <c r="B62" i="12" s="1"/>
  <c r="N62" i="12" s="1"/>
  <c r="O62" i="12" s="1"/>
  <c r="A62" i="13"/>
  <c r="B62" i="13" s="1"/>
  <c r="C62" i="13" s="1"/>
  <c r="D62" i="13" s="1"/>
  <c r="G62" i="13" s="1"/>
  <c r="H62" i="13" s="1"/>
  <c r="A62" i="17"/>
  <c r="B62" i="17" s="1"/>
  <c r="C62" i="17" s="1"/>
  <c r="D62" i="17" s="1"/>
  <c r="P62" i="17" s="1"/>
  <c r="Q62" i="17" s="1"/>
  <c r="A62" i="5"/>
  <c r="B62" i="5" s="1"/>
  <c r="G20" i="17"/>
  <c r="I19" i="17"/>
  <c r="H19" i="17"/>
  <c r="F22" i="16"/>
  <c r="H22" i="16" s="1"/>
  <c r="G21" i="16"/>
  <c r="B64" i="15"/>
  <c r="A63" i="16" l="1"/>
  <c r="B63" i="16" s="1"/>
  <c r="C63" i="16" s="1"/>
  <c r="O63" i="16" s="1"/>
  <c r="P63" i="16" s="1"/>
  <c r="A63" i="12"/>
  <c r="B63" i="12" s="1"/>
  <c r="N63" i="12" s="1"/>
  <c r="O63" i="12" s="1"/>
  <c r="A63" i="17"/>
  <c r="B63" i="17" s="1"/>
  <c r="C63" i="17" s="1"/>
  <c r="D63" i="17" s="1"/>
  <c r="P63" i="17" s="1"/>
  <c r="Q63" i="17" s="1"/>
  <c r="A63" i="13"/>
  <c r="B63" i="13" s="1"/>
  <c r="C63" i="13" s="1"/>
  <c r="D63" i="13" s="1"/>
  <c r="G63" i="13" s="1"/>
  <c r="H63" i="13" s="1"/>
  <c r="A63" i="5"/>
  <c r="B63" i="5" s="1"/>
  <c r="G21" i="17"/>
  <c r="I20" i="17"/>
  <c r="H20" i="17"/>
  <c r="F23" i="16"/>
  <c r="H23" i="16" s="1"/>
  <c r="G22" i="16"/>
  <c r="B65" i="15"/>
  <c r="A64" i="5" l="1"/>
  <c r="B64" i="5" s="1"/>
  <c r="A64" i="13"/>
  <c r="B64" i="13" s="1"/>
  <c r="C64" i="13" s="1"/>
  <c r="D64" i="13" s="1"/>
  <c r="G64" i="13" s="1"/>
  <c r="H64" i="13" s="1"/>
  <c r="A64" i="17"/>
  <c r="B64" i="17" s="1"/>
  <c r="C64" i="17" s="1"/>
  <c r="D64" i="17" s="1"/>
  <c r="P64" i="17" s="1"/>
  <c r="Q64" i="17" s="1"/>
  <c r="A64" i="12"/>
  <c r="B64" i="12" s="1"/>
  <c r="N64" i="12" s="1"/>
  <c r="O64" i="12" s="1"/>
  <c r="A64" i="16"/>
  <c r="B64" i="16" s="1"/>
  <c r="C64" i="16" s="1"/>
  <c r="O64" i="16" s="1"/>
  <c r="P64" i="16" s="1"/>
  <c r="G22" i="17"/>
  <c r="I21" i="17"/>
  <c r="H21" i="17"/>
  <c r="F24" i="16"/>
  <c r="H24" i="16" s="1"/>
  <c r="G23" i="16"/>
  <c r="B66" i="15"/>
  <c r="A65" i="13" l="1"/>
  <c r="B65" i="13" s="1"/>
  <c r="C65" i="13" s="1"/>
  <c r="D65" i="13" s="1"/>
  <c r="G65" i="13" s="1"/>
  <c r="H65" i="13" s="1"/>
  <c r="A65" i="5"/>
  <c r="B65" i="5" s="1"/>
  <c r="A65" i="17"/>
  <c r="B65" i="17" s="1"/>
  <c r="C65" i="17" s="1"/>
  <c r="D65" i="17" s="1"/>
  <c r="P65" i="17" s="1"/>
  <c r="Q65" i="17" s="1"/>
  <c r="A65" i="12"/>
  <c r="B65" i="12" s="1"/>
  <c r="N65" i="12" s="1"/>
  <c r="O65" i="12" s="1"/>
  <c r="A65" i="16"/>
  <c r="B65" i="16" s="1"/>
  <c r="C65" i="16" s="1"/>
  <c r="O65" i="16" s="1"/>
  <c r="P65" i="16" s="1"/>
  <c r="G23" i="17"/>
  <c r="I22" i="17"/>
  <c r="H22" i="17"/>
  <c r="F25" i="16"/>
  <c r="H25" i="16" s="1"/>
  <c r="G24" i="16"/>
  <c r="B67" i="15"/>
  <c r="A66" i="13" l="1"/>
  <c r="B66" i="13" s="1"/>
  <c r="C66" i="13" s="1"/>
  <c r="D66" i="13" s="1"/>
  <c r="G66" i="13" s="1"/>
  <c r="H66" i="13" s="1"/>
  <c r="A66" i="17"/>
  <c r="B66" i="17" s="1"/>
  <c r="C66" i="17" s="1"/>
  <c r="D66" i="17" s="1"/>
  <c r="P66" i="17" s="1"/>
  <c r="Q66" i="17" s="1"/>
  <c r="A66" i="5"/>
  <c r="B66" i="5" s="1"/>
  <c r="A66" i="16"/>
  <c r="B66" i="16" s="1"/>
  <c r="C66" i="16" s="1"/>
  <c r="O66" i="16" s="1"/>
  <c r="P66" i="16" s="1"/>
  <c r="A66" i="12"/>
  <c r="B66" i="12" s="1"/>
  <c r="N66" i="12" s="1"/>
  <c r="O66" i="12" s="1"/>
  <c r="I23" i="17"/>
  <c r="G24" i="17"/>
  <c r="H23" i="17"/>
  <c r="F26" i="16"/>
  <c r="H26" i="16" s="1"/>
  <c r="G25" i="16"/>
  <c r="B68" i="15"/>
  <c r="A67" i="17" l="1"/>
  <c r="B67" i="17" s="1"/>
  <c r="C67" i="17" s="1"/>
  <c r="D67" i="17" s="1"/>
  <c r="P67" i="17" s="1"/>
  <c r="Q67" i="17" s="1"/>
  <c r="A67" i="13"/>
  <c r="B67" i="13" s="1"/>
  <c r="C67" i="13" s="1"/>
  <c r="D67" i="13" s="1"/>
  <c r="G67" i="13" s="1"/>
  <c r="H67" i="13" s="1"/>
  <c r="A67" i="16"/>
  <c r="B67" i="16" s="1"/>
  <c r="C67" i="16" s="1"/>
  <c r="O67" i="16" s="1"/>
  <c r="P67" i="16" s="1"/>
  <c r="A67" i="5"/>
  <c r="B67" i="5" s="1"/>
  <c r="A67" i="12"/>
  <c r="B67" i="12" s="1"/>
  <c r="N67" i="12" s="1"/>
  <c r="O67" i="12" s="1"/>
  <c r="G25" i="17"/>
  <c r="I24" i="17"/>
  <c r="H24" i="17"/>
  <c r="F27" i="16"/>
  <c r="H27" i="16" s="1"/>
  <c r="G26" i="16"/>
  <c r="B69" i="15"/>
  <c r="A68" i="17" l="1"/>
  <c r="B68" i="17" s="1"/>
  <c r="C68" i="17" s="1"/>
  <c r="D68" i="17" s="1"/>
  <c r="P68" i="17" s="1"/>
  <c r="Q68" i="17" s="1"/>
  <c r="A68" i="12"/>
  <c r="B68" i="12" s="1"/>
  <c r="N68" i="12" s="1"/>
  <c r="O68" i="12" s="1"/>
  <c r="A68" i="16"/>
  <c r="B68" i="16" s="1"/>
  <c r="C68" i="16" s="1"/>
  <c r="O68" i="16" s="1"/>
  <c r="P68" i="16" s="1"/>
  <c r="A68" i="13"/>
  <c r="B68" i="13" s="1"/>
  <c r="C68" i="13" s="1"/>
  <c r="D68" i="13" s="1"/>
  <c r="G68" i="13" s="1"/>
  <c r="H68" i="13" s="1"/>
  <c r="A68" i="5"/>
  <c r="B68" i="5" s="1"/>
  <c r="I25" i="17"/>
  <c r="G26" i="17"/>
  <c r="H25" i="17"/>
  <c r="F28" i="16"/>
  <c r="H28" i="16" s="1"/>
  <c r="G27" i="16"/>
  <c r="B70" i="15"/>
  <c r="A69" i="12" l="1"/>
  <c r="B69" i="12" s="1"/>
  <c r="N69" i="12" s="1"/>
  <c r="O69" i="12" s="1"/>
  <c r="A69" i="16"/>
  <c r="B69" i="16" s="1"/>
  <c r="C69" i="16" s="1"/>
  <c r="O69" i="16" s="1"/>
  <c r="P69" i="16" s="1"/>
  <c r="A69" i="13"/>
  <c r="B69" i="13" s="1"/>
  <c r="C69" i="13" s="1"/>
  <c r="D69" i="13" s="1"/>
  <c r="G69" i="13" s="1"/>
  <c r="H69" i="13" s="1"/>
  <c r="A69" i="5"/>
  <c r="B69" i="5" s="1"/>
  <c r="A69" i="17"/>
  <c r="B69" i="17" s="1"/>
  <c r="C69" i="17" s="1"/>
  <c r="D69" i="17" s="1"/>
  <c r="P69" i="17" s="1"/>
  <c r="Q69" i="17" s="1"/>
  <c r="I26" i="17"/>
  <c r="G27" i="17"/>
  <c r="H26" i="17"/>
  <c r="F29" i="16"/>
  <c r="H29" i="16" s="1"/>
  <c r="G28" i="16"/>
  <c r="B71" i="15"/>
  <c r="A70" i="16" l="1"/>
  <c r="B70" i="16" s="1"/>
  <c r="C70" i="16" s="1"/>
  <c r="O70" i="16" s="1"/>
  <c r="P70" i="16" s="1"/>
  <c r="A70" i="12"/>
  <c r="B70" i="12" s="1"/>
  <c r="N70" i="12" s="1"/>
  <c r="O70" i="12" s="1"/>
  <c r="A70" i="13"/>
  <c r="B70" i="13" s="1"/>
  <c r="C70" i="13" s="1"/>
  <c r="D70" i="13" s="1"/>
  <c r="G70" i="13" s="1"/>
  <c r="H70" i="13" s="1"/>
  <c r="A70" i="17"/>
  <c r="B70" i="17" s="1"/>
  <c r="C70" i="17" s="1"/>
  <c r="D70" i="17" s="1"/>
  <c r="P70" i="17" s="1"/>
  <c r="Q70" i="17" s="1"/>
  <c r="A70" i="5"/>
  <c r="B70" i="5" s="1"/>
  <c r="G28" i="17"/>
  <c r="I27" i="17"/>
  <c r="H27" i="17"/>
  <c r="F30" i="16"/>
  <c r="H30" i="16" s="1"/>
  <c r="G29" i="16"/>
  <c r="B72" i="15"/>
  <c r="A71" i="5" l="1"/>
  <c r="B71" i="5" s="1"/>
  <c r="A71" i="12"/>
  <c r="B71" i="12" s="1"/>
  <c r="N71" i="12" s="1"/>
  <c r="O71" i="12" s="1"/>
  <c r="A71" i="16"/>
  <c r="B71" i="16" s="1"/>
  <c r="C71" i="16" s="1"/>
  <c r="O71" i="16" s="1"/>
  <c r="P71" i="16" s="1"/>
  <c r="A71" i="17"/>
  <c r="B71" i="17" s="1"/>
  <c r="C71" i="17" s="1"/>
  <c r="D71" i="17" s="1"/>
  <c r="P71" i="17" s="1"/>
  <c r="Q71" i="17" s="1"/>
  <c r="A71" i="13"/>
  <c r="B71" i="13" s="1"/>
  <c r="C71" i="13" s="1"/>
  <c r="D71" i="13" s="1"/>
  <c r="G71" i="13" s="1"/>
  <c r="H71" i="13" s="1"/>
  <c r="I28" i="17"/>
  <c r="G29" i="17"/>
  <c r="H28" i="17"/>
  <c r="F31" i="16"/>
  <c r="H31" i="16" s="1"/>
  <c r="G30" i="16"/>
  <c r="B73" i="15"/>
  <c r="A72" i="5" l="1"/>
  <c r="B72" i="5" s="1"/>
  <c r="A72" i="13"/>
  <c r="B72" i="13" s="1"/>
  <c r="C72" i="13" s="1"/>
  <c r="D72" i="13" s="1"/>
  <c r="G72" i="13" s="1"/>
  <c r="H72" i="13" s="1"/>
  <c r="A72" i="17"/>
  <c r="B72" i="17" s="1"/>
  <c r="C72" i="17" s="1"/>
  <c r="D72" i="17" s="1"/>
  <c r="P72" i="17" s="1"/>
  <c r="Q72" i="17" s="1"/>
  <c r="A72" i="12"/>
  <c r="B72" i="12" s="1"/>
  <c r="N72" i="12" s="1"/>
  <c r="O72" i="12" s="1"/>
  <c r="A72" i="16"/>
  <c r="B72" i="16" s="1"/>
  <c r="C72" i="16" s="1"/>
  <c r="O72" i="16" s="1"/>
  <c r="P72" i="16" s="1"/>
  <c r="G30" i="17"/>
  <c r="I29" i="17"/>
  <c r="H29" i="17"/>
  <c r="F32" i="16"/>
  <c r="H32" i="16" s="1"/>
  <c r="G31" i="16"/>
  <c r="B74" i="15"/>
  <c r="A73" i="13" l="1"/>
  <c r="B73" i="13" s="1"/>
  <c r="C73" i="13" s="1"/>
  <c r="D73" i="13" s="1"/>
  <c r="G73" i="13" s="1"/>
  <c r="H73" i="13" s="1"/>
  <c r="A73" i="5"/>
  <c r="B73" i="5" s="1"/>
  <c r="A73" i="17"/>
  <c r="B73" i="17" s="1"/>
  <c r="C73" i="17" s="1"/>
  <c r="D73" i="17" s="1"/>
  <c r="P73" i="17" s="1"/>
  <c r="Q73" i="17" s="1"/>
  <c r="A73" i="12"/>
  <c r="B73" i="12" s="1"/>
  <c r="N73" i="12" s="1"/>
  <c r="O73" i="12" s="1"/>
  <c r="A73" i="16"/>
  <c r="B73" i="16" s="1"/>
  <c r="C73" i="16" s="1"/>
  <c r="O73" i="16" s="1"/>
  <c r="P73" i="16" s="1"/>
  <c r="G31" i="17"/>
  <c r="I30" i="17"/>
  <c r="H30" i="17"/>
  <c r="F33" i="16"/>
  <c r="H33" i="16" s="1"/>
  <c r="G32" i="16"/>
  <c r="B75" i="15"/>
  <c r="A74" i="13" l="1"/>
  <c r="B74" i="13" s="1"/>
  <c r="C74" i="13" s="1"/>
  <c r="D74" i="13" s="1"/>
  <c r="G74" i="13" s="1"/>
  <c r="H74" i="13" s="1"/>
  <c r="A74" i="17"/>
  <c r="B74" i="17" s="1"/>
  <c r="C74" i="17" s="1"/>
  <c r="D74" i="17" s="1"/>
  <c r="P74" i="17" s="1"/>
  <c r="Q74" i="17" s="1"/>
  <c r="A74" i="5"/>
  <c r="B74" i="5" s="1"/>
  <c r="A74" i="16"/>
  <c r="B74" i="16" s="1"/>
  <c r="C74" i="16" s="1"/>
  <c r="O74" i="16" s="1"/>
  <c r="P74" i="16" s="1"/>
  <c r="A74" i="12"/>
  <c r="B74" i="12" s="1"/>
  <c r="N74" i="12" s="1"/>
  <c r="O74" i="12" s="1"/>
  <c r="I31" i="17"/>
  <c r="G32" i="17"/>
  <c r="H31" i="17"/>
  <c r="F34" i="16"/>
  <c r="H34" i="16" s="1"/>
  <c r="G33" i="16"/>
  <c r="B76" i="15"/>
  <c r="A75" i="17" l="1"/>
  <c r="B75" i="17" s="1"/>
  <c r="C75" i="17" s="1"/>
  <c r="D75" i="17" s="1"/>
  <c r="P75" i="17" s="1"/>
  <c r="Q75" i="17" s="1"/>
  <c r="A75" i="13"/>
  <c r="B75" i="13" s="1"/>
  <c r="C75" i="13" s="1"/>
  <c r="D75" i="13" s="1"/>
  <c r="G75" i="13" s="1"/>
  <c r="H75" i="13" s="1"/>
  <c r="A75" i="16"/>
  <c r="B75" i="16" s="1"/>
  <c r="C75" i="16" s="1"/>
  <c r="O75" i="16" s="1"/>
  <c r="P75" i="16" s="1"/>
  <c r="A75" i="5"/>
  <c r="B75" i="5" s="1"/>
  <c r="A75" i="12"/>
  <c r="B75" i="12" s="1"/>
  <c r="N75" i="12" s="1"/>
  <c r="O75" i="12" s="1"/>
  <c r="G33" i="17"/>
  <c r="I32" i="17"/>
  <c r="H32" i="17"/>
  <c r="F35" i="16"/>
  <c r="H35" i="16" s="1"/>
  <c r="G34" i="16"/>
  <c r="B77" i="15"/>
  <c r="A76" i="17" l="1"/>
  <c r="B76" i="17" s="1"/>
  <c r="C76" i="17" s="1"/>
  <c r="D76" i="17" s="1"/>
  <c r="P76" i="17" s="1"/>
  <c r="Q76" i="17" s="1"/>
  <c r="A76" i="12"/>
  <c r="B76" i="12" s="1"/>
  <c r="N76" i="12" s="1"/>
  <c r="O76" i="12" s="1"/>
  <c r="A76" i="16"/>
  <c r="B76" i="16" s="1"/>
  <c r="C76" i="16" s="1"/>
  <c r="O76" i="16" s="1"/>
  <c r="P76" i="16" s="1"/>
  <c r="A76" i="13"/>
  <c r="B76" i="13" s="1"/>
  <c r="C76" i="13" s="1"/>
  <c r="D76" i="13" s="1"/>
  <c r="G76" i="13" s="1"/>
  <c r="H76" i="13" s="1"/>
  <c r="A76" i="5"/>
  <c r="B76" i="5" s="1"/>
  <c r="G34" i="17"/>
  <c r="I33" i="17"/>
  <c r="H33" i="17"/>
  <c r="F36" i="16"/>
  <c r="H36" i="16" s="1"/>
  <c r="G35" i="16"/>
  <c r="B78" i="15"/>
  <c r="A77" i="12" l="1"/>
  <c r="B77" i="12" s="1"/>
  <c r="N77" i="12" s="1"/>
  <c r="O77" i="12" s="1"/>
  <c r="A77" i="16"/>
  <c r="B77" i="16" s="1"/>
  <c r="C77" i="16" s="1"/>
  <c r="O77" i="16" s="1"/>
  <c r="P77" i="16" s="1"/>
  <c r="A77" i="13"/>
  <c r="B77" i="13" s="1"/>
  <c r="C77" i="13" s="1"/>
  <c r="D77" i="13" s="1"/>
  <c r="G77" i="13" s="1"/>
  <c r="H77" i="13" s="1"/>
  <c r="A77" i="5"/>
  <c r="B77" i="5" s="1"/>
  <c r="A77" i="17"/>
  <c r="B77" i="17" s="1"/>
  <c r="C77" i="17" s="1"/>
  <c r="D77" i="17" s="1"/>
  <c r="P77" i="17" s="1"/>
  <c r="Q77" i="17" s="1"/>
  <c r="G35" i="17"/>
  <c r="I34" i="17"/>
  <c r="H34" i="17"/>
  <c r="F37" i="16"/>
  <c r="H37" i="16" s="1"/>
  <c r="G36" i="16"/>
  <c r="B79" i="15"/>
  <c r="A78" i="16" l="1"/>
  <c r="B78" i="16" s="1"/>
  <c r="C78" i="16" s="1"/>
  <c r="O78" i="16" s="1"/>
  <c r="P78" i="16" s="1"/>
  <c r="A78" i="12"/>
  <c r="B78" i="12" s="1"/>
  <c r="N78" i="12" s="1"/>
  <c r="O78" i="12" s="1"/>
  <c r="A78" i="13"/>
  <c r="B78" i="13" s="1"/>
  <c r="C78" i="13" s="1"/>
  <c r="D78" i="13" s="1"/>
  <c r="G78" i="13" s="1"/>
  <c r="H78" i="13" s="1"/>
  <c r="A78" i="17"/>
  <c r="B78" i="17" s="1"/>
  <c r="C78" i="17" s="1"/>
  <c r="D78" i="17" s="1"/>
  <c r="P78" i="17" s="1"/>
  <c r="Q78" i="17" s="1"/>
  <c r="A78" i="5"/>
  <c r="B78" i="5" s="1"/>
  <c r="G36" i="17"/>
  <c r="I35" i="17"/>
  <c r="H35" i="17"/>
  <c r="F38" i="16"/>
  <c r="H38" i="16" s="1"/>
  <c r="G37" i="16"/>
  <c r="B80" i="15"/>
  <c r="A79" i="5" l="1"/>
  <c r="B79" i="5" s="1"/>
  <c r="A79" i="12"/>
  <c r="B79" i="12" s="1"/>
  <c r="N79" i="12" s="1"/>
  <c r="O79" i="12" s="1"/>
  <c r="A79" i="17"/>
  <c r="B79" i="17" s="1"/>
  <c r="C79" i="17" s="1"/>
  <c r="D79" i="17" s="1"/>
  <c r="P79" i="17" s="1"/>
  <c r="Q79" i="17" s="1"/>
  <c r="A79" i="16"/>
  <c r="B79" i="16" s="1"/>
  <c r="C79" i="16" s="1"/>
  <c r="O79" i="16" s="1"/>
  <c r="P79" i="16" s="1"/>
  <c r="A79" i="13"/>
  <c r="B79" i="13" s="1"/>
  <c r="C79" i="13" s="1"/>
  <c r="D79" i="13" s="1"/>
  <c r="G79" i="13" s="1"/>
  <c r="H79" i="13" s="1"/>
  <c r="G37" i="17"/>
  <c r="I36" i="17"/>
  <c r="H36" i="17"/>
  <c r="F39" i="16"/>
  <c r="H39" i="16" s="1"/>
  <c r="G38" i="16"/>
  <c r="B81" i="15"/>
  <c r="A80" i="5" l="1"/>
  <c r="B80" i="5" s="1"/>
  <c r="A80" i="13"/>
  <c r="B80" i="13" s="1"/>
  <c r="C80" i="13" s="1"/>
  <c r="D80" i="13" s="1"/>
  <c r="G80" i="13" s="1"/>
  <c r="H80" i="13" s="1"/>
  <c r="A80" i="17"/>
  <c r="B80" i="17" s="1"/>
  <c r="C80" i="17" s="1"/>
  <c r="D80" i="17" s="1"/>
  <c r="P80" i="17" s="1"/>
  <c r="Q80" i="17" s="1"/>
  <c r="A80" i="12"/>
  <c r="B80" i="12" s="1"/>
  <c r="N80" i="12" s="1"/>
  <c r="O80" i="12" s="1"/>
  <c r="A80" i="16"/>
  <c r="B80" i="16" s="1"/>
  <c r="C80" i="16" s="1"/>
  <c r="O80" i="16" s="1"/>
  <c r="P80" i="16" s="1"/>
  <c r="G38" i="17"/>
  <c r="I37" i="17"/>
  <c r="H37" i="17"/>
  <c r="F40" i="16"/>
  <c r="H40" i="16" s="1"/>
  <c r="G39" i="16"/>
  <c r="B82" i="15"/>
  <c r="A81" i="13" l="1"/>
  <c r="B81" i="13" s="1"/>
  <c r="C81" i="13" s="1"/>
  <c r="D81" i="13" s="1"/>
  <c r="G81" i="13" s="1"/>
  <c r="H81" i="13" s="1"/>
  <c r="A81" i="5"/>
  <c r="B81" i="5" s="1"/>
  <c r="A81" i="17"/>
  <c r="B81" i="17" s="1"/>
  <c r="C81" i="17" s="1"/>
  <c r="D81" i="17" s="1"/>
  <c r="P81" i="17" s="1"/>
  <c r="Q81" i="17" s="1"/>
  <c r="A81" i="12"/>
  <c r="B81" i="12" s="1"/>
  <c r="N81" i="12" s="1"/>
  <c r="O81" i="12" s="1"/>
  <c r="A81" i="16"/>
  <c r="B81" i="16" s="1"/>
  <c r="C81" i="16" s="1"/>
  <c r="O81" i="16" s="1"/>
  <c r="P81" i="16" s="1"/>
  <c r="I38" i="17"/>
  <c r="G39" i="17"/>
  <c r="H38" i="17"/>
  <c r="F41" i="16"/>
  <c r="H41" i="16" s="1"/>
  <c r="G40" i="16"/>
  <c r="B83" i="15"/>
  <c r="A82" i="13" l="1"/>
  <c r="B82" i="13" s="1"/>
  <c r="C82" i="13" s="1"/>
  <c r="D82" i="13" s="1"/>
  <c r="G82" i="13" s="1"/>
  <c r="H82" i="13" s="1"/>
  <c r="A82" i="17"/>
  <c r="B82" i="17" s="1"/>
  <c r="C82" i="17" s="1"/>
  <c r="D82" i="17" s="1"/>
  <c r="P82" i="17" s="1"/>
  <c r="Q82" i="17" s="1"/>
  <c r="A82" i="5"/>
  <c r="B82" i="5" s="1"/>
  <c r="A82" i="16"/>
  <c r="B82" i="16" s="1"/>
  <c r="C82" i="16" s="1"/>
  <c r="O82" i="16" s="1"/>
  <c r="P82" i="16" s="1"/>
  <c r="A82" i="12"/>
  <c r="B82" i="12" s="1"/>
  <c r="N82" i="12" s="1"/>
  <c r="O82" i="12" s="1"/>
  <c r="G40" i="17"/>
  <c r="I39" i="17"/>
  <c r="H39" i="17"/>
  <c r="F42" i="16"/>
  <c r="H42" i="16" s="1"/>
  <c r="G41" i="16"/>
  <c r="B84" i="15"/>
  <c r="A83" i="17" l="1"/>
  <c r="B83" i="17" s="1"/>
  <c r="C83" i="17" s="1"/>
  <c r="D83" i="17" s="1"/>
  <c r="P83" i="17" s="1"/>
  <c r="Q83" i="17" s="1"/>
  <c r="A83" i="12"/>
  <c r="B83" i="12" s="1"/>
  <c r="N83" i="12" s="1"/>
  <c r="O83" i="12" s="1"/>
  <c r="A83" i="13"/>
  <c r="B83" i="13" s="1"/>
  <c r="C83" i="13" s="1"/>
  <c r="D83" i="13" s="1"/>
  <c r="G83" i="13" s="1"/>
  <c r="H83" i="13" s="1"/>
  <c r="A83" i="16"/>
  <c r="B83" i="16" s="1"/>
  <c r="C83" i="16" s="1"/>
  <c r="O83" i="16" s="1"/>
  <c r="P83" i="16" s="1"/>
  <c r="A83" i="5"/>
  <c r="B83" i="5" s="1"/>
  <c r="G41" i="17"/>
  <c r="I40" i="17"/>
  <c r="H40" i="17"/>
  <c r="F43" i="16"/>
  <c r="H43" i="16" s="1"/>
  <c r="G42" i="16"/>
  <c r="B85" i="15"/>
  <c r="A84" i="17" l="1"/>
  <c r="B84" i="17" s="1"/>
  <c r="A84" i="16"/>
  <c r="B84" i="16" s="1"/>
  <c r="A84" i="13"/>
  <c r="A84" i="5"/>
  <c r="B84" i="5" s="1"/>
  <c r="W3" i="5" s="1"/>
  <c r="I41" i="17"/>
  <c r="G42" i="17"/>
  <c r="H41" i="17"/>
  <c r="G43" i="16"/>
  <c r="F44" i="16"/>
  <c r="H44" i="16" s="1"/>
  <c r="B86" i="15"/>
  <c r="A85" i="13" s="1"/>
  <c r="C84" i="16" l="1"/>
  <c r="O84" i="16" s="1"/>
  <c r="P84" i="16" s="1"/>
  <c r="S3" i="16" s="1"/>
  <c r="T3" i="16" s="1"/>
  <c r="T5" i="16" s="1"/>
  <c r="V3" i="16"/>
  <c r="C84" i="17"/>
  <c r="D84" i="17" s="1"/>
  <c r="P84" i="17" s="1"/>
  <c r="Q84" i="17" s="1"/>
  <c r="T3" i="17" s="1"/>
  <c r="U3" i="17" s="1"/>
  <c r="U5" i="17" s="1"/>
  <c r="W3" i="17"/>
  <c r="G43" i="17"/>
  <c r="I42" i="17"/>
  <c r="H42" i="17"/>
  <c r="F45" i="16"/>
  <c r="H45" i="16" s="1"/>
  <c r="G44" i="16"/>
  <c r="B87" i="15"/>
  <c r="A86" i="13" s="1"/>
  <c r="G44" i="17" l="1"/>
  <c r="I43" i="17"/>
  <c r="H43" i="17"/>
  <c r="F46" i="16"/>
  <c r="H46" i="16" s="1"/>
  <c r="G45" i="16"/>
  <c r="B88" i="15"/>
  <c r="A87" i="13" s="1"/>
  <c r="G45" i="17" l="1"/>
  <c r="I44" i="17"/>
  <c r="H44" i="17"/>
  <c r="F47" i="16"/>
  <c r="H47" i="16" s="1"/>
  <c r="G46" i="16"/>
  <c r="B89" i="15"/>
  <c r="A88" i="13" s="1"/>
  <c r="I45" i="17" l="1"/>
  <c r="G46" i="17"/>
  <c r="H45" i="17"/>
  <c r="F48" i="16"/>
  <c r="H48" i="16" s="1"/>
  <c r="G47" i="16"/>
  <c r="B90" i="15"/>
  <c r="A89" i="13" s="1"/>
  <c r="I46" i="17" l="1"/>
  <c r="G47" i="17"/>
  <c r="H46" i="17"/>
  <c r="F49" i="16"/>
  <c r="H49" i="16" s="1"/>
  <c r="G48" i="16"/>
  <c r="B91" i="15"/>
  <c r="A90" i="13" s="1"/>
  <c r="G48" i="17" l="1"/>
  <c r="I47" i="17"/>
  <c r="H47" i="17"/>
  <c r="F50" i="16"/>
  <c r="H50" i="16" s="1"/>
  <c r="G49" i="16"/>
  <c r="B92" i="15"/>
  <c r="A91" i="13" s="1"/>
  <c r="G49" i="17" l="1"/>
  <c r="I48" i="17"/>
  <c r="H48" i="17"/>
  <c r="F51" i="16"/>
  <c r="H51" i="16" s="1"/>
  <c r="G50" i="16"/>
  <c r="B93" i="15"/>
  <c r="A92" i="13" s="1"/>
  <c r="I49" i="17" l="1"/>
  <c r="G50" i="17"/>
  <c r="H49" i="17"/>
  <c r="F52" i="16"/>
  <c r="H52" i="16" s="1"/>
  <c r="G51" i="16"/>
  <c r="B94" i="15"/>
  <c r="A93" i="13" s="1"/>
  <c r="G51" i="17" l="1"/>
  <c r="I50" i="17"/>
  <c r="H50" i="17"/>
  <c r="F53" i="16"/>
  <c r="H53" i="16" s="1"/>
  <c r="G52" i="16"/>
  <c r="B95" i="15"/>
  <c r="A94" i="13" s="1"/>
  <c r="G52" i="17" l="1"/>
  <c r="I51" i="17"/>
  <c r="H51" i="17"/>
  <c r="F54" i="16"/>
  <c r="H54" i="16" s="1"/>
  <c r="G53" i="16"/>
  <c r="B96" i="15"/>
  <c r="A95" i="13" s="1"/>
  <c r="G53" i="17" l="1"/>
  <c r="I52" i="17"/>
  <c r="H52" i="17"/>
  <c r="F55" i="16"/>
  <c r="H55" i="16" s="1"/>
  <c r="G54" i="16"/>
  <c r="B97" i="15"/>
  <c r="A96" i="13" s="1"/>
  <c r="I53" i="17" l="1"/>
  <c r="G54" i="17"/>
  <c r="H53" i="17"/>
  <c r="F56" i="16"/>
  <c r="H56" i="16" s="1"/>
  <c r="G55" i="16"/>
  <c r="B98" i="15"/>
  <c r="A97" i="13" s="1"/>
  <c r="I54" i="17" l="1"/>
  <c r="G55" i="17"/>
  <c r="H54" i="17"/>
  <c r="F57" i="16"/>
  <c r="H57" i="16" s="1"/>
  <c r="G56" i="16"/>
  <c r="B99" i="15"/>
  <c r="A98" i="13" s="1"/>
  <c r="G56" i="17" l="1"/>
  <c r="I55" i="17"/>
  <c r="H55" i="17"/>
  <c r="F58" i="16"/>
  <c r="H58" i="16" s="1"/>
  <c r="G57" i="16"/>
  <c r="B100" i="15"/>
  <c r="A99" i="13" s="1"/>
  <c r="G57" i="17" l="1"/>
  <c r="I56" i="17"/>
  <c r="H56" i="17"/>
  <c r="F59" i="16"/>
  <c r="H59" i="16" s="1"/>
  <c r="G58" i="16"/>
  <c r="B101" i="15"/>
  <c r="A100" i="13" s="1"/>
  <c r="I57" i="17" l="1"/>
  <c r="G58" i="17"/>
  <c r="H57" i="17"/>
  <c r="G59" i="16"/>
  <c r="F60" i="16"/>
  <c r="H60" i="16" s="1"/>
  <c r="B102" i="15"/>
  <c r="A101" i="13" s="1"/>
  <c r="G59" i="17" l="1"/>
  <c r="I58" i="17"/>
  <c r="H58" i="17"/>
  <c r="F61" i="16"/>
  <c r="H61" i="16" s="1"/>
  <c r="G60" i="16"/>
  <c r="B103" i="15"/>
  <c r="A102" i="13" s="1"/>
  <c r="G60" i="17" l="1"/>
  <c r="I59" i="17"/>
  <c r="H59" i="17"/>
  <c r="F62" i="16"/>
  <c r="H62" i="16" s="1"/>
  <c r="G61" i="16"/>
  <c r="B104" i="15"/>
  <c r="A103" i="13" s="1"/>
  <c r="G61" i="17" l="1"/>
  <c r="I60" i="17"/>
  <c r="H60" i="17"/>
  <c r="F63" i="16"/>
  <c r="H63" i="16" s="1"/>
  <c r="G62" i="16"/>
  <c r="B105" i="15"/>
  <c r="I61" i="17" l="1"/>
  <c r="G62" i="17"/>
  <c r="H61" i="17"/>
  <c r="F64" i="16"/>
  <c r="H64" i="16" s="1"/>
  <c r="G63" i="16"/>
  <c r="B106" i="15"/>
  <c r="I62" i="17" l="1"/>
  <c r="G63" i="17"/>
  <c r="H62" i="17"/>
  <c r="F65" i="16"/>
  <c r="H65" i="16" s="1"/>
  <c r="G64" i="16"/>
  <c r="B107" i="15"/>
  <c r="G64" i="17" l="1"/>
  <c r="I63" i="17"/>
  <c r="H63" i="17"/>
  <c r="F66" i="16"/>
  <c r="H66" i="16" s="1"/>
  <c r="G65" i="16"/>
  <c r="B108" i="15"/>
  <c r="G65" i="17" l="1"/>
  <c r="I64" i="17"/>
  <c r="H64" i="17"/>
  <c r="F67" i="16"/>
  <c r="H67" i="16" s="1"/>
  <c r="G66" i="16"/>
  <c r="B109" i="15"/>
  <c r="I65" i="17" l="1"/>
  <c r="G66" i="17"/>
  <c r="H65" i="17"/>
  <c r="F68" i="16"/>
  <c r="H68" i="16" s="1"/>
  <c r="G67" i="16"/>
  <c r="B110" i="15"/>
  <c r="G67" i="17" l="1"/>
  <c r="I66" i="17"/>
  <c r="H66" i="17"/>
  <c r="F69" i="16"/>
  <c r="H69" i="16" s="1"/>
  <c r="G68" i="16"/>
  <c r="B111" i="15"/>
  <c r="G68" i="17" l="1"/>
  <c r="I67" i="17"/>
  <c r="H67" i="17"/>
  <c r="F70" i="16"/>
  <c r="H70" i="16" s="1"/>
  <c r="G69" i="16"/>
  <c r="B112" i="15"/>
  <c r="G69" i="17" l="1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H84" i="16" s="1"/>
  <c r="J5" i="16" s="1"/>
  <c r="G83" i="16"/>
  <c r="B126" i="15"/>
  <c r="G83" i="17" l="1"/>
  <c r="I82" i="17"/>
  <c r="H82" i="17"/>
  <c r="G84" i="16"/>
  <c r="J3" i="16" s="1"/>
  <c r="B127" i="15"/>
  <c r="G84" i="17" l="1"/>
  <c r="I83" i="17"/>
  <c r="H83" i="17"/>
  <c r="K3" i="16"/>
  <c r="K5" i="16" s="1"/>
  <c r="T8" i="16" s="1"/>
  <c r="B128" i="15"/>
  <c r="I84" i="17" l="1"/>
  <c r="K5" i="17" s="1"/>
  <c r="H84" i="17"/>
  <c r="K3" i="17" s="1"/>
  <c r="L3" i="17" s="1"/>
  <c r="L5" i="17" s="1"/>
  <c r="U8" i="17" s="1"/>
  <c r="B129" i="15"/>
  <c r="B130" i="15" l="1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I73" i="13" l="1"/>
  <c r="I41" i="13"/>
  <c r="I9" i="13"/>
  <c r="I72" i="13"/>
  <c r="I40" i="13"/>
  <c r="I8" i="13"/>
  <c r="I70" i="13"/>
  <c r="I38" i="13"/>
  <c r="I6" i="13"/>
  <c r="I69" i="13"/>
  <c r="I37" i="13"/>
  <c r="I5" i="13"/>
  <c r="I68" i="13"/>
  <c r="I36" i="13"/>
  <c r="I4" i="13"/>
  <c r="I67" i="13"/>
  <c r="I35" i="13"/>
  <c r="I7" i="13"/>
  <c r="I58" i="13"/>
  <c r="I26" i="13"/>
  <c r="I65" i="13"/>
  <c r="I33" i="13"/>
  <c r="I63" i="13"/>
  <c r="I64" i="13"/>
  <c r="I32" i="13"/>
  <c r="I55" i="13"/>
  <c r="I62" i="13"/>
  <c r="I30" i="13"/>
  <c r="I71" i="13"/>
  <c r="I61" i="13"/>
  <c r="I29" i="13"/>
  <c r="I79" i="13"/>
  <c r="I60" i="13"/>
  <c r="I28" i="13"/>
  <c r="I23" i="13"/>
  <c r="I59" i="13"/>
  <c r="I27" i="13"/>
  <c r="I82" i="13"/>
  <c r="I50" i="13"/>
  <c r="I18" i="13"/>
  <c r="I57" i="13"/>
  <c r="I25" i="13"/>
  <c r="I15" i="13"/>
  <c r="I56" i="13"/>
  <c r="I24" i="13"/>
  <c r="I31" i="13"/>
  <c r="I54" i="13"/>
  <c r="I22" i="13"/>
  <c r="I39" i="13"/>
  <c r="I53" i="13"/>
  <c r="I21" i="13"/>
  <c r="I47" i="13"/>
  <c r="I52" i="13"/>
  <c r="I20" i="13"/>
  <c r="I83" i="13"/>
  <c r="I51" i="13"/>
  <c r="I19" i="13"/>
  <c r="I74" i="13"/>
  <c r="I42" i="13"/>
  <c r="I10" i="13"/>
  <c r="I81" i="13"/>
  <c r="I49" i="13"/>
  <c r="I17" i="13"/>
  <c r="I80" i="13"/>
  <c r="I48" i="13"/>
  <c r="I16" i="13"/>
  <c r="I78" i="13"/>
  <c r="I46" i="13"/>
  <c r="I14" i="13"/>
  <c r="I77" i="13"/>
  <c r="I45" i="13"/>
  <c r="I13" i="13"/>
  <c r="I76" i="13"/>
  <c r="I44" i="13"/>
  <c r="I12" i="13"/>
  <c r="I75" i="13"/>
  <c r="I43" i="13"/>
  <c r="I11" i="13"/>
  <c r="I66" i="13"/>
  <c r="I34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C80" i="5"/>
  <c r="D80" i="5" s="1"/>
  <c r="P80" i="5" s="1"/>
  <c r="C81" i="5"/>
  <c r="D81" i="5" s="1"/>
  <c r="P81" i="5" s="1"/>
  <c r="C83" i="5"/>
  <c r="D83" i="5" s="1"/>
  <c r="P83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72" i="5"/>
  <c r="O73" i="5"/>
  <c r="O74" i="5"/>
  <c r="R74" i="5" s="1"/>
  <c r="O75" i="5"/>
  <c r="O76" i="5"/>
  <c r="R76" i="5" s="1"/>
  <c r="O77" i="5"/>
  <c r="O78" i="5"/>
  <c r="R78" i="5" s="1"/>
  <c r="O79" i="5"/>
  <c r="O80" i="5"/>
  <c r="R80" i="5" s="1"/>
  <c r="O81" i="5"/>
  <c r="O82" i="5"/>
  <c r="R82" i="5" s="1"/>
  <c r="O83" i="5"/>
  <c r="O84" i="5"/>
  <c r="R84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4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C77" i="5"/>
  <c r="D77" i="5" s="1"/>
  <c r="P77" i="5" s="1"/>
  <c r="C78" i="5"/>
  <c r="D78" i="5" s="1"/>
  <c r="P78" i="5" s="1"/>
  <c r="C79" i="5"/>
  <c r="D79" i="5" s="1"/>
  <c r="P79" i="5" s="1"/>
  <c r="C82" i="5"/>
  <c r="D82" i="5" s="1"/>
  <c r="P82" i="5" s="1"/>
  <c r="C84" i="5"/>
  <c r="D84" i="5" s="1"/>
  <c r="P84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P115" i="5" l="1"/>
  <c r="P116" i="5" s="1"/>
  <c r="H4" i="2"/>
  <c r="G84" i="2" s="1"/>
  <c r="Q4" i="2"/>
  <c r="F3" i="2"/>
  <c r="P10" i="12"/>
  <c r="P18" i="12"/>
  <c r="P26" i="12"/>
  <c r="P34" i="12"/>
  <c r="P42" i="12"/>
  <c r="P50" i="12"/>
  <c r="P58" i="12"/>
  <c r="P66" i="12"/>
  <c r="P74" i="12"/>
  <c r="P82" i="12"/>
  <c r="P6" i="12"/>
  <c r="P14" i="12"/>
  <c r="P22" i="12"/>
  <c r="P30" i="12"/>
  <c r="P38" i="12"/>
  <c r="P46" i="12"/>
  <c r="P54" i="12"/>
  <c r="P62" i="12"/>
  <c r="P70" i="12"/>
  <c r="P78" i="12"/>
  <c r="P7" i="12"/>
  <c r="P15" i="12"/>
  <c r="P23" i="12"/>
  <c r="P31" i="12"/>
  <c r="P39" i="12"/>
  <c r="P47" i="12"/>
  <c r="P55" i="12"/>
  <c r="P63" i="12"/>
  <c r="P71" i="12"/>
  <c r="P79" i="12"/>
  <c r="P16" i="12"/>
  <c r="P28" i="12"/>
  <c r="P41" i="12"/>
  <c r="P53" i="12"/>
  <c r="P67" i="12"/>
  <c r="P80" i="12"/>
  <c r="P4" i="12"/>
  <c r="P17" i="12"/>
  <c r="P29" i="12"/>
  <c r="P43" i="12"/>
  <c r="P56" i="12"/>
  <c r="P68" i="12"/>
  <c r="P81" i="12"/>
  <c r="P5" i="12"/>
  <c r="P19" i="12"/>
  <c r="P32" i="12"/>
  <c r="P44" i="12"/>
  <c r="P57" i="12"/>
  <c r="P69" i="12"/>
  <c r="P83" i="12"/>
  <c r="P8" i="12"/>
  <c r="P20" i="12"/>
  <c r="P33" i="12"/>
  <c r="P45" i="12"/>
  <c r="P59" i="12"/>
  <c r="P72" i="12"/>
  <c r="P9" i="12"/>
  <c r="P21" i="12"/>
  <c r="P35" i="12"/>
  <c r="P48" i="12"/>
  <c r="P60" i="12"/>
  <c r="P73" i="12"/>
  <c r="P11" i="12"/>
  <c r="P24" i="12"/>
  <c r="P36" i="12"/>
  <c r="P49" i="12"/>
  <c r="P61" i="12"/>
  <c r="P75" i="12"/>
  <c r="P12" i="12"/>
  <c r="P25" i="12"/>
  <c r="P37" i="12"/>
  <c r="P51" i="12"/>
  <c r="P64" i="12"/>
  <c r="P76" i="12"/>
  <c r="P13" i="12"/>
  <c r="P27" i="12"/>
  <c r="P40" i="12"/>
  <c r="P52" i="12"/>
  <c r="P65" i="12"/>
  <c r="P77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83" i="12" s="1"/>
  <c r="G4" i="12"/>
  <c r="F4" i="1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Q78" i="5"/>
  <c r="Q70" i="5"/>
  <c r="Q62" i="5"/>
  <c r="Q54" i="5"/>
  <c r="Q46" i="5"/>
  <c r="Q38" i="5"/>
  <c r="Q30" i="5"/>
  <c r="Q22" i="5"/>
  <c r="Q6" i="5"/>
  <c r="Q13" i="5"/>
  <c r="Q5" i="5"/>
  <c r="Q80" i="5"/>
  <c r="Q64" i="5"/>
  <c r="Q48" i="5"/>
  <c r="Q32" i="5"/>
  <c r="Q24" i="5"/>
  <c r="Q72" i="5"/>
  <c r="Q84" i="5"/>
  <c r="Q60" i="5"/>
  <c r="Q36" i="5"/>
  <c r="Q20" i="5"/>
  <c r="Q11" i="5"/>
  <c r="Q83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82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77" i="5"/>
  <c r="Q77" i="5"/>
  <c r="R79" i="5"/>
  <c r="Q79" i="5"/>
  <c r="R81" i="5"/>
  <c r="Q81" i="5"/>
  <c r="R83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5" i="2"/>
  <c r="G7" i="2"/>
  <c r="G8" i="2"/>
  <c r="G13" i="2"/>
  <c r="G15" i="2"/>
  <c r="G21" i="2"/>
  <c r="G23" i="2"/>
  <c r="G24" i="2"/>
  <c r="G29" i="2"/>
  <c r="G31" i="2"/>
  <c r="G32" i="2"/>
  <c r="G37" i="2"/>
  <c r="G40" i="2"/>
  <c r="G45" i="2"/>
  <c r="G47" i="2"/>
  <c r="G48" i="2"/>
  <c r="G53" i="2"/>
  <c r="G55" i="2"/>
  <c r="G56" i="2"/>
  <c r="G63" i="2"/>
  <c r="G64" i="2"/>
  <c r="G69" i="2"/>
  <c r="G71" i="2"/>
  <c r="G72" i="2"/>
  <c r="G77" i="2"/>
  <c r="G79" i="2"/>
  <c r="P89" i="2" l="1"/>
  <c r="P109" i="2"/>
  <c r="P113" i="2"/>
  <c r="P85" i="2"/>
  <c r="P93" i="2"/>
  <c r="P101" i="2"/>
  <c r="P97" i="2"/>
  <c r="P105" i="2"/>
  <c r="P92" i="2"/>
  <c r="P100" i="2"/>
  <c r="P108" i="2"/>
  <c r="P88" i="2"/>
  <c r="P98" i="2"/>
  <c r="P112" i="2"/>
  <c r="P86" i="2"/>
  <c r="P90" i="2"/>
  <c r="P99" i="2"/>
  <c r="P104" i="2"/>
  <c r="P91" i="2"/>
  <c r="P95" i="2"/>
  <c r="P102" i="2"/>
  <c r="P103" i="2"/>
  <c r="P94" i="2"/>
  <c r="P111" i="2"/>
  <c r="P110" i="2"/>
  <c r="P106" i="2"/>
  <c r="P107" i="2"/>
  <c r="P87" i="2"/>
  <c r="P96" i="2"/>
  <c r="G3" i="2"/>
  <c r="G92" i="2"/>
  <c r="G87" i="2"/>
  <c r="G88" i="2"/>
  <c r="G110" i="2"/>
  <c r="G106" i="2"/>
  <c r="G112" i="2"/>
  <c r="G109" i="2"/>
  <c r="G102" i="2"/>
  <c r="G100" i="2"/>
  <c r="G97" i="2"/>
  <c r="G99" i="2"/>
  <c r="G85" i="2"/>
  <c r="G90" i="2"/>
  <c r="G103" i="2"/>
  <c r="G108" i="2"/>
  <c r="G113" i="2"/>
  <c r="G101" i="2"/>
  <c r="G98" i="2"/>
  <c r="G105" i="2"/>
  <c r="G104" i="2"/>
  <c r="G107" i="2"/>
  <c r="G93" i="2"/>
  <c r="G94" i="2"/>
  <c r="G111" i="2"/>
  <c r="G95" i="2"/>
  <c r="G89" i="2"/>
  <c r="G96" i="2"/>
  <c r="G91" i="2"/>
  <c r="G86" i="2"/>
  <c r="F12" i="12"/>
  <c r="I3" i="2"/>
  <c r="G7" i="12"/>
  <c r="F7" i="12"/>
  <c r="G6" i="12"/>
  <c r="F6" i="12"/>
  <c r="F10" i="12"/>
  <c r="G10" i="12"/>
  <c r="F8" i="12"/>
  <c r="G8" i="12"/>
  <c r="F15" i="12"/>
  <c r="F5" i="12"/>
  <c r="G15" i="12"/>
  <c r="G5" i="12"/>
  <c r="G14" i="12"/>
  <c r="F11" i="12"/>
  <c r="G12" i="12"/>
  <c r="F14" i="12"/>
  <c r="G11" i="12"/>
  <c r="I4" i="5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P84" i="2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P48" i="2"/>
  <c r="P31" i="2"/>
  <c r="P78" i="2"/>
  <c r="P14" i="2"/>
  <c r="P10" i="2"/>
  <c r="P21" i="2"/>
  <c r="P74" i="2"/>
  <c r="P20" i="2"/>
  <c r="P33" i="2"/>
  <c r="P65" i="2"/>
  <c r="P8" i="2"/>
  <c r="P44" i="2"/>
  <c r="P47" i="2"/>
  <c r="P36" i="2"/>
  <c r="P66" i="2"/>
  <c r="P40" i="2"/>
  <c r="P58" i="2"/>
  <c r="P23" i="2"/>
  <c r="P57" i="2"/>
  <c r="P70" i="2"/>
  <c r="P6" i="2"/>
  <c r="P77" i="2"/>
  <c r="P13" i="2"/>
  <c r="P18" i="2"/>
  <c r="P76" i="2"/>
  <c r="P12" i="2"/>
  <c r="P41" i="2"/>
  <c r="P16" i="2"/>
  <c r="P46" i="2"/>
  <c r="P53" i="2"/>
  <c r="P49" i="2"/>
  <c r="P35" i="2"/>
  <c r="P38" i="2"/>
  <c r="P45" i="2"/>
  <c r="P64" i="2"/>
  <c r="P11" i="2"/>
  <c r="P43" i="2"/>
  <c r="P56" i="2"/>
  <c r="P19" i="2"/>
  <c r="P39" i="2"/>
  <c r="P26" i="2"/>
  <c r="P22" i="2"/>
  <c r="P50" i="2"/>
  <c r="P28" i="2"/>
  <c r="P42" i="2"/>
  <c r="P32" i="2"/>
  <c r="P34" i="2"/>
  <c r="P79" i="2"/>
  <c r="P15" i="2"/>
  <c r="P25" i="2"/>
  <c r="P62" i="2"/>
  <c r="P81" i="2"/>
  <c r="P69" i="2"/>
  <c r="P5" i="2"/>
  <c r="P68" i="2"/>
  <c r="P4" i="2"/>
  <c r="P24" i="2"/>
  <c r="P73" i="2"/>
  <c r="P71" i="2"/>
  <c r="P7" i="2"/>
  <c r="P54" i="2"/>
  <c r="P83" i="2"/>
  <c r="P61" i="2"/>
  <c r="P60" i="2"/>
  <c r="P80" i="2"/>
  <c r="P17" i="2"/>
  <c r="P63" i="2"/>
  <c r="P59" i="2"/>
  <c r="P75" i="2"/>
  <c r="P52" i="2"/>
  <c r="P72" i="2"/>
  <c r="P55" i="2"/>
  <c r="P27" i="2"/>
  <c r="P51" i="2"/>
  <c r="P9" i="2"/>
  <c r="P67" i="2"/>
  <c r="P82" i="2"/>
  <c r="P30" i="2"/>
  <c r="P37" i="2"/>
  <c r="P3" i="2"/>
  <c r="P29" i="2"/>
  <c r="G6" i="2"/>
  <c r="G80" i="2"/>
  <c r="G61" i="2"/>
  <c r="G39" i="2"/>
  <c r="G16" i="2"/>
  <c r="H5" i="5" l="1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R5" i="2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I5" i="2" l="1"/>
  <c r="H6" i="5"/>
  <c r="I6" i="5"/>
  <c r="L3" i="13"/>
  <c r="L5" i="13" s="1"/>
  <c r="T5" i="13"/>
  <c r="T3" i="13"/>
  <c r="S3" i="12"/>
  <c r="S5" i="12" s="1"/>
  <c r="G7" i="5"/>
  <c r="S3" i="2"/>
  <c r="S5" i="2" s="1"/>
  <c r="H7" i="5" l="1"/>
  <c r="I7" i="5"/>
  <c r="U3" i="13"/>
  <c r="U5" i="13" s="1"/>
  <c r="Y6" i="13" s="1"/>
  <c r="G8" i="5"/>
  <c r="J3" i="2"/>
  <c r="J5" i="2" s="1"/>
  <c r="W6" i="2" s="1"/>
  <c r="H8" i="5" l="1"/>
  <c r="I8" i="5"/>
  <c r="G9" i="5"/>
  <c r="H9" i="5" l="1"/>
  <c r="I9" i="5"/>
  <c r="G10" i="5"/>
  <c r="H10" i="5" l="1"/>
  <c r="I10" i="5"/>
  <c r="G11" i="5"/>
  <c r="H11" i="5" l="1"/>
  <c r="I11" i="5"/>
  <c r="G12" i="5"/>
  <c r="H12" i="5" l="1"/>
  <c r="I12" i="5"/>
  <c r="G13" i="5"/>
  <c r="H13" i="5" l="1"/>
  <c r="I13" i="5"/>
  <c r="G14" i="5"/>
  <c r="H14" i="5" l="1"/>
  <c r="I14" i="5"/>
  <c r="G15" i="5"/>
  <c r="H15" i="5" l="1"/>
  <c r="I15" i="5"/>
  <c r="G16" i="5"/>
  <c r="H16" i="5" l="1"/>
  <c r="I16" i="5"/>
  <c r="G17" i="5"/>
  <c r="H17" i="5" l="1"/>
  <c r="I17" i="5"/>
  <c r="G18" i="5"/>
  <c r="H18" i="5" l="1"/>
  <c r="I18" i="5"/>
  <c r="G19" i="5"/>
  <c r="H19" i="5" l="1"/>
  <c r="I19" i="5"/>
  <c r="G20" i="5"/>
  <c r="H20" i="5" l="1"/>
  <c r="I20" i="5"/>
  <c r="G21" i="5"/>
  <c r="H21" i="5" l="1"/>
  <c r="I21" i="5"/>
  <c r="G22" i="5"/>
  <c r="H22" i="5" l="1"/>
  <c r="I22" i="5"/>
  <c r="G23" i="5"/>
  <c r="H23" i="5" l="1"/>
  <c r="I23" i="5"/>
  <c r="G24" i="5"/>
  <c r="H24" i="5" l="1"/>
  <c r="I24" i="5"/>
  <c r="G25" i="5"/>
  <c r="H25" i="5" l="1"/>
  <c r="I25" i="5"/>
  <c r="G26" i="5"/>
  <c r="H26" i="5" l="1"/>
  <c r="I26" i="5"/>
  <c r="G27" i="5"/>
  <c r="H27" i="5" l="1"/>
  <c r="I27" i="5"/>
  <c r="G28" i="5"/>
  <c r="H28" i="5" l="1"/>
  <c r="I28" i="5"/>
  <c r="G29" i="5"/>
  <c r="H29" i="5" l="1"/>
  <c r="I29" i="5"/>
  <c r="G30" i="5"/>
  <c r="H30" i="5" l="1"/>
  <c r="I30" i="5"/>
  <c r="G31" i="5"/>
  <c r="H31" i="5" l="1"/>
  <c r="I31" i="5"/>
  <c r="G32" i="5"/>
  <c r="H32" i="5" l="1"/>
  <c r="I32" i="5"/>
  <c r="G33" i="5"/>
  <c r="H33" i="5" l="1"/>
  <c r="I33" i="5"/>
  <c r="G34" i="5"/>
  <c r="H34" i="5" l="1"/>
  <c r="I34" i="5"/>
  <c r="G35" i="5"/>
  <c r="H35" i="5" l="1"/>
  <c r="I35" i="5"/>
  <c r="G36" i="5"/>
  <c r="H36" i="5" l="1"/>
  <c r="I36" i="5"/>
  <c r="G37" i="5"/>
  <c r="H37" i="5" l="1"/>
  <c r="I37" i="5"/>
  <c r="G38" i="5"/>
  <c r="H38" i="5" l="1"/>
  <c r="I38" i="5"/>
  <c r="G39" i="5"/>
  <c r="H39" i="5" l="1"/>
  <c r="I39" i="5"/>
  <c r="G40" i="5"/>
  <c r="H40" i="5" l="1"/>
  <c r="I40" i="5"/>
  <c r="G41" i="5"/>
  <c r="H41" i="5" l="1"/>
  <c r="I41" i="5"/>
  <c r="G42" i="5"/>
  <c r="H42" i="5" l="1"/>
  <c r="I42" i="5"/>
  <c r="G43" i="5"/>
  <c r="H43" i="5" l="1"/>
  <c r="I43" i="5"/>
  <c r="G44" i="5"/>
  <c r="H44" i="5" l="1"/>
  <c r="I44" i="5"/>
  <c r="G45" i="5"/>
  <c r="H45" i="5" l="1"/>
  <c r="I45" i="5"/>
  <c r="G46" i="5"/>
  <c r="H46" i="5" l="1"/>
  <c r="I46" i="5"/>
  <c r="G47" i="5"/>
  <c r="H47" i="5" l="1"/>
  <c r="I47" i="5"/>
  <c r="G48" i="5"/>
  <c r="H48" i="5" l="1"/>
  <c r="I48" i="5"/>
  <c r="G49" i="5"/>
  <c r="H49" i="5" l="1"/>
  <c r="I49" i="5"/>
  <c r="G50" i="5"/>
  <c r="H50" i="5" l="1"/>
  <c r="I50" i="5"/>
  <c r="G51" i="5"/>
  <c r="H51" i="5" l="1"/>
  <c r="I51" i="5"/>
  <c r="G52" i="5"/>
  <c r="H52" i="5" l="1"/>
  <c r="I52" i="5"/>
  <c r="G53" i="5"/>
  <c r="H53" i="5" l="1"/>
  <c r="I53" i="5"/>
  <c r="G54" i="5"/>
  <c r="H54" i="5" l="1"/>
  <c r="I54" i="5"/>
  <c r="G55" i="5"/>
  <c r="H55" i="5" l="1"/>
  <c r="I55" i="5"/>
  <c r="G56" i="5"/>
  <c r="H56" i="5" l="1"/>
  <c r="I56" i="5"/>
  <c r="G57" i="5"/>
  <c r="H57" i="5" l="1"/>
  <c r="I57" i="5"/>
  <c r="G58" i="5"/>
  <c r="H58" i="5" l="1"/>
  <c r="I58" i="5"/>
  <c r="G59" i="5"/>
  <c r="H59" i="5" l="1"/>
  <c r="I59" i="5"/>
  <c r="G60" i="5"/>
  <c r="H60" i="5" l="1"/>
  <c r="I60" i="5"/>
  <c r="G61" i="5"/>
  <c r="H61" i="5" l="1"/>
  <c r="I61" i="5"/>
  <c r="G62" i="5"/>
  <c r="H62" i="5" l="1"/>
  <c r="I62" i="5"/>
  <c r="G63" i="5"/>
  <c r="H63" i="5" l="1"/>
  <c r="I63" i="5"/>
  <c r="G64" i="5"/>
  <c r="H64" i="5" l="1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G74" i="5"/>
  <c r="H74" i="5" l="1"/>
  <c r="I74" i="5"/>
  <c r="G75" i="5"/>
  <c r="H75" i="5" l="1"/>
  <c r="I75" i="5"/>
  <c r="G76" i="5"/>
  <c r="H76" i="5" l="1"/>
  <c r="I76" i="5"/>
  <c r="G77" i="5"/>
  <c r="H77" i="5" l="1"/>
  <c r="I77" i="5"/>
  <c r="G78" i="5"/>
  <c r="H78" i="5" l="1"/>
  <c r="I78" i="5"/>
  <c r="G79" i="5"/>
  <c r="H79" i="5" l="1"/>
  <c r="I79" i="5"/>
  <c r="G80" i="5"/>
  <c r="H80" i="5" l="1"/>
  <c r="I80" i="5"/>
  <c r="G81" i="5"/>
  <c r="H81" i="5" l="1"/>
  <c r="I81" i="5"/>
  <c r="G82" i="5"/>
  <c r="H82" i="5" l="1"/>
  <c r="I82" i="5"/>
  <c r="G83" i="5"/>
  <c r="H83" i="5" l="1"/>
  <c r="I83" i="5"/>
  <c r="G84" i="5"/>
  <c r="G85" i="5" s="1"/>
  <c r="G86" i="5" l="1"/>
  <c r="H85" i="5"/>
  <c r="I85" i="5"/>
  <c r="H84" i="5"/>
  <c r="I84" i="5"/>
  <c r="I3" i="12"/>
  <c r="I5" i="12"/>
  <c r="G87" i="5" l="1"/>
  <c r="H86" i="5"/>
  <c r="I86" i="5"/>
  <c r="J3" i="12"/>
  <c r="J5" i="12" s="1"/>
  <c r="W6" i="12" s="1"/>
  <c r="H87" i="5" l="1"/>
  <c r="G88" i="5"/>
  <c r="I87" i="5"/>
  <c r="G89" i="5" l="1"/>
  <c r="H88" i="5"/>
  <c r="I88" i="5"/>
  <c r="G90" i="5" l="1"/>
  <c r="H89" i="5"/>
  <c r="I89" i="5"/>
  <c r="G91" i="5" l="1"/>
  <c r="H90" i="5"/>
  <c r="I90" i="5"/>
  <c r="G92" i="5" l="1"/>
  <c r="H91" i="5"/>
  <c r="I91" i="5"/>
  <c r="G93" i="5" l="1"/>
  <c r="H92" i="5"/>
  <c r="I92" i="5"/>
  <c r="G94" i="5" l="1"/>
  <c r="H93" i="5"/>
  <c r="I93" i="5"/>
  <c r="G95" i="5" l="1"/>
  <c r="H94" i="5"/>
  <c r="I94" i="5"/>
  <c r="G96" i="5" l="1"/>
  <c r="H95" i="5"/>
  <c r="I95" i="5"/>
  <c r="G97" i="5" l="1"/>
  <c r="H96" i="5"/>
  <c r="I96" i="5"/>
  <c r="G98" i="5" l="1"/>
  <c r="H97" i="5"/>
  <c r="I97" i="5"/>
  <c r="G99" i="5" l="1"/>
  <c r="H98" i="5"/>
  <c r="I98" i="5"/>
  <c r="G100" i="5" l="1"/>
  <c r="H99" i="5"/>
  <c r="I99" i="5"/>
  <c r="G101" i="5" l="1"/>
  <c r="H100" i="5"/>
  <c r="I100" i="5"/>
  <c r="G102" i="5" l="1"/>
  <c r="H101" i="5"/>
  <c r="I101" i="5"/>
  <c r="G103" i="5" l="1"/>
  <c r="H102" i="5"/>
  <c r="I102" i="5"/>
  <c r="G104" i="5" l="1"/>
  <c r="H103" i="5"/>
  <c r="I103" i="5"/>
  <c r="G105" i="5" l="1"/>
  <c r="H104" i="5"/>
  <c r="I104" i="5"/>
  <c r="G106" i="5" l="1"/>
  <c r="H105" i="5"/>
  <c r="I105" i="5"/>
  <c r="G107" i="5" l="1"/>
  <c r="H106" i="5"/>
  <c r="I106" i="5"/>
  <c r="G108" i="5" l="1"/>
  <c r="H107" i="5"/>
  <c r="I107" i="5"/>
  <c r="G109" i="5" l="1"/>
  <c r="H108" i="5"/>
  <c r="I108" i="5"/>
  <c r="G110" i="5" l="1"/>
  <c r="H109" i="5"/>
  <c r="I109" i="5"/>
  <c r="G111" i="5" l="1"/>
  <c r="H110" i="5"/>
  <c r="I110" i="5"/>
  <c r="G112" i="5" l="1"/>
  <c r="H111" i="5"/>
  <c r="I111" i="5"/>
  <c r="G113" i="5" l="1"/>
  <c r="H112" i="5"/>
  <c r="I112" i="5"/>
  <c r="H113" i="5" l="1"/>
  <c r="I113" i="5"/>
  <c r="K3" i="5" l="1"/>
  <c r="K5" i="5"/>
  <c r="L3" i="5" l="1"/>
  <c r="L5" i="5" s="1"/>
  <c r="U8" i="5" s="1"/>
</calcChain>
</file>

<file path=xl/sharedStrings.xml><?xml version="1.0" encoding="utf-8"?>
<sst xmlns="http://schemas.openxmlformats.org/spreadsheetml/2006/main" count="725" uniqueCount="470">
  <si>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</si>
  <si>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</si>
  <si>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</si>
  <si>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</si>
  <si>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</si>
  <si>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</si>
  <si>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</si>
  <si>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</si>
  <si>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</si>
  <si>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</si>
  <si>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</si>
  <si>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</si>
  <si>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</si>
  <si>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</si>
  <si>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</si>
  <si>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</si>
  <si>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</si>
  <si>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</si>
  <si>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</si>
  <si>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</si>
  <si>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</si>
  <si>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</si>
  <si>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</si>
  <si>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</si>
  <si>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</si>
  <si>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</si>
  <si>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</si>
  <si>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</si>
  <si>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</si>
  <si>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</si>
  <si>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</si>
  <si>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</si>
  <si>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</si>
  <si>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</si>
  <si>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</si>
  <si>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</si>
  <si>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</si>
  <si>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</si>
  <si>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</si>
  <si>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</si>
  <si>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</si>
  <si>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</si>
  <si>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</si>
  <si>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</si>
  <si>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</si>
  <si>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</si>
  <si>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</si>
  <si>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</si>
  <si>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</si>
  <si>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</si>
  <si>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</si>
  <si>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</si>
  <si>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</si>
  <si>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</si>
  <si>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</si>
  <si>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</si>
  <si>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</si>
  <si>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</si>
  <si>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</si>
  <si>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</si>
  <si>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</si>
  <si>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</si>
  <si>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</si>
  <si>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</si>
  <si>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</si>
  <si>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</si>
  <si>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</si>
  <si>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</si>
  <si>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</si>
  <si>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</si>
  <si>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</si>
  <si>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</si>
  <si>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</si>
  <si>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</si>
  <si>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</si>
  <si>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</si>
  <si>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</si>
  <si>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</si>
  <si>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</si>
  <si>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</si>
  <si>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</si>
  <si>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</si>
  <si>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</si>
  <si>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</si>
  <si>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</si>
  <si>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</si>
  <si>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</si>
  <si>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</si>
  <si>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</si>
  <si>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</si>
  <si>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</si>
  <si>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</si>
  <si>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</si>
  <si>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</si>
  <si>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</si>
  <si>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</si>
  <si>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</si>
  <si>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</si>
  <si>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</si>
  <si>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</si>
  <si>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</si>
  <si>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</si>
  <si>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</si>
  <si>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</si>
  <si>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</si>
  <si>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</si>
  <si>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</si>
  <si>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</si>
  <si>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</si>
  <si>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</si>
  <si>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</si>
  <si>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</si>
  <si>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</si>
  <si>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</si>
  <si>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</si>
  <si>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</si>
  <si>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</si>
  <si>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</si>
  <si>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</si>
  <si>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</si>
  <si>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</si>
  <si>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</si>
  <si>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</si>
  <si>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</si>
  <si>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</si>
  <si>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</si>
  <si>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</si>
  <si>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</si>
  <si>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</si>
  <si>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</si>
  <si>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</si>
  <si>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</si>
  <si>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</si>
  <si>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</si>
  <si>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</si>
  <si>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</si>
  <si>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</si>
  <si>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</si>
  <si>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</si>
  <si>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</si>
  <si>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</si>
  <si>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</si>
  <si>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</si>
  <si>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</si>
  <si>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</si>
  <si>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</si>
  <si>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</si>
  <si>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</si>
  <si>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</si>
  <si>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</si>
  <si>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</si>
  <si>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</si>
  <si>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</si>
  <si>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</si>
  <si>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</si>
  <si>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</si>
  <si>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</si>
  <si>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</si>
  <si>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</si>
  <si>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</si>
  <si>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</si>
  <si>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</si>
  <si>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</si>
  <si>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</si>
  <si>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</si>
  <si>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</si>
  <si>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</si>
  <si>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</si>
  <si>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</si>
  <si>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</si>
  <si>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</si>
  <si>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</si>
  <si>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</si>
  <si>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</si>
  <si>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</si>
  <si>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</si>
  <si>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</si>
  <si>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</si>
  <si>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</si>
  <si>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</si>
  <si>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</si>
  <si>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</si>
  <si>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</si>
  <si>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</si>
  <si>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</si>
  <si>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</si>
  <si>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</si>
  <si>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</si>
  <si>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</si>
  <si>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</si>
  <si>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</si>
  <si>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</si>
  <si>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</si>
  <si>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</si>
  <si>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</si>
  <si>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</si>
  <si>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</si>
  <si>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</si>
  <si>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</si>
  <si>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</si>
  <si>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</si>
  <si>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</si>
  <si>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</si>
  <si>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</si>
  <si>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</si>
  <si>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</si>
  <si>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</si>
  <si>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</si>
  <si>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</si>
  <si>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</si>
  <si>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</si>
  <si>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</si>
  <si>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</si>
  <si>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</si>
  <si>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</si>
  <si>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</si>
  <si>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</si>
  <si>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</si>
  <si>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</si>
  <si>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</si>
  <si>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</si>
  <si>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</si>
  <si>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</si>
  <si>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</si>
  <si>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</si>
  <si>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</si>
  <si>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</si>
  <si>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</si>
  <si>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</si>
  <si>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</si>
  <si>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</si>
  <si>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</si>
  <si>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</si>
  <si>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</si>
  <si>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</si>
  <si>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</si>
  <si>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</si>
  <si>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</si>
  <si>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</si>
  <si>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</si>
  <si>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</si>
  <si>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</si>
  <si>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</si>
  <si>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</si>
  <si>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</si>
  <si>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</si>
  <si>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</si>
  <si>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</si>
  <si>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</si>
  <si>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</si>
  <si>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</si>
  <si>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</si>
  <si>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</si>
  <si>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</si>
  <si>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</si>
  <si>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</si>
  <si>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</si>
  <si>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</si>
  <si>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</si>
  <si>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</si>
  <si>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</si>
  <si>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</si>
  <si>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</si>
  <si>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</si>
  <si>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</si>
  <si>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</si>
  <si>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</si>
  <si>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</si>
  <si>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</si>
  <si>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</si>
  <si>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</si>
  <si>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</si>
  <si>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</si>
  <si>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</si>
  <si>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</si>
  <si>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</si>
  <si>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</si>
  <si>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</si>
  <si>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</si>
  <si>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</si>
  <si>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</si>
  <si>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</si>
  <si>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</si>
  <si>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</si>
  <si>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</si>
  <si>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</si>
  <si>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</si>
  <si>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</si>
  <si>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</si>
  <si>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</si>
  <si>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</si>
  <si>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</si>
  <si>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</si>
  <si>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</si>
  <si>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</si>
  <si>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</si>
  <si>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</si>
  <si>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</si>
  <si>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</si>
  <si>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</si>
  <si>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</si>
  <si>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</si>
  <si>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</si>
  <si>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</si>
  <si>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</si>
  <si>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</si>
  <si>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</si>
  <si>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</si>
  <si>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</si>
  <si>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</si>
  <si>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</si>
  <si>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</si>
  <si>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</si>
  <si>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</si>
  <si>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</si>
  <si>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</si>
  <si>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</si>
  <si>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</si>
  <si>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</si>
  <si>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</si>
  <si>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</si>
  <si>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</si>
  <si>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</si>
  <si>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</si>
  <si>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</si>
  <si>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</si>
  <si>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</si>
  <si>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</si>
  <si>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</si>
  <si>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</si>
  <si>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</si>
  <si>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</si>
  <si>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</si>
  <si>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</si>
  <si>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</si>
  <si>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</si>
  <si>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</si>
  <si>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</si>
  <si>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</si>
  <si>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</si>
  <si>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</si>
  <si>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</si>
  <si>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</si>
  <si>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</si>
  <si>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</si>
  <si>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</si>
  <si>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</si>
  <si>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</si>
  <si>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</si>
  <si>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</si>
  <si>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</si>
  <si>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</si>
  <si>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</si>
  <si>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</si>
  <si>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</si>
  <si>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</si>
  <si>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</si>
  <si>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</si>
  <si>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</si>
  <si>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</si>
  <si>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</si>
  <si>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</si>
  <si>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</si>
  <si>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</si>
  <si>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</si>
  <si>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</si>
  <si>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</si>
  <si>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</si>
  <si>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</si>
  <si>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</si>
  <si>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</si>
  <si>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</si>
  <si>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</si>
  <si>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</si>
  <si>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</si>
  <si>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</si>
  <si>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</si>
  <si>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</si>
  <si>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</si>
  <si>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</si>
  <si>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</si>
  <si>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</si>
  <si>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</si>
  <si>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</si>
  <si>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</si>
  <si>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</si>
  <si>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</si>
  <si>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</si>
  <si>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</si>
  <si>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</si>
  <si>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</si>
  <si>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</si>
  <si>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</si>
  <si>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</si>
  <si>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</si>
  <si>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</si>
  <si>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</si>
  <si>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</si>
  <si>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</si>
  <si>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</si>
  <si>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</si>
  <si>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</si>
  <si>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</si>
  <si>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</si>
  <si>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</si>
  <si>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</si>
  <si>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</si>
  <si>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</si>
  <si>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</si>
  <si>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</si>
  <si>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</si>
  <si>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</si>
  <si>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</si>
  <si>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</si>
  <si>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</si>
  <si>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</si>
  <si>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</si>
  <si>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</si>
  <si>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</si>
  <si>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</si>
  <si>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</si>
  <si>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</si>
  <si>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</si>
  <si>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</si>
  <si>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</si>
  <si>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</si>
  <si>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</si>
  <si>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</si>
  <si>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</si>
  <si>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</si>
  <si>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</si>
  <si>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</si>
  <si>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</si>
  <si>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</si>
  <si>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</si>
  <si>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</si>
  <si>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</si>
  <si>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</si>
  <si>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</si>
  <si>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</si>
  <si>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</si>
  <si>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</si>
  <si>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</si>
  <si>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</si>
  <si>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</si>
  <si>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</si>
  <si>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</si>
  <si>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</si>
  <si>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</si>
  <si>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</si>
  <si>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</si>
  <si>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</si>
  <si>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</si>
  <si>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</si>
  <si>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</si>
  <si>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</si>
  <si>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</si>
  <si>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</si>
  <si>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</si>
  <si>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</si>
  <si>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</si>
  <si>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</si>
  <si>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Y</t>
  </si>
  <si>
    <t>exp(x)</t>
  </si>
  <si>
    <t>Wave1</t>
  </si>
  <si>
    <t>Difsq1</t>
  </si>
  <si>
    <t>Difsq2</t>
  </si>
  <si>
    <t>SqDif1</t>
  </si>
  <si>
    <t>Country: Belgium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</si>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</sst>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10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logistic!$D$2</c:f>
              <c:strCache>
                <c:ptCount val="1"/>
                <c:pt idx="0">
                  <c:v>Y-Y0C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logistic!$D$2:$D$214</c:f>
              <c:numCache>
                <c:formatCode>General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0.60220822857142853</c:v>
                </c:pt>
                <c:pt idx="3">
                  <c:v>1.9295240857142855</c:v>
                </c:pt>
                <c:pt idx="4">
                  <c:v>3.9942376571428584</c:v>
                </c:pt>
                <c:pt idx="5">
                  <c:v>6.4276502285714301</c:v>
                </c:pt>
                <c:pt idx="6">
                  <c:v>9.266631514285713</c:v>
                </c:pt>
                <c:pt idx="7">
                  <c:v>12.3882818</c:v>
                </c:pt>
                <c:pt idx="8">
                  <c:v>15.964660799999997</c:v>
                </c:pt>
                <c:pt idx="9">
                  <c:v>19.209210800000001</c:v>
                </c:pt>
                <c:pt idx="10">
                  <c:v>24.739693800000001</c:v>
                </c:pt>
                <c:pt idx="11">
                  <c:v>31.130474085714283</c:v>
                </c:pt>
                <c:pt idx="12">
                  <c:v>39.561388085714285</c:v>
                </c:pt>
                <c:pt idx="13">
                  <c:v>49.626866942857141</c:v>
                </c:pt>
                <c:pt idx="14">
                  <c:v>61.621869942857138</c:v>
                </c:pt>
                <c:pt idx="15">
                  <c:v>76.025705514285704</c:v>
                </c:pt>
                <c:pt idx="16">
                  <c:v>94.227139371428564</c:v>
                </c:pt>
                <c:pt idx="17">
                  <c:v>115.09549494285713</c:v>
                </c:pt>
                <c:pt idx="18">
                  <c:v>141.22395437142856</c:v>
                </c:pt>
                <c:pt idx="19">
                  <c:v>172.13320894285712</c:v>
                </c:pt>
                <c:pt idx="20">
                  <c:v>205.13175722857144</c:v>
                </c:pt>
                <c:pt idx="21">
                  <c:v>242.32118251428571</c:v>
                </c:pt>
                <c:pt idx="22">
                  <c:v>284.73384165714288</c:v>
                </c:pt>
                <c:pt idx="23">
                  <c:v>339.3012732285714</c:v>
                </c:pt>
                <c:pt idx="24">
                  <c:v>401.08291265714286</c:v>
                </c:pt>
                <c:pt idx="25">
                  <c:v>478.74318308571429</c:v>
                </c:pt>
                <c:pt idx="26">
                  <c:v>570.11905122857138</c:v>
                </c:pt>
                <c:pt idx="27">
                  <c:v>670.35598194285717</c:v>
                </c:pt>
                <c:pt idx="28">
                  <c:v>774.89439951428562</c:v>
                </c:pt>
                <c:pt idx="29">
                  <c:v>885.83588722857155</c:v>
                </c:pt>
                <c:pt idx="30">
                  <c:v>997.83431180000014</c:v>
                </c:pt>
                <c:pt idx="31">
                  <c:v>1114.4168922285714</c:v>
                </c:pt>
                <c:pt idx="32">
                  <c:v>1228.6766697999999</c:v>
                </c:pt>
                <c:pt idx="33">
                  <c:v>1337.5042842285714</c:v>
                </c:pt>
                <c:pt idx="34">
                  <c:v>1447.0692963714284</c:v>
                </c:pt>
                <c:pt idx="35">
                  <c:v>1562.8284492285713</c:v>
                </c:pt>
                <c:pt idx="36">
                  <c:v>1678.8334015142859</c:v>
                </c:pt>
                <c:pt idx="37">
                  <c:v>1797.2471862285713</c:v>
                </c:pt>
                <c:pt idx="38">
                  <c:v>1918.8809409428573</c:v>
                </c:pt>
                <c:pt idx="39">
                  <c:v>2036.7048075142859</c:v>
                </c:pt>
                <c:pt idx="40">
                  <c:v>2159.0636700857144</c:v>
                </c:pt>
                <c:pt idx="41">
                  <c:v>2279.1980495142857</c:v>
                </c:pt>
                <c:pt idx="42">
                  <c:v>2388.8859612285714</c:v>
                </c:pt>
                <c:pt idx="43">
                  <c:v>2513.8748756571426</c:v>
                </c:pt>
                <c:pt idx="44">
                  <c:v>2634.6360432285715</c:v>
                </c:pt>
                <c:pt idx="45">
                  <c:v>2751.0342742285716</c:v>
                </c:pt>
                <c:pt idx="46">
                  <c:v>2863.6717768000003</c:v>
                </c:pt>
                <c:pt idx="47">
                  <c:v>2972.425651228571</c:v>
                </c:pt>
                <c:pt idx="48">
                  <c:v>3087.8775550857144</c:v>
                </c:pt>
                <c:pt idx="49">
                  <c:v>3208.7739120857145</c:v>
                </c:pt>
                <c:pt idx="50">
                  <c:v>3310.9772367999999</c:v>
                </c:pt>
                <c:pt idx="51">
                  <c:v>3409.1494539428572</c:v>
                </c:pt>
                <c:pt idx="52">
                  <c:v>3509.3740948</c:v>
                </c:pt>
                <c:pt idx="53">
                  <c:v>3609.4389660857141</c:v>
                </c:pt>
                <c:pt idx="54">
                  <c:v>3703.3096965142859</c:v>
                </c:pt>
                <c:pt idx="55">
                  <c:v>3785.7016023714286</c:v>
                </c:pt>
                <c:pt idx="56">
                  <c:v>3864.0869806571432</c:v>
                </c:pt>
                <c:pt idx="57">
                  <c:v>3937.4580543714287</c:v>
                </c:pt>
                <c:pt idx="58">
                  <c:v>4007.7812173714283</c:v>
                </c:pt>
                <c:pt idx="59">
                  <c:v>4066.0233476571429</c:v>
                </c:pt>
                <c:pt idx="60">
                  <c:v>4117.5428688000002</c:v>
                </c:pt>
                <c:pt idx="61">
                  <c:v>4163.9006057999995</c:v>
                </c:pt>
                <c:pt idx="62">
                  <c:v>4207.898670085714</c:v>
                </c:pt>
                <c:pt idx="63">
                  <c:v>4246.9192996571428</c:v>
                </c:pt>
                <c:pt idx="64">
                  <c:v>4282.8305688</c:v>
                </c:pt>
                <c:pt idx="65">
                  <c:v>4318.4837489428573</c:v>
                </c:pt>
                <c:pt idx="66">
                  <c:v>4355.095546085714</c:v>
                </c:pt>
                <c:pt idx="67">
                  <c:v>4392.9363393714284</c:v>
                </c:pt>
                <c:pt idx="68">
                  <c:v>4431.9569690857143</c:v>
                </c:pt>
                <c:pt idx="69">
                  <c:v>4471.0636283714284</c:v>
                </c:pt>
                <c:pt idx="70">
                  <c:v>4511.2518045142851</c:v>
                </c:pt>
                <c:pt idx="71">
                  <c:v>4550.5796832285714</c:v>
                </c:pt>
                <c:pt idx="72">
                  <c:v>4585.8272945142862</c:v>
                </c:pt>
                <c:pt idx="73">
                  <c:v>4618.1867646571427</c:v>
                </c:pt>
                <c:pt idx="74">
                  <c:v>4647.5966439428566</c:v>
                </c:pt>
                <c:pt idx="75">
                  <c:v>4674.6222705142854</c:v>
                </c:pt>
                <c:pt idx="76">
                  <c:v>4700.5540905142843</c:v>
                </c:pt>
                <c:pt idx="77">
                  <c:v>4725.2814942285704</c:v>
                </c:pt>
                <c:pt idx="78">
                  <c:v>4749.8859983714283</c:v>
                </c:pt>
                <c:pt idx="79">
                  <c:v>4773.8145545142861</c:v>
                </c:pt>
                <c:pt idx="80">
                  <c:v>4796.7599137999996</c:v>
                </c:pt>
                <c:pt idx="81">
                  <c:v>4819.1399346571425</c:v>
                </c:pt>
                <c:pt idx="82">
                  <c:v>4841.4093459428577</c:v>
                </c:pt>
                <c:pt idx="83">
                  <c:v>4863.3223483714282</c:v>
                </c:pt>
                <c:pt idx="84">
                  <c:v>4883.772845228571</c:v>
                </c:pt>
                <c:pt idx="85">
                  <c:v>4903.5473942285716</c:v>
                </c:pt>
                <c:pt idx="86">
                  <c:v>4923.3833930857136</c:v>
                </c:pt>
                <c:pt idx="87">
                  <c:v>4942.4328342285717</c:v>
                </c:pt>
                <c:pt idx="88">
                  <c:v>4959.3438220857142</c:v>
                </c:pt>
                <c:pt idx="89">
                  <c:v>4975.1855832285719</c:v>
                </c:pt>
                <c:pt idx="90">
                  <c:v>4989.6262886571421</c:v>
                </c:pt>
                <c:pt idx="91">
                  <c:v>5003.8826446571438</c:v>
                </c:pt>
                <c:pt idx="92">
                  <c:v>5017.3155732285713</c:v>
                </c:pt>
                <c:pt idx="93">
                  <c:v>5028.5977583714293</c:v>
                </c:pt>
                <c:pt idx="94">
                  <c:v>5038.9950663714289</c:v>
                </c:pt>
                <c:pt idx="95">
                  <c:v>5049.8839728000003</c:v>
                </c:pt>
                <c:pt idx="96">
                  <c:v>5060.2689908000002</c:v>
                </c:pt>
                <c:pt idx="97">
                  <c:v>5070.4819493714294</c:v>
                </c:pt>
                <c:pt idx="98">
                  <c:v>5080.5842982285712</c:v>
                </c:pt>
                <c:pt idx="99">
                  <c:v>5091.4486246571432</c:v>
                </c:pt>
                <c:pt idx="100">
                  <c:v>5103.0503488000004</c:v>
                </c:pt>
                <c:pt idx="101">
                  <c:v>5114.2587942285718</c:v>
                </c:pt>
                <c:pt idx="102">
                  <c:v>5124.6561022285714</c:v>
                </c:pt>
                <c:pt idx="103">
                  <c:v>5134.5249418000003</c:v>
                </c:pt>
                <c:pt idx="104">
                  <c:v>5143.7669932285717</c:v>
                </c:pt>
                <c:pt idx="105">
                  <c:v>5152.591186085715</c:v>
                </c:pt>
                <c:pt idx="106">
                  <c:v>5160.8869105142858</c:v>
                </c:pt>
                <c:pt idx="107">
                  <c:v>5168.715616371429</c:v>
                </c:pt>
                <c:pt idx="108">
                  <c:v>5176.7901213714285</c:v>
                </c:pt>
                <c:pt idx="109">
                  <c:v>5184.5573773714286</c:v>
                </c:pt>
                <c:pt idx="110">
                  <c:v>5190.960447657143</c:v>
                </c:pt>
                <c:pt idx="111">
                  <c:v>5196.4909306571426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D9E-4C17-84D7-DE11BEFC803C}"/>
            </c:ext>
          </c:extLst>
        </c:ser>
        <c:ser>
          <c:idx val="1"/>
          <c:order val="1"/>
          <c:tx>
            <c:strRef>
              <c:f>logistic!$E$2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logistic!$E$2:$E$214</c:f>
              <c:numCache>
                <c:formatCode>General</c:formatCode>
                <c:ptCount val="213"/>
                <c:pt idx="0">
                  <c:v>0</c:v>
                </c:pt>
                <c:pt idx="1">
                  <c:v>64.751586599568938</c:v>
                </c:pt>
                <c:pt idx="2">
                  <c:v>71.547041662777318</c:v>
                </c:pt>
                <c:pt idx="3">
                  <c:v>79.044262074028353</c:v>
                </c:pt>
                <c:pt idx="4">
                  <c:v>87.313211990177479</c:v>
                </c:pt>
                <c:pt idx="5">
                  <c:v>96.430281026628208</c:v>
                </c:pt>
                <c:pt idx="6">
                  <c:v>106.47875320947441</c:v>
                </c:pt>
                <c:pt idx="7">
                  <c:v>117.54928245328067</c:v>
                </c:pt>
                <c:pt idx="8">
                  <c:v>129.74036712702667</c:v>
                </c:pt>
                <c:pt idx="9">
                  <c:v>143.15881416774661</c:v>
                </c:pt>
                <c:pt idx="10">
                  <c:v>157.92018073680103</c:v>
                </c:pt>
                <c:pt idx="11">
                  <c:v>174.14917856222158</c:v>
                </c:pt>
                <c:pt idx="12">
                  <c:v>191.98002285783036</c:v>
                </c:pt>
                <c:pt idx="13">
                  <c:v>211.55670405857811</c:v>
                </c:pt>
                <c:pt idx="14">
                  <c:v>233.03315658924109</c:v>
                </c:pt>
                <c:pt idx="15">
                  <c:v>256.57329455199493</c:v>
                </c:pt>
                <c:pt idx="16">
                  <c:v>282.3508796847521</c:v>
                </c:pt>
                <c:pt idx="17">
                  <c:v>310.54918237228958</c:v>
                </c:pt>
                <c:pt idx="18">
                  <c:v>341.36039212437566</c:v>
                </c:pt>
                <c:pt idx="19">
                  <c:v>374.98473009408059</c:v>
                </c:pt>
                <c:pt idx="20">
                  <c:v>411.62921331899139</c:v>
                </c:pt>
                <c:pt idx="21">
                  <c:v>451.50601895932408</c:v>
                </c:pt>
                <c:pt idx="22">
                  <c:v>494.83039751984728</c:v>
                </c:pt>
                <c:pt idx="23">
                  <c:v>541.81808761528271</c:v>
                </c:pt>
                <c:pt idx="24">
                  <c:v>592.68219208124015</c:v>
                </c:pt>
                <c:pt idx="25">
                  <c:v>647.62948697745139</c:v>
                </c:pt>
                <c:pt idx="26">
                  <c:v>706.8561520572689</c:v>
                </c:pt>
                <c:pt idx="27">
                  <c:v>770.5429342091777</c:v>
                </c:pt>
                <c:pt idx="28">
                  <c:v>838.84978454064276</c:v>
                </c:pt>
                <c:pt idx="29">
                  <c:v>911.91004504568173</c:v>
                </c:pt>
                <c:pt idx="30">
                  <c:v>989.82430142131943</c:v>
                </c:pt>
                <c:pt idx="31">
                  <c:v>1072.6540630298991</c:v>
                </c:pt>
                <c:pt idx="32">
                  <c:v>1160.4154767864986</c:v>
                </c:pt>
                <c:pt idx="33">
                  <c:v>1253.0733254710713</c:v>
                </c:pt>
                <c:pt idx="34">
                  <c:v>1350.535598338583</c:v>
                </c:pt>
                <c:pt idx="35">
                  <c:v>1452.6489480138607</c:v>
                </c:pt>
                <c:pt idx="36">
                  <c:v>1559.1953573975284</c:v>
                </c:pt>
                <c:pt idx="37">
                  <c:v>1669.8903289678442</c:v>
                </c:pt>
                <c:pt idx="38">
                  <c:v>1784.3828728773722</c:v>
                </c:pt>
                <c:pt idx="39">
                  <c:v>1902.2575079723429</c:v>
                </c:pt>
                <c:pt idx="40">
                  <c:v>2023.0384022734438</c:v>
                </c:pt>
                <c:pt idx="41">
                  <c:v>2146.1956705637281</c:v>
                </c:pt>
                <c:pt idx="42">
                  <c:v>2271.1537236396466</c:v>
                </c:pt>
                <c:pt idx="43">
                  <c:v>2397.3014362509189</c:v>
                </c:pt>
                <c:pt idx="44">
                  <c:v>2524.0037802393867</c:v>
                </c:pt>
                <c:pt idx="45">
                  <c:v>2650.6144676800404</c:v>
                </c:pt>
                <c:pt idx="46">
                  <c:v>2776.4890764869529</c:v>
                </c:pt>
                <c:pt idx="47">
                  <c:v>2900.9980957769644</c:v>
                </c:pt>
                <c:pt idx="48">
                  <c:v>3023.5393341602748</c:v>
                </c:pt>
                <c:pt idx="49">
                  <c:v>3143.549180398451</c:v>
                </c:pt>
                <c:pt idx="50">
                  <c:v>3260.512287460082</c:v>
                </c:pt>
                <c:pt idx="51">
                  <c:v>3373.9693591897981</c:v>
                </c:pt>
                <c:pt idx="52">
                  <c:v>3483.5228425178293</c:v>
                </c:pt>
                <c:pt idx="53">
                  <c:v>3588.8404555217235</c:v>
                </c:pt>
                <c:pt idx="54">
                  <c:v>3689.656601611704</c:v>
                </c:pt>
                <c:pt idx="55">
                  <c:v>3785.77182356501</c:v>
                </c:pt>
                <c:pt idx="56">
                  <c:v>3877.0505318278269</c:v>
                </c:pt>
                <c:pt idx="57">
                  <c:v>3963.4172963086953</c:v>
                </c:pt>
                <c:pt idx="58">
                  <c:v>4044.8520196335762</c:v>
                </c:pt>
                <c:pt idx="59">
                  <c:v>4121.3843147816106</c:v>
                </c:pt>
                <c:pt idx="60">
                  <c:v>4193.0873951382155</c:v>
                </c:pt>
                <c:pt idx="61">
                  <c:v>4260.0717551815142</c:v>
                </c:pt>
                <c:pt idx="62">
                  <c:v>4322.4788803703905</c:v>
                </c:pt>
                <c:pt idx="63">
                  <c:v>4380.4751800985205</c:v>
                </c:pt>
                <c:pt idx="64">
                  <c:v>4434.2462918735946</c:v>
                </c:pt>
                <c:pt idx="65">
                  <c:v>4483.9918613188547</c:v>
                </c:pt>
                <c:pt idx="66">
                  <c:v>4529.9208633657308</c:v>
                </c:pt>
                <c:pt idx="67">
                  <c:v>4572.2474964176745</c:v>
                </c:pt>
                <c:pt idx="68">
                  <c:v>4611.187653875003</c:v>
                </c:pt>
                <c:pt idx="69">
                  <c:v>4646.955956198889</c:v>
                </c:pt>
                <c:pt idx="70">
                  <c:v>4679.7633112329067</c:v>
                </c:pt>
                <c:pt idx="71">
                  <c:v>4709.8149601133518</c:v>
                </c:pt>
                <c:pt idx="72">
                  <c:v>4737.308959980448</c:v>
                </c:pt>
                <c:pt idx="73">
                  <c:v>4762.4350520191019</c:v>
                </c:pt>
                <c:pt idx="74">
                  <c:v>4785.3738633163712</c:v>
                </c:pt>
                <c:pt idx="75">
                  <c:v>4806.2963929112611</c:v>
                </c:pt>
                <c:pt idx="76">
                  <c:v>4825.3637356211275</c:v>
                </c:pt>
                <c:pt idx="77">
                  <c:v>4842.7270012575682</c:v>
                </c:pt>
                <c:pt idx="78">
                  <c:v>4858.5273912986477</c:v>
                </c:pt>
                <c:pt idx="79">
                  <c:v>4872.8963996646689</c:v>
                </c:pt>
                <c:pt idx="80">
                  <c:v>4885.9561087351904</c:v>
                </c:pt>
                <c:pt idx="81">
                  <c:v>4897.8195559977312</c:v>
                </c:pt>
                <c:pt idx="82">
                  <c:v>4908.5911506404818</c:v>
                </c:pt>
                <c:pt idx="83">
                  <c:v>4918.3671229413403</c:v>
                </c:pt>
                <c:pt idx="84">
                  <c:v>4927.2359924441589</c:v>
                </c:pt>
                <c:pt idx="85">
                  <c:v>4935.2790436530668</c:v>
                </c:pt>
                <c:pt idx="86">
                  <c:v>4942.5708003350455</c:v>
                </c:pt>
                <c:pt idx="87">
                  <c:v>4949.1794915271339</c:v>
                </c:pt>
                <c:pt idx="88">
                  <c:v>4955.1675040306318</c:v>
                </c:pt>
                <c:pt idx="89">
                  <c:v>4960.5918175753541</c:v>
                </c:pt>
                <c:pt idx="90">
                  <c:v>4965.5044199875074</c:v>
                </c:pt>
                <c:pt idx="91">
                  <c:v>4969.9527006287244</c:v>
                </c:pt>
                <c:pt idx="92">
                  <c:v>4973.9798211223988</c:v>
                </c:pt>
                <c:pt idx="93">
                  <c:v>4977.6250629752112</c:v>
                </c:pt>
                <c:pt idx="94">
                  <c:v>4980.9241521619279</c:v>
                </c:pt>
                <c:pt idx="95">
                  <c:v>4983.9095610925197</c:v>
                </c:pt>
                <c:pt idx="96">
                  <c:v>4986.6107886416967</c:v>
                </c:pt>
                <c:pt idx="97">
                  <c:v>4989.0546191087387</c:v>
                </c:pt>
                <c:pt idx="98">
                  <c:v>4991.2653611040814</c:v>
                </c:pt>
                <c:pt idx="99">
                  <c:v>4993.2650674404958</c:v>
                </c:pt>
                <c:pt idx="100">
                  <c:v>4995.0737371506393</c:v>
                </c:pt>
                <c:pt idx="101">
                  <c:v>4996.709500767749</c:v>
                </c:pt>
                <c:pt idx="102">
                  <c:v>4998.1887899988433</c:v>
                </c:pt>
                <c:pt idx="103">
                  <c:v>4999.526492895684</c:v>
                </c:pt>
                <c:pt idx="104">
                  <c:v>5000.7360955924096</c:v>
                </c:pt>
                <c:pt idx="105">
                  <c:v>5001.829811633731</c:v>
                </c:pt>
                <c:pt idx="106">
                  <c:v>5002.8186998668207</c:v>
                </c:pt>
                <c:pt idx="107">
                  <c:v>5003.7127718157799</c:v>
                </c:pt>
                <c:pt idx="108">
                  <c:v>5004.5210894016045</c:v>
                </c:pt>
                <c:pt idx="109">
                  <c:v>5005.2518538142422</c:v>
                </c:pt>
                <c:pt idx="110">
                  <c:v>5005.912486287737</c:v>
                </c:pt>
                <c:pt idx="111">
                  <c:v>5006.5097014751836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D9E-4C17-84D7-DE11BEFC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50192"/>
        <c:axId val="488950584"/>
      </c:scatterChart>
      <c:valAx>
        <c:axId val="4889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50584"/>
        <c:crosses val="autoZero"/>
        <c:crossBetween val="midCat"/>
      </c:valAx>
      <c:valAx>
        <c:axId val="48895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5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0.33182899999999982</c:v>
                </c:pt>
                <c:pt idx="3">
                  <c:v>1.056936714285714</c:v>
                </c:pt>
                <c:pt idx="4">
                  <c:v>1.7943344285714298</c:v>
                </c:pt>
                <c:pt idx="5">
                  <c:v>2.1630334285714268</c:v>
                </c:pt>
                <c:pt idx="6">
                  <c:v>2.5686021428571415</c:v>
                </c:pt>
                <c:pt idx="7">
                  <c:v>2.8512711428571436</c:v>
                </c:pt>
                <c:pt idx="8">
                  <c:v>3.3059998571428544</c:v>
                </c:pt>
                <c:pt idx="9">
                  <c:v>2.9741708571428607</c:v>
                </c:pt>
                <c:pt idx="10">
                  <c:v>5.2601038571428571</c:v>
                </c:pt>
                <c:pt idx="11">
                  <c:v>6.1204011428571388</c:v>
                </c:pt>
                <c:pt idx="12">
                  <c:v>8.1605348571428582</c:v>
                </c:pt>
                <c:pt idx="13">
                  <c:v>9.7950997142857137</c:v>
                </c:pt>
                <c:pt idx="14">
                  <c:v>11.724623857142854</c:v>
                </c:pt>
                <c:pt idx="15">
                  <c:v>14.13345642857143</c:v>
                </c:pt>
                <c:pt idx="16">
                  <c:v>17.931054714285718</c:v>
                </c:pt>
                <c:pt idx="17">
                  <c:v>20.597976428571425</c:v>
                </c:pt>
                <c:pt idx="18">
                  <c:v>25.858080285714291</c:v>
                </c:pt>
                <c:pt idx="19">
                  <c:v>30.638875428571421</c:v>
                </c:pt>
                <c:pt idx="20">
                  <c:v>32.728169142857176</c:v>
                </c:pt>
                <c:pt idx="21">
                  <c:v>36.91904614285712</c:v>
                </c:pt>
                <c:pt idx="22">
                  <c:v>42.142280000000021</c:v>
                </c:pt>
                <c:pt idx="23">
                  <c:v>54.297052428571384</c:v>
                </c:pt>
                <c:pt idx="24">
                  <c:v>61.511260285714307</c:v>
                </c:pt>
                <c:pt idx="25">
                  <c:v>77.389891285714299</c:v>
                </c:pt>
                <c:pt idx="26">
                  <c:v>91.105488999999892</c:v>
                </c:pt>
                <c:pt idx="27">
                  <c:v>99.966551571428653</c:v>
                </c:pt>
                <c:pt idx="28">
                  <c:v>104.26803842857132</c:v>
                </c:pt>
                <c:pt idx="29">
                  <c:v>110.67110857142879</c:v>
                </c:pt>
                <c:pt idx="30">
                  <c:v>111.72804542857145</c:v>
                </c:pt>
                <c:pt idx="31">
                  <c:v>116.31220128571417</c:v>
                </c:pt>
                <c:pt idx="32">
                  <c:v>113.98939842857132</c:v>
                </c:pt>
                <c:pt idx="33">
                  <c:v>108.55723528571431</c:v>
                </c:pt>
                <c:pt idx="34">
                  <c:v>109.29463299999995</c:v>
                </c:pt>
                <c:pt idx="35">
                  <c:v>115.48877371428577</c:v>
                </c:pt>
                <c:pt idx="36">
                  <c:v>115.73457314285744</c:v>
                </c:pt>
                <c:pt idx="37">
                  <c:v>118.14340557142825</c:v>
                </c:pt>
                <c:pt idx="38">
                  <c:v>121.3633755714288</c:v>
                </c:pt>
                <c:pt idx="39">
                  <c:v>117.55348742857151</c:v>
                </c:pt>
                <c:pt idx="40">
                  <c:v>122.08848342857138</c:v>
                </c:pt>
                <c:pt idx="41">
                  <c:v>119.86400028571413</c:v>
                </c:pt>
                <c:pt idx="42">
                  <c:v>109.41753257142861</c:v>
                </c:pt>
                <c:pt idx="43">
                  <c:v>124.71853528571407</c:v>
                </c:pt>
                <c:pt idx="44">
                  <c:v>120.49078842857168</c:v>
                </c:pt>
                <c:pt idx="45">
                  <c:v>116.12785185714299</c:v>
                </c:pt>
                <c:pt idx="46">
                  <c:v>112.3671234285716</c:v>
                </c:pt>
                <c:pt idx="47">
                  <c:v>108.48349528571359</c:v>
                </c:pt>
                <c:pt idx="48">
                  <c:v>115.18152471428627</c:v>
                </c:pt>
                <c:pt idx="49">
                  <c:v>120.62597785714294</c:v>
                </c:pt>
                <c:pt idx="50">
                  <c:v>101.93294557142823</c:v>
                </c:pt>
                <c:pt idx="51">
                  <c:v>97.901838000000197</c:v>
                </c:pt>
                <c:pt idx="52">
                  <c:v>99.954261714285593</c:v>
                </c:pt>
                <c:pt idx="53">
                  <c:v>99.794492142857024</c:v>
                </c:pt>
                <c:pt idx="54">
                  <c:v>93.600351285714595</c:v>
                </c:pt>
                <c:pt idx="55">
                  <c:v>82.121526714285636</c:v>
                </c:pt>
                <c:pt idx="56">
                  <c:v>78.114999142857386</c:v>
                </c:pt>
                <c:pt idx="57">
                  <c:v>73.10069457142842</c:v>
                </c:pt>
                <c:pt idx="58">
                  <c:v>70.05278385714243</c:v>
                </c:pt>
                <c:pt idx="59">
                  <c:v>57.971751142857521</c:v>
                </c:pt>
                <c:pt idx="60">
                  <c:v>51.249142000000084</c:v>
                </c:pt>
                <c:pt idx="61">
                  <c:v>46.087357857142216</c:v>
                </c:pt>
                <c:pt idx="62">
                  <c:v>43.727685142857318</c:v>
                </c:pt>
                <c:pt idx="63">
                  <c:v>38.750250428571654</c:v>
                </c:pt>
                <c:pt idx="64">
                  <c:v>35.640890000000091</c:v>
                </c:pt>
                <c:pt idx="65">
                  <c:v>35.382801000000164</c:v>
                </c:pt>
                <c:pt idx="66">
                  <c:v>36.341417999999486</c:v>
                </c:pt>
                <c:pt idx="67">
                  <c:v>37.570414142857281</c:v>
                </c:pt>
                <c:pt idx="68">
                  <c:v>38.750250571428715</c:v>
                </c:pt>
                <c:pt idx="69">
                  <c:v>38.836280142857014</c:v>
                </c:pt>
                <c:pt idx="70">
                  <c:v>39.917796999999574</c:v>
                </c:pt>
                <c:pt idx="71">
                  <c:v>39.057499571429126</c:v>
                </c:pt>
                <c:pt idx="72">
                  <c:v>34.977232142857666</c:v>
                </c:pt>
                <c:pt idx="73">
                  <c:v>32.089090999999335</c:v>
                </c:pt>
                <c:pt idx="74">
                  <c:v>29.1395001428568</c:v>
                </c:pt>
                <c:pt idx="75">
                  <c:v>26.755247428571661</c:v>
                </c:pt>
                <c:pt idx="76">
                  <c:v>25.661440857141738</c:v>
                </c:pt>
                <c:pt idx="77">
                  <c:v>24.457024571428942</c:v>
                </c:pt>
                <c:pt idx="78">
                  <c:v>24.334125000000736</c:v>
                </c:pt>
                <c:pt idx="79">
                  <c:v>23.658177000000673</c:v>
                </c:pt>
                <c:pt idx="80">
                  <c:v>22.674980142856352</c:v>
                </c:pt>
                <c:pt idx="81">
                  <c:v>22.10964171428574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2.2777474094616546E-2</c:v>
                </c:pt>
                <c:pt idx="3">
                  <c:v>0.13021494533096137</c:v>
                </c:pt>
                <c:pt idx="4">
                  <c:v>0.36068548174931303</c:v>
                </c:pt>
                <c:pt idx="5">
                  <c:v>0.74214665616252162</c:v>
                </c:pt>
                <c:pt idx="6">
                  <c:v>1.296768809805221</c:v>
                </c:pt>
                <c:pt idx="7">
                  <c:v>2.0422386130493644</c:v>
                </c:pt>
                <c:pt idx="8">
                  <c:v>2.9922266994264475</c:v>
                </c:pt>
                <c:pt idx="9">
                  <c:v>4.1565317374668078</c:v>
                </c:pt>
                <c:pt idx="10">
                  <c:v>5.5410839319630618</c:v>
                </c:pt>
                <c:pt idx="11">
                  <c:v>7.1478925892682206</c:v>
                </c:pt>
                <c:pt idx="12">
                  <c:v>8.9749843292347879</c:v>
                </c:pt>
                <c:pt idx="13">
                  <c:v>11.016360998756012</c:v>
                </c:pt>
                <c:pt idx="14">
                  <c:v>13.261996984442469</c:v>
                </c:pt>
                <c:pt idx="15">
                  <c:v>15.697889846504181</c:v>
                </c:pt>
                <c:pt idx="16">
                  <c:v>18.306174077527096</c:v>
                </c:pt>
                <c:pt idx="17">
                  <c:v>21.065304453256953</c:v>
                </c:pt>
                <c:pt idx="18">
                  <c:v>23.950312474188539</c:v>
                </c:pt>
                <c:pt idx="19">
                  <c:v>26.933136606044339</c:v>
                </c:pt>
                <c:pt idx="20">
                  <c:v>29.983024340075652</c:v>
                </c:pt>
                <c:pt idx="21">
                  <c:v>33.067001501682569</c:v>
                </c:pt>
                <c:pt idx="22">
                  <c:v>36.150401767295932</c:v>
                </c:pt>
                <c:pt idx="23">
                  <c:v>39.197447056092074</c:v>
                </c:pt>
                <c:pt idx="24">
                  <c:v>42.171867407969728</c:v>
                </c:pt>
                <c:pt idx="25">
                  <c:v>45.037547209520824</c:v>
                </c:pt>
                <c:pt idx="26">
                  <c:v>47.759183250823789</c:v>
                </c:pt>
                <c:pt idx="27">
                  <c:v>50.30293914620389</c:v>
                </c:pt>
                <c:pt idx="28">
                  <c:v>52.63708017887361</c:v>
                </c:pt>
                <c:pt idx="29">
                  <c:v>54.732572665064382</c:v>
                </c:pt>
                <c:pt idx="30">
                  <c:v>56.56363249287692</c:v>
                </c:pt>
                <c:pt idx="31">
                  <c:v>58.10820857020294</c:v>
                </c:pt>
                <c:pt idx="32">
                  <c:v>59.348388489995401</c:v>
                </c:pt>
                <c:pt idx="33">
                  <c:v>60.270715744939729</c:v>
                </c:pt>
                <c:pt idx="34">
                  <c:v>60.866410233152543</c:v>
                </c:pt>
                <c:pt idx="35">
                  <c:v>61.131486510861649</c:v>
                </c:pt>
                <c:pt idx="36">
                  <c:v>61.066767172119086</c:v>
                </c:pt>
                <c:pt idx="37">
                  <c:v>60.67779176437039</c:v>
                </c:pt>
                <c:pt idx="38">
                  <c:v>59.974624671400022</c:v>
                </c:pt>
                <c:pt idx="39">
                  <c:v>58.971568300206862</c:v>
                </c:pt>
                <c:pt idx="40">
                  <c:v>57.686790588302884</c:v>
                </c:pt>
                <c:pt idx="41">
                  <c:v>56.14187820432636</c:v>
                </c:pt>
                <c:pt idx="42">
                  <c:v>54.361328762734452</c:v>
                </c:pt>
                <c:pt idx="43">
                  <c:v>52.371996844997852</c:v>
                </c:pt>
                <c:pt idx="44">
                  <c:v>50.202509567756579</c:v>
                </c:pt>
                <c:pt idx="45">
                  <c:v>47.882667837684686</c:v>
                </c:pt>
                <c:pt idx="46">
                  <c:v>45.442849281377477</c:v>
                </c:pt>
                <c:pt idx="47">
                  <c:v>42.913428157316233</c:v>
                </c:pt>
                <c:pt idx="48">
                  <c:v>40.324226388242828</c:v>
                </c:pt>
                <c:pt idx="49">
                  <c:v>37.704008257458739</c:v>
                </c:pt>
                <c:pt idx="50">
                  <c:v>35.08002936868067</c:v>
                </c:pt>
                <c:pt idx="51">
                  <c:v>32.477648264789742</c:v>
                </c:pt>
                <c:pt idx="52">
                  <c:v>29.920006731885021</c:v>
                </c:pt>
                <c:pt idx="53">
                  <c:v>27.427782379706532</c:v>
                </c:pt>
                <c:pt idx="54">
                  <c:v>25.019014683737876</c:v>
                </c:pt>
                <c:pt idx="55">
                  <c:v>22.709003387625017</c:v>
                </c:pt>
                <c:pt idx="56">
                  <c:v>20.510276076142478</c:v>
                </c:pt>
                <c:pt idx="57">
                  <c:v>18.432619904609961</c:v>
                </c:pt>
                <c:pt idx="58">
                  <c:v>16.483170960632943</c:v>
                </c:pt>
                <c:pt idx="59">
                  <c:v>14.666553571639744</c:v>
                </c:pt>
                <c:pt idx="60">
                  <c:v>12.985061072999486</c:v>
                </c:pt>
                <c:pt idx="61">
                  <c:v>11.438869115913185</c:v>
                </c:pt>
                <c:pt idx="62">
                  <c:v>10.026272505800565</c:v>
                </c:pt>
                <c:pt idx="63">
                  <c:v>8.743936791261806</c:v>
                </c:pt>
                <c:pt idx="64">
                  <c:v>7.5871563307850494</c:v>
                </c:pt>
                <c:pt idx="65">
                  <c:v>6.5501113011850123</c:v>
                </c:pt>
                <c:pt idx="66">
                  <c:v>5.6261170253686119</c:v>
                </c:pt>
                <c:pt idx="67">
                  <c:v>4.8078600325642924</c:v>
                </c:pt>
                <c:pt idx="68">
                  <c:v>4.087616367594527</c:v>
                </c:pt>
                <c:pt idx="69">
                  <c:v>3.4574487863699277</c:v>
                </c:pt>
                <c:pt idx="70">
                  <c:v>2.9093805670863104</c:v>
                </c:pt>
                <c:pt idx="71">
                  <c:v>2.4355446919709238</c:v>
                </c:pt>
                <c:pt idx="72">
                  <c:v>2.0283080820010362</c:v>
                </c:pt>
                <c:pt idx="73">
                  <c:v>1.6803713742202546</c:v>
                </c:pt>
                <c:pt idx="74">
                  <c:v>1.3848454037642541</c:v>
                </c:pt>
                <c:pt idx="75">
                  <c:v>1.135306083939956</c:v>
                </c:pt>
                <c:pt idx="76">
                  <c:v>0.92582976817062501</c:v>
                </c:pt>
                <c:pt idx="77">
                  <c:v>0.75101143380047619</c:v>
                </c:pt>
                <c:pt idx="78">
                  <c:v>0.60596816091881289</c:v>
                </c:pt>
                <c:pt idx="79">
                  <c:v>0.48633040431600955</c:v>
                </c:pt>
                <c:pt idx="80">
                  <c:v>0.38822349049454058</c:v>
                </c:pt>
                <c:pt idx="81">
                  <c:v>0.30824163249777403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91912"/>
        <c:axId val="425091128"/>
      </c:scatterChart>
      <c:valAx>
        <c:axId val="42509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1128"/>
        <c:crosses val="autoZero"/>
        <c:crossBetween val="midCat"/>
      </c:valAx>
      <c:valAx>
        <c:axId val="42509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0.60220822857142853</c:v>
                </c:pt>
                <c:pt idx="3">
                  <c:v>1.9295240857142855</c:v>
                </c:pt>
                <c:pt idx="4">
                  <c:v>3.9942376571428584</c:v>
                </c:pt>
                <c:pt idx="5">
                  <c:v>6.4276502285714301</c:v>
                </c:pt>
                <c:pt idx="6">
                  <c:v>9.266631514285713</c:v>
                </c:pt>
                <c:pt idx="7">
                  <c:v>12.3882818</c:v>
                </c:pt>
                <c:pt idx="8">
                  <c:v>15.964660799999997</c:v>
                </c:pt>
                <c:pt idx="9">
                  <c:v>19.209210800000001</c:v>
                </c:pt>
                <c:pt idx="10">
                  <c:v>24.739693800000001</c:v>
                </c:pt>
                <c:pt idx="11">
                  <c:v>31.130474085714283</c:v>
                </c:pt>
                <c:pt idx="12">
                  <c:v>39.561388085714285</c:v>
                </c:pt>
                <c:pt idx="13">
                  <c:v>49.626866942857141</c:v>
                </c:pt>
                <c:pt idx="14">
                  <c:v>61.621869942857138</c:v>
                </c:pt>
                <c:pt idx="15">
                  <c:v>76.025705514285704</c:v>
                </c:pt>
                <c:pt idx="16">
                  <c:v>94.227139371428564</c:v>
                </c:pt>
                <c:pt idx="17">
                  <c:v>115.09549494285713</c:v>
                </c:pt>
                <c:pt idx="18">
                  <c:v>141.22395437142856</c:v>
                </c:pt>
                <c:pt idx="19">
                  <c:v>172.13320894285712</c:v>
                </c:pt>
                <c:pt idx="20">
                  <c:v>205.13175722857144</c:v>
                </c:pt>
                <c:pt idx="21">
                  <c:v>242.32118251428571</c:v>
                </c:pt>
                <c:pt idx="22">
                  <c:v>284.73384165714288</c:v>
                </c:pt>
                <c:pt idx="23">
                  <c:v>339.3012732285714</c:v>
                </c:pt>
                <c:pt idx="24">
                  <c:v>401.08291265714286</c:v>
                </c:pt>
                <c:pt idx="25">
                  <c:v>478.74318308571429</c:v>
                </c:pt>
                <c:pt idx="26">
                  <c:v>570.11905122857138</c:v>
                </c:pt>
                <c:pt idx="27">
                  <c:v>670.35598194285717</c:v>
                </c:pt>
                <c:pt idx="28">
                  <c:v>774.89439951428562</c:v>
                </c:pt>
                <c:pt idx="29">
                  <c:v>885.83588722857155</c:v>
                </c:pt>
                <c:pt idx="30">
                  <c:v>997.83431180000014</c:v>
                </c:pt>
                <c:pt idx="31">
                  <c:v>1114.4168922285714</c:v>
                </c:pt>
                <c:pt idx="32">
                  <c:v>1228.6766697999999</c:v>
                </c:pt>
                <c:pt idx="33">
                  <c:v>1337.5042842285714</c:v>
                </c:pt>
                <c:pt idx="34">
                  <c:v>1447.0692963714284</c:v>
                </c:pt>
                <c:pt idx="35">
                  <c:v>1562.8284492285713</c:v>
                </c:pt>
                <c:pt idx="36">
                  <c:v>1678.8334015142859</c:v>
                </c:pt>
                <c:pt idx="37">
                  <c:v>1797.2471862285713</c:v>
                </c:pt>
                <c:pt idx="38">
                  <c:v>1918.8809409428573</c:v>
                </c:pt>
                <c:pt idx="39">
                  <c:v>2036.7048075142859</c:v>
                </c:pt>
                <c:pt idx="40">
                  <c:v>2159.0636700857144</c:v>
                </c:pt>
                <c:pt idx="41">
                  <c:v>2279.1980495142857</c:v>
                </c:pt>
                <c:pt idx="42">
                  <c:v>2388.8859612285714</c:v>
                </c:pt>
                <c:pt idx="43">
                  <c:v>2513.8748756571426</c:v>
                </c:pt>
                <c:pt idx="44">
                  <c:v>2634.6360432285715</c:v>
                </c:pt>
                <c:pt idx="45">
                  <c:v>2751.0342742285716</c:v>
                </c:pt>
                <c:pt idx="46">
                  <c:v>2863.6717768000003</c:v>
                </c:pt>
                <c:pt idx="47">
                  <c:v>2972.425651228571</c:v>
                </c:pt>
                <c:pt idx="48">
                  <c:v>3087.8775550857144</c:v>
                </c:pt>
                <c:pt idx="49">
                  <c:v>3208.7739120857145</c:v>
                </c:pt>
                <c:pt idx="50">
                  <c:v>3310.9772367999999</c:v>
                </c:pt>
                <c:pt idx="51">
                  <c:v>3409.1494539428572</c:v>
                </c:pt>
                <c:pt idx="52">
                  <c:v>3509.3740948</c:v>
                </c:pt>
                <c:pt idx="53">
                  <c:v>3609.4389660857141</c:v>
                </c:pt>
                <c:pt idx="54">
                  <c:v>3703.3096965142859</c:v>
                </c:pt>
                <c:pt idx="55">
                  <c:v>3785.7016023714286</c:v>
                </c:pt>
                <c:pt idx="56">
                  <c:v>3864.0869806571432</c:v>
                </c:pt>
                <c:pt idx="57">
                  <c:v>3937.4580543714287</c:v>
                </c:pt>
                <c:pt idx="58">
                  <c:v>4007.7812173714283</c:v>
                </c:pt>
                <c:pt idx="59">
                  <c:v>4066.0233476571429</c:v>
                </c:pt>
                <c:pt idx="60">
                  <c:v>4117.5428688000002</c:v>
                </c:pt>
                <c:pt idx="61">
                  <c:v>4163.9006057999995</c:v>
                </c:pt>
                <c:pt idx="62">
                  <c:v>4207.898670085714</c:v>
                </c:pt>
                <c:pt idx="63">
                  <c:v>4246.9192996571428</c:v>
                </c:pt>
                <c:pt idx="64">
                  <c:v>4282.8305688</c:v>
                </c:pt>
                <c:pt idx="65">
                  <c:v>4318.4837489428573</c:v>
                </c:pt>
                <c:pt idx="66">
                  <c:v>4355.095546085714</c:v>
                </c:pt>
                <c:pt idx="67">
                  <c:v>4392.9363393714284</c:v>
                </c:pt>
                <c:pt idx="68">
                  <c:v>4431.9569690857143</c:v>
                </c:pt>
                <c:pt idx="69">
                  <c:v>4471.0636283714284</c:v>
                </c:pt>
                <c:pt idx="70">
                  <c:v>4511.2518045142851</c:v>
                </c:pt>
                <c:pt idx="71">
                  <c:v>4550.5796832285714</c:v>
                </c:pt>
                <c:pt idx="72">
                  <c:v>4585.8272945142862</c:v>
                </c:pt>
                <c:pt idx="73">
                  <c:v>4618.1867646571427</c:v>
                </c:pt>
                <c:pt idx="74">
                  <c:v>4647.5966439428566</c:v>
                </c:pt>
                <c:pt idx="75">
                  <c:v>4674.6222705142854</c:v>
                </c:pt>
                <c:pt idx="76">
                  <c:v>4700.5540905142843</c:v>
                </c:pt>
                <c:pt idx="77">
                  <c:v>4725.2814942285704</c:v>
                </c:pt>
                <c:pt idx="78">
                  <c:v>4749.8859983714283</c:v>
                </c:pt>
                <c:pt idx="79">
                  <c:v>4773.8145545142861</c:v>
                </c:pt>
                <c:pt idx="80">
                  <c:v>4796.7599137999996</c:v>
                </c:pt>
                <c:pt idx="81">
                  <c:v>4819.1399346571425</c:v>
                </c:pt>
                <c:pt idx="82">
                  <c:v>4841.4093459428577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7.4644130315874202</c:v>
                </c:pt>
                <c:pt idx="4">
                  <c:v>38.418442554684681</c:v>
                </c:pt>
                <c:pt idx="5">
                  <c:v>56.070544748267977</c:v>
                </c:pt>
                <c:pt idx="6">
                  <c:v>56.070544748267977</c:v>
                </c:pt>
                <c:pt idx="7">
                  <c:v>56.070544748267977</c:v>
                </c:pt>
                <c:pt idx="8">
                  <c:v>56.070544748267977</c:v>
                </c:pt>
                <c:pt idx="9">
                  <c:v>56.070544748267977</c:v>
                </c:pt>
                <c:pt idx="10">
                  <c:v>56.070544748267977</c:v>
                </c:pt>
                <c:pt idx="11">
                  <c:v>56.070544748267977</c:v>
                </c:pt>
                <c:pt idx="12">
                  <c:v>56.070544748267977</c:v>
                </c:pt>
                <c:pt idx="13">
                  <c:v>56.070544748267977</c:v>
                </c:pt>
                <c:pt idx="14">
                  <c:v>56.070544748267977</c:v>
                </c:pt>
                <c:pt idx="15">
                  <c:v>56.070544748267977</c:v>
                </c:pt>
                <c:pt idx="16">
                  <c:v>56.070544748267977</c:v>
                </c:pt>
                <c:pt idx="17">
                  <c:v>56.070544748267977</c:v>
                </c:pt>
                <c:pt idx="18">
                  <c:v>56.070544748267977</c:v>
                </c:pt>
                <c:pt idx="19">
                  <c:v>56.070544748267977</c:v>
                </c:pt>
                <c:pt idx="20">
                  <c:v>56.070544748267977</c:v>
                </c:pt>
                <c:pt idx="21">
                  <c:v>56.070544748267977</c:v>
                </c:pt>
                <c:pt idx="22">
                  <c:v>56.070544748267977</c:v>
                </c:pt>
                <c:pt idx="23">
                  <c:v>56.070544748267977</c:v>
                </c:pt>
                <c:pt idx="24">
                  <c:v>56.070544748267977</c:v>
                </c:pt>
                <c:pt idx="25">
                  <c:v>56.070544748267977</c:v>
                </c:pt>
                <c:pt idx="26">
                  <c:v>56.070544748267977</c:v>
                </c:pt>
                <c:pt idx="27">
                  <c:v>56.070544748267977</c:v>
                </c:pt>
                <c:pt idx="28">
                  <c:v>56.070544748267977</c:v>
                </c:pt>
                <c:pt idx="29">
                  <c:v>56.070544748267977</c:v>
                </c:pt>
                <c:pt idx="30">
                  <c:v>56.070544748267977</c:v>
                </c:pt>
                <c:pt idx="31">
                  <c:v>56.070544748267977</c:v>
                </c:pt>
                <c:pt idx="32">
                  <c:v>56.070544748267977</c:v>
                </c:pt>
                <c:pt idx="33">
                  <c:v>56.070544748267977</c:v>
                </c:pt>
                <c:pt idx="34">
                  <c:v>56.070544748267977</c:v>
                </c:pt>
                <c:pt idx="35">
                  <c:v>56.070544748267977</c:v>
                </c:pt>
                <c:pt idx="36">
                  <c:v>56.070544748267977</c:v>
                </c:pt>
                <c:pt idx="37">
                  <c:v>56.070544748267977</c:v>
                </c:pt>
                <c:pt idx="38">
                  <c:v>56.070544748267977</c:v>
                </c:pt>
                <c:pt idx="39">
                  <c:v>56.070544748267977</c:v>
                </c:pt>
                <c:pt idx="40">
                  <c:v>56.070544748267977</c:v>
                </c:pt>
                <c:pt idx="41">
                  <c:v>56.070544748267977</c:v>
                </c:pt>
                <c:pt idx="42">
                  <c:v>56.070544748267977</c:v>
                </c:pt>
                <c:pt idx="43">
                  <c:v>56.070544748267977</c:v>
                </c:pt>
                <c:pt idx="44">
                  <c:v>56.070544748267977</c:v>
                </c:pt>
                <c:pt idx="45">
                  <c:v>56.070544748267977</c:v>
                </c:pt>
                <c:pt idx="46">
                  <c:v>56.070544748267977</c:v>
                </c:pt>
                <c:pt idx="47">
                  <c:v>56.070544748267977</c:v>
                </c:pt>
                <c:pt idx="48">
                  <c:v>56.070544748267977</c:v>
                </c:pt>
                <c:pt idx="49">
                  <c:v>56.070544748267977</c:v>
                </c:pt>
                <c:pt idx="50">
                  <c:v>56.070544748267977</c:v>
                </c:pt>
                <c:pt idx="51">
                  <c:v>56.070544748267977</c:v>
                </c:pt>
                <c:pt idx="52">
                  <c:v>56.070544748267977</c:v>
                </c:pt>
                <c:pt idx="53">
                  <c:v>56.070544748267977</c:v>
                </c:pt>
                <c:pt idx="54">
                  <c:v>56.070544748267977</c:v>
                </c:pt>
                <c:pt idx="55">
                  <c:v>56.070544748267977</c:v>
                </c:pt>
                <c:pt idx="56">
                  <c:v>56.070544748267977</c:v>
                </c:pt>
                <c:pt idx="57">
                  <c:v>56.070544748267977</c:v>
                </c:pt>
                <c:pt idx="58">
                  <c:v>56.070544748267977</c:v>
                </c:pt>
                <c:pt idx="59">
                  <c:v>56.070544748267977</c:v>
                </c:pt>
                <c:pt idx="60">
                  <c:v>56.070544748267977</c:v>
                </c:pt>
                <c:pt idx="61">
                  <c:v>56.070544748267977</c:v>
                </c:pt>
                <c:pt idx="62">
                  <c:v>56.070544748267977</c:v>
                </c:pt>
                <c:pt idx="63">
                  <c:v>56.070544748267977</c:v>
                </c:pt>
                <c:pt idx="64">
                  <c:v>56.070544748267977</c:v>
                </c:pt>
                <c:pt idx="65">
                  <c:v>56.070544748267977</c:v>
                </c:pt>
                <c:pt idx="66">
                  <c:v>56.070544748267977</c:v>
                </c:pt>
                <c:pt idx="67">
                  <c:v>56.070544748267977</c:v>
                </c:pt>
                <c:pt idx="68">
                  <c:v>56.070544748267977</c:v>
                </c:pt>
                <c:pt idx="69">
                  <c:v>56.070544748267977</c:v>
                </c:pt>
                <c:pt idx="70">
                  <c:v>56.070544748267977</c:v>
                </c:pt>
                <c:pt idx="71">
                  <c:v>56.070544748267977</c:v>
                </c:pt>
                <c:pt idx="72">
                  <c:v>56.070544748267977</c:v>
                </c:pt>
                <c:pt idx="73">
                  <c:v>56.070544748267977</c:v>
                </c:pt>
                <c:pt idx="74">
                  <c:v>56.070544748267977</c:v>
                </c:pt>
                <c:pt idx="75">
                  <c:v>56.070544748267977</c:v>
                </c:pt>
                <c:pt idx="76">
                  <c:v>56.070544748267977</c:v>
                </c:pt>
                <c:pt idx="77">
                  <c:v>56.070544748267977</c:v>
                </c:pt>
                <c:pt idx="78">
                  <c:v>56.070544748267977</c:v>
                </c:pt>
                <c:pt idx="79">
                  <c:v>56.070544748267977</c:v>
                </c:pt>
                <c:pt idx="80">
                  <c:v>56.070544748267977</c:v>
                </c:pt>
                <c:pt idx="81">
                  <c:v>56.070544748267977</c:v>
                </c:pt>
                <c:pt idx="82">
                  <c:v>56.070544748267977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92304"/>
        <c:axId val="425092696"/>
      </c:scatterChart>
      <c:valAx>
        <c:axId val="42509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2696"/>
        <c:crosses val="autoZero"/>
        <c:crossBetween val="midCat"/>
      </c:valAx>
      <c:valAx>
        <c:axId val="42509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09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0.33182899999999982</c:v>
                </c:pt>
                <c:pt idx="3">
                  <c:v>1.056936714285714</c:v>
                </c:pt>
                <c:pt idx="4">
                  <c:v>1.7943344285714298</c:v>
                </c:pt>
                <c:pt idx="5">
                  <c:v>2.1630334285714268</c:v>
                </c:pt>
                <c:pt idx="6">
                  <c:v>2.5686021428571415</c:v>
                </c:pt>
                <c:pt idx="7">
                  <c:v>2.8512711428571436</c:v>
                </c:pt>
                <c:pt idx="8">
                  <c:v>3.3059998571428544</c:v>
                </c:pt>
                <c:pt idx="9">
                  <c:v>2.9741708571428607</c:v>
                </c:pt>
                <c:pt idx="10">
                  <c:v>5.2601038571428571</c:v>
                </c:pt>
                <c:pt idx="11">
                  <c:v>6.1204011428571388</c:v>
                </c:pt>
                <c:pt idx="12">
                  <c:v>8.1605348571428582</c:v>
                </c:pt>
                <c:pt idx="13">
                  <c:v>9.7950997142857137</c:v>
                </c:pt>
                <c:pt idx="14">
                  <c:v>11.724623857142854</c:v>
                </c:pt>
                <c:pt idx="15">
                  <c:v>14.13345642857143</c:v>
                </c:pt>
                <c:pt idx="16">
                  <c:v>17.931054714285718</c:v>
                </c:pt>
                <c:pt idx="17">
                  <c:v>20.597976428571425</c:v>
                </c:pt>
                <c:pt idx="18">
                  <c:v>25.858080285714291</c:v>
                </c:pt>
                <c:pt idx="19">
                  <c:v>30.638875428571421</c:v>
                </c:pt>
                <c:pt idx="20">
                  <c:v>32.728169142857176</c:v>
                </c:pt>
                <c:pt idx="21">
                  <c:v>36.91904614285712</c:v>
                </c:pt>
                <c:pt idx="22">
                  <c:v>42.142280000000021</c:v>
                </c:pt>
                <c:pt idx="23">
                  <c:v>54.297052428571384</c:v>
                </c:pt>
                <c:pt idx="24">
                  <c:v>61.511260285714307</c:v>
                </c:pt>
                <c:pt idx="25">
                  <c:v>77.389891285714299</c:v>
                </c:pt>
                <c:pt idx="26">
                  <c:v>91.105488999999892</c:v>
                </c:pt>
                <c:pt idx="27">
                  <c:v>99.966551571428653</c:v>
                </c:pt>
                <c:pt idx="28">
                  <c:v>104.26803842857132</c:v>
                </c:pt>
                <c:pt idx="29">
                  <c:v>110.67110857142879</c:v>
                </c:pt>
                <c:pt idx="30">
                  <c:v>111.72804542857145</c:v>
                </c:pt>
                <c:pt idx="31">
                  <c:v>116.31220128571417</c:v>
                </c:pt>
                <c:pt idx="32">
                  <c:v>113.98939842857132</c:v>
                </c:pt>
                <c:pt idx="33">
                  <c:v>108.55723528571431</c:v>
                </c:pt>
                <c:pt idx="34">
                  <c:v>109.29463299999995</c:v>
                </c:pt>
                <c:pt idx="35">
                  <c:v>115.48877371428577</c:v>
                </c:pt>
                <c:pt idx="36">
                  <c:v>115.73457314285744</c:v>
                </c:pt>
                <c:pt idx="37">
                  <c:v>118.14340557142825</c:v>
                </c:pt>
                <c:pt idx="38">
                  <c:v>121.3633755714288</c:v>
                </c:pt>
                <c:pt idx="39">
                  <c:v>117.55348742857151</c:v>
                </c:pt>
                <c:pt idx="40">
                  <c:v>122.08848342857138</c:v>
                </c:pt>
                <c:pt idx="41">
                  <c:v>119.86400028571413</c:v>
                </c:pt>
                <c:pt idx="42">
                  <c:v>109.41753257142861</c:v>
                </c:pt>
                <c:pt idx="43">
                  <c:v>124.71853528571407</c:v>
                </c:pt>
                <c:pt idx="44">
                  <c:v>120.49078842857168</c:v>
                </c:pt>
                <c:pt idx="45">
                  <c:v>116.12785185714299</c:v>
                </c:pt>
                <c:pt idx="46">
                  <c:v>112.3671234285716</c:v>
                </c:pt>
                <c:pt idx="47">
                  <c:v>108.48349528571359</c:v>
                </c:pt>
                <c:pt idx="48">
                  <c:v>115.18152471428627</c:v>
                </c:pt>
                <c:pt idx="49">
                  <c:v>120.62597785714294</c:v>
                </c:pt>
                <c:pt idx="50">
                  <c:v>101.93294557142823</c:v>
                </c:pt>
                <c:pt idx="51">
                  <c:v>97.901838000000197</c:v>
                </c:pt>
                <c:pt idx="52">
                  <c:v>99.954261714285593</c:v>
                </c:pt>
                <c:pt idx="53">
                  <c:v>99.794492142857024</c:v>
                </c:pt>
                <c:pt idx="54">
                  <c:v>93.600351285714595</c:v>
                </c:pt>
                <c:pt idx="55">
                  <c:v>82.121526714285636</c:v>
                </c:pt>
                <c:pt idx="56">
                  <c:v>78.114999142857386</c:v>
                </c:pt>
                <c:pt idx="57">
                  <c:v>73.10069457142842</c:v>
                </c:pt>
                <c:pt idx="58">
                  <c:v>70.05278385714243</c:v>
                </c:pt>
                <c:pt idx="59">
                  <c:v>57.971751142857521</c:v>
                </c:pt>
                <c:pt idx="60">
                  <c:v>51.249142000000084</c:v>
                </c:pt>
                <c:pt idx="61">
                  <c:v>46.087357857142216</c:v>
                </c:pt>
                <c:pt idx="62">
                  <c:v>43.727685142857318</c:v>
                </c:pt>
                <c:pt idx="63">
                  <c:v>38.750250428571654</c:v>
                </c:pt>
                <c:pt idx="64">
                  <c:v>35.640890000000091</c:v>
                </c:pt>
                <c:pt idx="65">
                  <c:v>35.382801000000164</c:v>
                </c:pt>
                <c:pt idx="66">
                  <c:v>36.341417999999486</c:v>
                </c:pt>
                <c:pt idx="67">
                  <c:v>37.570414142857281</c:v>
                </c:pt>
                <c:pt idx="68">
                  <c:v>38.750250571428715</c:v>
                </c:pt>
                <c:pt idx="69">
                  <c:v>38.836280142857014</c:v>
                </c:pt>
                <c:pt idx="70">
                  <c:v>39.917796999999574</c:v>
                </c:pt>
                <c:pt idx="71">
                  <c:v>39.057499571429126</c:v>
                </c:pt>
                <c:pt idx="72">
                  <c:v>34.977232142857666</c:v>
                </c:pt>
                <c:pt idx="73">
                  <c:v>32.089090999999335</c:v>
                </c:pt>
                <c:pt idx="74">
                  <c:v>29.1395001428568</c:v>
                </c:pt>
                <c:pt idx="75">
                  <c:v>26.755247428571661</c:v>
                </c:pt>
                <c:pt idx="76">
                  <c:v>25.661440857141738</c:v>
                </c:pt>
                <c:pt idx="77">
                  <c:v>24.457024571428942</c:v>
                </c:pt>
                <c:pt idx="78">
                  <c:v>24.334125000000736</c:v>
                </c:pt>
                <c:pt idx="79">
                  <c:v>23.658177000000673</c:v>
                </c:pt>
                <c:pt idx="80">
                  <c:v>22.674980142856352</c:v>
                </c:pt>
                <c:pt idx="81">
                  <c:v>22.10964171428574</c:v>
                </c:pt>
                <c:pt idx="82">
                  <c:v>21.999032142858109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5.3273803699949429</c:v>
                </c:pt>
                <c:pt idx="4">
                  <c:v>30.954029523097262</c:v>
                </c:pt>
                <c:pt idx="5">
                  <c:v>17.652102193583296</c:v>
                </c:pt>
                <c:pt idx="6">
                  <c:v>2.7037687730027737E-17</c:v>
                </c:pt>
                <c:pt idx="7">
                  <c:v>1.8654066528481725E-192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54400"/>
        <c:axId val="250059496"/>
      </c:scatterChart>
      <c:valAx>
        <c:axId val="2500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59496"/>
        <c:crosses val="autoZero"/>
        <c:crossBetween val="midCat"/>
      </c:valAx>
      <c:valAx>
        <c:axId val="25005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5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logistic!$L$1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1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</c:strCache>
            </c:strRef>
          </c:xVal>
          <c:yVal>
            <c:numRef>
              <c:f>logistic!$L$2:$L$214</c:f>
              <c:numCache>
                <c:formatCode>General</c:formatCode>
                <c:ptCount val="213"/>
                <c:pt idx="0">
                  <c:v>0</c:v>
                </c:pt>
                <c:pt idx="1">
                  <c:v>0.27037914285714293</c:v>
                </c:pt>
                <c:pt idx="2">
                  <c:v>0.60220814285714275</c:v>
                </c:pt>
                <c:pt idx="3">
                  <c:v>1.3273158571428569</c:v>
                </c:pt>
                <c:pt idx="4">
                  <c:v>2.0647135714285727</c:v>
                </c:pt>
                <c:pt idx="5">
                  <c:v>2.4334125714285699</c:v>
                </c:pt>
                <c:pt idx="6">
                  <c:v>2.8389812857142847</c:v>
                </c:pt>
                <c:pt idx="7">
                  <c:v>3.1216502857142867</c:v>
                </c:pt>
                <c:pt idx="8">
                  <c:v>3.5763789999999975</c:v>
                </c:pt>
                <c:pt idx="9">
                  <c:v>3.2445500000000038</c:v>
                </c:pt>
                <c:pt idx="10">
                  <c:v>5.5304830000000003</c:v>
                </c:pt>
                <c:pt idx="11">
                  <c:v>6.3907802857142819</c:v>
                </c:pt>
                <c:pt idx="12">
                  <c:v>8.4309140000000014</c:v>
                </c:pt>
                <c:pt idx="13">
                  <c:v>10.065478857142857</c:v>
                </c:pt>
                <c:pt idx="14">
                  <c:v>11.995002999999997</c:v>
                </c:pt>
                <c:pt idx="15">
                  <c:v>14.403835571428573</c:v>
                </c:pt>
                <c:pt idx="16">
                  <c:v>18.20143385714286</c:v>
                </c:pt>
                <c:pt idx="17">
                  <c:v>20.868355571428566</c:v>
                </c:pt>
                <c:pt idx="18">
                  <c:v>26.128459428571432</c:v>
                </c:pt>
                <c:pt idx="19">
                  <c:v>30.909254571428562</c:v>
                </c:pt>
                <c:pt idx="20">
                  <c:v>32.998548285714321</c:v>
                </c:pt>
                <c:pt idx="21">
                  <c:v>37.189425285714265</c:v>
                </c:pt>
                <c:pt idx="22">
                  <c:v>42.412659142857166</c:v>
                </c:pt>
                <c:pt idx="23">
                  <c:v>54.567431571428529</c:v>
                </c:pt>
                <c:pt idx="24">
                  <c:v>61.781639428571452</c:v>
                </c:pt>
                <c:pt idx="25">
                  <c:v>77.660270428571437</c:v>
                </c:pt>
                <c:pt idx="26">
                  <c:v>91.37586814285703</c:v>
                </c:pt>
                <c:pt idx="27">
                  <c:v>100.23693071428579</c:v>
                </c:pt>
                <c:pt idx="28">
                  <c:v>104.53841757142845</c:v>
                </c:pt>
                <c:pt idx="29">
                  <c:v>110.94148771428593</c:v>
                </c:pt>
                <c:pt idx="30">
                  <c:v>111.99842457142859</c:v>
                </c:pt>
                <c:pt idx="31">
                  <c:v>116.5825804285713</c:v>
                </c:pt>
                <c:pt idx="32">
                  <c:v>114.25977757142846</c:v>
                </c:pt>
                <c:pt idx="33">
                  <c:v>108.82761442857145</c:v>
                </c:pt>
                <c:pt idx="34">
                  <c:v>109.56501214285709</c:v>
                </c:pt>
                <c:pt idx="35">
                  <c:v>115.75915285714291</c:v>
                </c:pt>
                <c:pt idx="36">
                  <c:v>116.00495228571458</c:v>
                </c:pt>
                <c:pt idx="37">
                  <c:v>118.41378471428538</c:v>
                </c:pt>
                <c:pt idx="38">
                  <c:v>121.63375471428594</c:v>
                </c:pt>
                <c:pt idx="39">
                  <c:v>117.82386657142865</c:v>
                </c:pt>
                <c:pt idx="40">
                  <c:v>122.35886257142852</c:v>
                </c:pt>
                <c:pt idx="41">
                  <c:v>120.13437942857126</c:v>
                </c:pt>
                <c:pt idx="42">
                  <c:v>109.68791171428575</c:v>
                </c:pt>
                <c:pt idx="43">
                  <c:v>124.98891442857121</c:v>
                </c:pt>
                <c:pt idx="44">
                  <c:v>120.76116757142881</c:v>
                </c:pt>
                <c:pt idx="45">
                  <c:v>116.39823100000012</c:v>
                </c:pt>
                <c:pt idx="46">
                  <c:v>112.63750257142874</c:v>
                </c:pt>
                <c:pt idx="47">
                  <c:v>108.75387442857073</c:v>
                </c:pt>
                <c:pt idx="48">
                  <c:v>115.45190385714341</c:v>
                </c:pt>
                <c:pt idx="49">
                  <c:v>120.89635700000008</c:v>
                </c:pt>
                <c:pt idx="50">
                  <c:v>102.20332471428537</c:v>
                </c:pt>
                <c:pt idx="51">
                  <c:v>98.172217142857335</c:v>
                </c:pt>
                <c:pt idx="52">
                  <c:v>100.22464085714273</c:v>
                </c:pt>
                <c:pt idx="53">
                  <c:v>100.06487128571416</c:v>
                </c:pt>
                <c:pt idx="54">
                  <c:v>93.870730428571733</c:v>
                </c:pt>
                <c:pt idx="55">
                  <c:v>82.391905857142774</c:v>
                </c:pt>
                <c:pt idx="56">
                  <c:v>78.385378285714523</c:v>
                </c:pt>
                <c:pt idx="57">
                  <c:v>73.371073714285558</c:v>
                </c:pt>
                <c:pt idx="58">
                  <c:v>70.323162999999568</c:v>
                </c:pt>
                <c:pt idx="59">
                  <c:v>58.242130285714666</c:v>
                </c:pt>
                <c:pt idx="60">
                  <c:v>51.519521142857229</c:v>
                </c:pt>
                <c:pt idx="61">
                  <c:v>46.357736999999361</c:v>
                </c:pt>
                <c:pt idx="62">
                  <c:v>43.998064285714463</c:v>
                </c:pt>
                <c:pt idx="63">
                  <c:v>39.020629571428799</c:v>
                </c:pt>
                <c:pt idx="64">
                  <c:v>35.911269142857236</c:v>
                </c:pt>
                <c:pt idx="65">
                  <c:v>35.653180142857309</c:v>
                </c:pt>
                <c:pt idx="66">
                  <c:v>36.611797142856631</c:v>
                </c:pt>
                <c:pt idx="67">
                  <c:v>37.840793285714426</c:v>
                </c:pt>
                <c:pt idx="68">
                  <c:v>39.02062971428586</c:v>
                </c:pt>
                <c:pt idx="69">
                  <c:v>39.106659285714159</c:v>
                </c:pt>
                <c:pt idx="70">
                  <c:v>40.188176142856719</c:v>
                </c:pt>
                <c:pt idx="71">
                  <c:v>39.327878714286271</c:v>
                </c:pt>
                <c:pt idx="72">
                  <c:v>35.247611285714811</c:v>
                </c:pt>
                <c:pt idx="73">
                  <c:v>32.35947014285648</c:v>
                </c:pt>
                <c:pt idx="74">
                  <c:v>29.409879285713941</c:v>
                </c:pt>
                <c:pt idx="75">
                  <c:v>27.025626571428802</c:v>
                </c:pt>
                <c:pt idx="76">
                  <c:v>25.931819999998879</c:v>
                </c:pt>
                <c:pt idx="77">
                  <c:v>24.727403714286083</c:v>
                </c:pt>
                <c:pt idx="78">
                  <c:v>24.604504142857877</c:v>
                </c:pt>
                <c:pt idx="79">
                  <c:v>23.928556142857815</c:v>
                </c:pt>
                <c:pt idx="80">
                  <c:v>22.945359285713494</c:v>
                </c:pt>
                <c:pt idx="81">
                  <c:v>22.380020857142881</c:v>
                </c:pt>
                <c:pt idx="82">
                  <c:v>22.26941128571525</c:v>
                </c:pt>
                <c:pt idx="83">
                  <c:v>21.913002428570508</c:v>
                </c:pt>
                <c:pt idx="84">
                  <c:v>20.450496857142753</c:v>
                </c:pt>
                <c:pt idx="85">
                  <c:v>19.774549000000661</c:v>
                </c:pt>
                <c:pt idx="86">
                  <c:v>19.835998857141931</c:v>
                </c:pt>
                <c:pt idx="87">
                  <c:v>19.049441142858086</c:v>
                </c:pt>
                <c:pt idx="88">
                  <c:v>16.910987857142572</c:v>
                </c:pt>
                <c:pt idx="89">
                  <c:v>15.841761142857649</c:v>
                </c:pt>
                <c:pt idx="90">
                  <c:v>14.440705428570254</c:v>
                </c:pt>
                <c:pt idx="91">
                  <c:v>14.256356000001688</c:v>
                </c:pt>
                <c:pt idx="92">
                  <c:v>13.43292857142751</c:v>
                </c:pt>
                <c:pt idx="93">
                  <c:v>11.282185142857998</c:v>
                </c:pt>
                <c:pt idx="94">
                  <c:v>10.397307999999612</c:v>
                </c:pt>
                <c:pt idx="95">
                  <c:v>10.888906428571318</c:v>
                </c:pt>
                <c:pt idx="96">
                  <c:v>10.385017999999945</c:v>
                </c:pt>
                <c:pt idx="97">
                  <c:v>10.212958571429226</c:v>
                </c:pt>
                <c:pt idx="98">
                  <c:v>10.102348857141806</c:v>
                </c:pt>
                <c:pt idx="99">
                  <c:v>10.864326428571985</c:v>
                </c:pt>
                <c:pt idx="100">
                  <c:v>11.601724142857165</c:v>
                </c:pt>
                <c:pt idx="101">
                  <c:v>11.208445428571395</c:v>
                </c:pt>
                <c:pt idx="102">
                  <c:v>10.397307999999612</c:v>
                </c:pt>
                <c:pt idx="103">
                  <c:v>9.8688395714289072</c:v>
                </c:pt>
                <c:pt idx="104">
                  <c:v>9.242051428571358</c:v>
                </c:pt>
                <c:pt idx="105">
                  <c:v>8.8241928571433164</c:v>
                </c:pt>
                <c:pt idx="106">
                  <c:v>8.295724428570793</c:v>
                </c:pt>
                <c:pt idx="107">
                  <c:v>7.8287058571431771</c:v>
                </c:pt>
                <c:pt idx="108">
                  <c:v>8.0745049999995899</c:v>
                </c:pt>
                <c:pt idx="109">
                  <c:v>7.7672560000000885</c:v>
                </c:pt>
                <c:pt idx="110">
                  <c:v>6.4030702857144206</c:v>
                </c:pt>
                <c:pt idx="111">
                  <c:v>5.5304829999995491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2DC-40BA-A670-A9CCC2FEC887}"/>
            </c:ext>
          </c:extLst>
        </c:ser>
        <c:ser>
          <c:idx val="1"/>
          <c:order val="1"/>
          <c:tx>
            <c:strRef>
              <c:f>logistic!$N$2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</c:numCache>
            </c:numRef>
          </c:xVal>
          <c:yVal>
            <c:numRef>
              <c:f>logistic!$N$2:$N$214</c:f>
              <c:numCache>
                <c:formatCode>General</c:formatCode>
                <c:ptCount val="213"/>
                <c:pt idx="0">
                  <c:v>0</c:v>
                </c:pt>
                <c:pt idx="1">
                  <c:v>6.736758419187538</c:v>
                </c:pt>
                <c:pt idx="2">
                  <c:v>7.4055685562772942</c:v>
                </c:pt>
                <c:pt idx="3">
                  <c:v>8.14128362218141</c:v>
                </c:pt>
                <c:pt idx="4">
                  <c:v>8.9500982691599251</c:v>
                </c:pt>
                <c:pt idx="5">
                  <c:v>9.8386708182645837</c:v>
                </c:pt>
                <c:pt idx="6">
                  <c:v>10.814132886898982</c:v>
                </c:pt>
                <c:pt idx="7">
                  <c:v>11.884092517601225</c:v>
                </c:pt>
                <c:pt idx="8">
                  <c:v>13.056628875627281</c:v>
                </c:pt>
                <c:pt idx="9">
                  <c:v>14.340276236423746</c:v>
                </c:pt>
                <c:pt idx="10">
                  <c:v>15.743994608424771</c:v>
                </c:pt>
                <c:pt idx="11">
                  <c:v>17.277123940250242</c:v>
                </c:pt>
                <c:pt idx="12">
                  <c:v>18.949318458078395</c:v>
                </c:pt>
                <c:pt idx="13">
                  <c:v>20.7704572893253</c:v>
                </c:pt>
                <c:pt idx="14">
                  <c:v>22.750527181988407</c:v>
                </c:pt>
                <c:pt idx="15">
                  <c:v>24.899472864722643</c:v>
                </c:pt>
                <c:pt idx="16">
                  <c:v>27.227010462709817</c:v>
                </c:pt>
                <c:pt idx="17">
                  <c:v>29.742399454019349</c:v>
                </c:pt>
                <c:pt idx="18">
                  <c:v>32.454169000033218</c:v>
                </c:pt>
                <c:pt idx="19">
                  <c:v>35.369795204797875</c:v>
                </c:pt>
                <c:pt idx="20">
                  <c:v>38.495327056001386</c:v>
                </c:pt>
                <c:pt idx="21">
                  <c:v>41.834960584250318</c:v>
                </c:pt>
                <c:pt idx="22">
                  <c:v>45.390563253261881</c:v>
                </c:pt>
                <c:pt idx="23">
                  <c:v>49.161153849635525</c:v>
                </c:pt>
                <c:pt idx="24">
                  <c:v>53.142347228346168</c:v>
                </c:pt>
                <c:pt idx="25">
                  <c:v>57.32577817902277</c:v>
                </c:pt>
                <c:pt idx="26">
                  <c:v>61.698524308307604</c:v>
                </c:pt>
                <c:pt idx="27">
                  <c:v>66.242553963967083</c:v>
                </c:pt>
                <c:pt idx="28">
                  <c:v>70.934231486125512</c:v>
                </c:pt>
                <c:pt idx="29">
                  <c:v>75.743917919550228</c:v>
                </c:pt>
                <c:pt idx="30">
                  <c:v>80.63571004527121</c:v>
                </c:pt>
                <c:pt idx="31">
                  <c:v>85.567363328110403</c:v>
                </c:pt>
                <c:pt idx="32">
                  <c:v>90.490444178071783</c:v>
                </c:pt>
                <c:pt idx="33">
                  <c:v>95.350752850259155</c:v>
                </c:pt>
                <c:pt idx="34">
                  <c:v>100.08904957987669</c:v>
                </c:pt>
                <c:pt idx="35">
                  <c:v>104.64210272018144</c:v>
                </c:pt>
                <c:pt idx="36">
                  <c:v>108.9440587977339</c:v>
                </c:pt>
                <c:pt idx="37">
                  <c:v>112.92811128035009</c:v>
                </c:pt>
                <c:pt idx="38">
                  <c:v>116.52841900529094</c:v>
                </c:pt>
                <c:pt idx="39">
                  <c:v>119.68219893151449</c:v>
                </c:pt>
                <c:pt idx="40">
                  <c:v>122.33189404193658</c:v>
                </c:pt>
                <c:pt idx="41">
                  <c:v>124.42729897556023</c:v>
                </c:pt>
                <c:pt idx="42">
                  <c:v>125.9275162723045</c:v>
                </c:pt>
                <c:pt idx="43">
                  <c:v>126.80261721949505</c:v>
                </c:pt>
                <c:pt idx="44">
                  <c:v>127.03489427248367</c:v>
                </c:pt>
                <c:pt idx="45">
                  <c:v>126.61961644867566</c:v>
                </c:pt>
                <c:pt idx="46">
                  <c:v>125.56523293559032</c:v>
                </c:pt>
                <c:pt idx="47">
                  <c:v>123.89300998879641</c:v>
                </c:pt>
                <c:pt idx="48">
                  <c:v>121.63612768621684</c:v>
                </c:pt>
                <c:pt idx="49">
                  <c:v>118.83830165551051</c:v>
                </c:pt>
                <c:pt idx="50">
                  <c:v>115.55202636125162</c:v>
                </c:pt>
                <c:pt idx="51">
                  <c:v>111.83655786436016</c:v>
                </c:pt>
                <c:pt idx="52">
                  <c:v>107.755763562529</c:v>
                </c:pt>
                <c:pt idx="53">
                  <c:v>103.37596430073572</c:v>
                </c:pt>
                <c:pt idx="54">
                  <c:v>98.763881855262014</c:v>
                </c:pt>
                <c:pt idx="55">
                  <c:v>93.984784648176429</c:v>
                </c:pt>
                <c:pt idx="56">
                  <c:v>89.100899703800991</c:v>
                </c:pt>
                <c:pt idx="57">
                  <c:v>84.170132426743052</c:v>
                </c:pt>
                <c:pt idx="58">
                  <c:v>79.245110503996415</c:v>
                </c:pt>
                <c:pt idx="59">
                  <c:v>74.372546200554197</c:v>
                </c:pt>
                <c:pt idx="60">
                  <c:v>69.592893841833899</c:v>
                </c:pt>
                <c:pt idx="61">
                  <c:v>64.940266909563945</c:v>
                </c:pt>
                <c:pt idx="62">
                  <c:v>60.442571830451953</c:v>
                </c:pt>
                <c:pt idx="63">
                  <c:v>56.121812649459486</c:v>
                </c:pt>
                <c:pt idx="64">
                  <c:v>51.994521510231571</c:v>
                </c:pt>
                <c:pt idx="65">
                  <c:v>48.072273259815411</c:v>
                </c:pt>
                <c:pt idx="66">
                  <c:v>44.362247619125405</c:v>
                </c:pt>
                <c:pt idx="67">
                  <c:v>40.867808390580009</c:v>
                </c:pt>
                <c:pt idx="68">
                  <c:v>37.589075444673718</c:v>
                </c:pt>
                <c:pt idx="69">
                  <c:v>34.523471246714394</c:v>
                </c:pt>
                <c:pt idx="70">
                  <c:v>31.66622912763895</c:v>
                </c:pt>
                <c:pt idx="71">
                  <c:v>29.01085518491379</c:v>
                </c:pt>
                <c:pt idx="72">
                  <c:v>26.549539549516663</c:v>
                </c:pt>
                <c:pt idx="73">
                  <c:v>24.273515783022301</c:v>
                </c:pt>
                <c:pt idx="74">
                  <c:v>22.173369438874953</c:v>
                </c:pt>
                <c:pt idx="75">
                  <c:v>20.239298428885217</c:v>
                </c:pt>
                <c:pt idx="76">
                  <c:v>18.461328887920025</c:v>
                </c:pt>
                <c:pt idx="77">
                  <c:v>16.829490835468661</c:v>
                </c:pt>
                <c:pt idx="78">
                  <c:v>15.333958193711585</c:v>
                </c:pt>
                <c:pt idx="79">
                  <c:v>13.965157727390677</c:v>
                </c:pt>
                <c:pt idx="80">
                  <c:v>12.713851296740442</c:v>
                </c:pt>
                <c:pt idx="81">
                  <c:v>11.571195522407404</c:v>
                </c:pt>
                <c:pt idx="82">
                  <c:v>10.528782598842318</c:v>
                </c:pt>
                <c:pt idx="83">
                  <c:v>9.5786655965857168</c:v>
                </c:pt>
                <c:pt idx="84">
                  <c:v>8.7133711907665763</c:v>
                </c:pt>
                <c:pt idx="85">
                  <c:v>7.9259023614976041</c:v>
                </c:pt>
                <c:pt idx="86">
                  <c:v>7.2097332437880102</c:v>
                </c:pt>
                <c:pt idx="87">
                  <c:v>6.5587979673186263</c:v>
                </c:pt>
                <c:pt idx="88">
                  <c:v>5.9674750235116205</c:v>
                </c:pt>
                <c:pt idx="89">
                  <c:v>5.4305684297508394</c:v>
                </c:pt>
                <c:pt idx="90">
                  <c:v>4.9432867275550976</c:v>
                </c:pt>
                <c:pt idx="91">
                  <c:v>4.5012206510055517</c:v>
                </c:pt>
                <c:pt idx="92">
                  <c:v>4.1003201311245601</c:v>
                </c:pt>
                <c:pt idx="93">
                  <c:v>3.7368711582047114</c:v>
                </c:pt>
                <c:pt idx="94">
                  <c:v>3.407472904201426</c:v>
                </c:pt>
                <c:pt idx="95">
                  <c:v>3.1090154082082213</c:v>
                </c:pt>
                <c:pt idx="96">
                  <c:v>2.8386580468783729</c:v>
                </c:pt>
                <c:pt idx="97">
                  <c:v>2.5938089458213636</c:v>
                </c:pt>
                <c:pt idx="98">
                  <c:v>2.372105435130802</c:v>
                </c:pt>
                <c:pt idx="99">
                  <c:v>2.1713956102054106</c:v>
                </c:pt>
                <c:pt idx="100">
                  <c:v>1.9897210260838361</c:v>
                </c:pt>
                <c:pt idx="101">
                  <c:v>1.8253005280526029</c:v>
                </c:pt>
                <c:pt idx="102">
                  <c:v>1.6765152019575282</c:v>
                </c:pt>
                <c:pt idx="103">
                  <c:v>1.5418944133095254</c:v>
                </c:pt>
                <c:pt idx="104">
                  <c:v>1.4201028939643587</c:v>
                </c:pt>
                <c:pt idx="105">
                  <c:v>1.3099288280682755</c:v>
                </c:pt>
                <c:pt idx="106">
                  <c:v>1.2102728844302355</c:v>
                </c:pt>
                <c:pt idx="107">
                  <c:v>1.1201381399555654</c:v>
                </c:pt>
                <c:pt idx="108">
                  <c:v>1.0386208378036483</c:v>
                </c:pt>
                <c:pt idx="109">
                  <c:v>0.96490192414556908</c:v>
                </c:pt>
                <c:pt idx="110">
                  <c:v>0.89823930849818534</c:v>
                </c:pt>
                <c:pt idx="111">
                  <c:v>0.83796079435925219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2DC-40BA-A670-A9CCC2FEC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48232"/>
        <c:axId val="488952152"/>
      </c:scatterChart>
      <c:valAx>
        <c:axId val="48894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52152"/>
        <c:crosses val="autoZero"/>
        <c:crossBetween val="midCat"/>
      </c:valAx>
      <c:valAx>
        <c:axId val="48895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48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11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1.3273158571428569</c:v>
                </c:pt>
                <c:pt idx="4">
                  <c:v>3.3920294285714299</c:v>
                </c:pt>
                <c:pt idx="5">
                  <c:v>5.8254420000000016</c:v>
                </c:pt>
                <c:pt idx="6">
                  <c:v>8.6644232857142836</c:v>
                </c:pt>
                <c:pt idx="7">
                  <c:v>11.78607357142857</c:v>
                </c:pt>
                <c:pt idx="8">
                  <c:v>15.362452571428568</c:v>
                </c:pt>
                <c:pt idx="9">
                  <c:v>18.607002571428573</c:v>
                </c:pt>
                <c:pt idx="10">
                  <c:v>24.137485571428574</c:v>
                </c:pt>
                <c:pt idx="11">
                  <c:v>30.528265857142856</c:v>
                </c:pt>
                <c:pt idx="12">
                  <c:v>38.959179857142857</c:v>
                </c:pt>
                <c:pt idx="13">
                  <c:v>49.024658714285714</c:v>
                </c:pt>
                <c:pt idx="14">
                  <c:v>61.019661714285711</c:v>
                </c:pt>
                <c:pt idx="15">
                  <c:v>75.423497285714276</c:v>
                </c:pt>
                <c:pt idx="16">
                  <c:v>93.624931142857136</c:v>
                </c:pt>
                <c:pt idx="17">
                  <c:v>114.4932867142857</c:v>
                </c:pt>
                <c:pt idx="18">
                  <c:v>140.62174614285715</c:v>
                </c:pt>
                <c:pt idx="19">
                  <c:v>171.53100071428571</c:v>
                </c:pt>
                <c:pt idx="20">
                  <c:v>204.52954900000003</c:v>
                </c:pt>
                <c:pt idx="21">
                  <c:v>241.7189742857143</c:v>
                </c:pt>
                <c:pt idx="22">
                  <c:v>284.13163342857143</c:v>
                </c:pt>
                <c:pt idx="23">
                  <c:v>338.69906499999996</c:v>
                </c:pt>
                <c:pt idx="24">
                  <c:v>400.48070442857141</c:v>
                </c:pt>
                <c:pt idx="25">
                  <c:v>478.14097485714285</c:v>
                </c:pt>
                <c:pt idx="26">
                  <c:v>569.51684299999988</c:v>
                </c:pt>
                <c:pt idx="27">
                  <c:v>669.75377371428567</c:v>
                </c:pt>
                <c:pt idx="28">
                  <c:v>774.29219128571413</c:v>
                </c:pt>
                <c:pt idx="29">
                  <c:v>885.23367900000005</c:v>
                </c:pt>
                <c:pt idx="30">
                  <c:v>997.23210357142864</c:v>
                </c:pt>
                <c:pt idx="31">
                  <c:v>1113.8146839999999</c:v>
                </c:pt>
                <c:pt idx="32">
                  <c:v>1228.0744615714284</c:v>
                </c:pt>
                <c:pt idx="33">
                  <c:v>1336.9020759999999</c:v>
                </c:pt>
                <c:pt idx="34">
                  <c:v>1446.4670881428569</c:v>
                </c:pt>
                <c:pt idx="35">
                  <c:v>1562.2262409999998</c:v>
                </c:pt>
                <c:pt idx="36">
                  <c:v>1678.2311932857144</c:v>
                </c:pt>
                <c:pt idx="37">
                  <c:v>1796.6449779999998</c:v>
                </c:pt>
                <c:pt idx="38">
                  <c:v>1918.2787327142858</c:v>
                </c:pt>
                <c:pt idx="39">
                  <c:v>2036.1025992857144</c:v>
                </c:pt>
                <c:pt idx="40">
                  <c:v>2158.4614618571431</c:v>
                </c:pt>
                <c:pt idx="41">
                  <c:v>2278.5958412857144</c:v>
                </c:pt>
                <c:pt idx="42">
                  <c:v>2388.2837530000002</c:v>
                </c:pt>
                <c:pt idx="43">
                  <c:v>2513.2726674285714</c:v>
                </c:pt>
                <c:pt idx="44">
                  <c:v>2634.0338350000002</c:v>
                </c:pt>
                <c:pt idx="45">
                  <c:v>2750.4320660000003</c:v>
                </c:pt>
                <c:pt idx="46">
                  <c:v>2863.069568571429</c:v>
                </c:pt>
                <c:pt idx="47">
                  <c:v>2971.8234429999998</c:v>
                </c:pt>
                <c:pt idx="48">
                  <c:v>3087.2753468571432</c:v>
                </c:pt>
                <c:pt idx="49">
                  <c:v>3208.1717038571433</c:v>
                </c:pt>
                <c:pt idx="50">
                  <c:v>3310.3750285714286</c:v>
                </c:pt>
                <c:pt idx="51">
                  <c:v>3408.547245714286</c:v>
                </c:pt>
                <c:pt idx="52">
                  <c:v>3508.7718865714287</c:v>
                </c:pt>
                <c:pt idx="53">
                  <c:v>3608.8367578571429</c:v>
                </c:pt>
                <c:pt idx="54">
                  <c:v>3702.7074882857146</c:v>
                </c:pt>
                <c:pt idx="55">
                  <c:v>3785.0993941428574</c:v>
                </c:pt>
                <c:pt idx="56">
                  <c:v>3863.4847724285719</c:v>
                </c:pt>
                <c:pt idx="57">
                  <c:v>3936.8558461428574</c:v>
                </c:pt>
                <c:pt idx="58">
                  <c:v>4007.179009142857</c:v>
                </c:pt>
                <c:pt idx="59">
                  <c:v>4065.4211394285717</c:v>
                </c:pt>
                <c:pt idx="60">
                  <c:v>4116.9406605714285</c:v>
                </c:pt>
                <c:pt idx="61">
                  <c:v>4163.2983975714278</c:v>
                </c:pt>
                <c:pt idx="62">
                  <c:v>4207.2964618571423</c:v>
                </c:pt>
                <c:pt idx="63">
                  <c:v>4246.3170914285711</c:v>
                </c:pt>
                <c:pt idx="64">
                  <c:v>4282.2283605714283</c:v>
                </c:pt>
                <c:pt idx="65">
                  <c:v>4317.8815407142856</c:v>
                </c:pt>
                <c:pt idx="66">
                  <c:v>4354.4933378571423</c:v>
                </c:pt>
                <c:pt idx="67">
                  <c:v>4392.3341311428567</c:v>
                </c:pt>
                <c:pt idx="68">
                  <c:v>4431.3547608571425</c:v>
                </c:pt>
                <c:pt idx="69">
                  <c:v>4470.4614201428567</c:v>
                </c:pt>
                <c:pt idx="70">
                  <c:v>4510.6495962857134</c:v>
                </c:pt>
                <c:pt idx="71">
                  <c:v>4549.9774749999997</c:v>
                </c:pt>
                <c:pt idx="72">
                  <c:v>4585.2250862857145</c:v>
                </c:pt>
                <c:pt idx="73">
                  <c:v>4617.584556428571</c:v>
                </c:pt>
                <c:pt idx="74">
                  <c:v>4646.9944357142849</c:v>
                </c:pt>
                <c:pt idx="75">
                  <c:v>4674.0200622857137</c:v>
                </c:pt>
                <c:pt idx="76">
                  <c:v>4699.9518822857126</c:v>
                </c:pt>
                <c:pt idx="77">
                  <c:v>4724.6792859999987</c:v>
                </c:pt>
                <c:pt idx="78">
                  <c:v>4749.2837901428566</c:v>
                </c:pt>
                <c:pt idx="79">
                  <c:v>4773.2123462857144</c:v>
                </c:pt>
                <c:pt idx="80">
                  <c:v>4796.1577055714279</c:v>
                </c:pt>
                <c:pt idx="81">
                  <c:v>4818.5377264285707</c:v>
                </c:pt>
                <c:pt idx="82">
                  <c:v>4840.807137714286</c:v>
                </c:pt>
                <c:pt idx="83">
                  <c:v>4862.7201401428565</c:v>
                </c:pt>
                <c:pt idx="84">
                  <c:v>4883.1706369999993</c:v>
                </c:pt>
                <c:pt idx="85">
                  <c:v>4902.9451859999999</c:v>
                </c:pt>
                <c:pt idx="86">
                  <c:v>4922.7811848571419</c:v>
                </c:pt>
                <c:pt idx="87">
                  <c:v>4941.8306259999999</c:v>
                </c:pt>
                <c:pt idx="88">
                  <c:v>4958.7416138571425</c:v>
                </c:pt>
                <c:pt idx="89">
                  <c:v>4974.5833750000002</c:v>
                </c:pt>
                <c:pt idx="90">
                  <c:v>4989.0240804285704</c:v>
                </c:pt>
                <c:pt idx="91">
                  <c:v>5003.2804364285721</c:v>
                </c:pt>
                <c:pt idx="92">
                  <c:v>5016.7133649999996</c:v>
                </c:pt>
                <c:pt idx="93">
                  <c:v>5027.9955501428576</c:v>
                </c:pt>
                <c:pt idx="94">
                  <c:v>5038.3928581428572</c:v>
                </c:pt>
                <c:pt idx="95">
                  <c:v>5049.2817645714285</c:v>
                </c:pt>
                <c:pt idx="96">
                  <c:v>5059.6667825714285</c:v>
                </c:pt>
                <c:pt idx="97">
                  <c:v>5069.8797411428577</c:v>
                </c:pt>
                <c:pt idx="98">
                  <c:v>5079.9820899999995</c:v>
                </c:pt>
                <c:pt idx="99">
                  <c:v>5090.8464164285715</c:v>
                </c:pt>
                <c:pt idx="100">
                  <c:v>5102.4481405714287</c:v>
                </c:pt>
                <c:pt idx="101">
                  <c:v>5113.6565860000001</c:v>
                </c:pt>
                <c:pt idx="102">
                  <c:v>5124.0538939999997</c:v>
                </c:pt>
                <c:pt idx="103">
                  <c:v>5133.9227335714286</c:v>
                </c:pt>
                <c:pt idx="104">
                  <c:v>5143.1647849999999</c:v>
                </c:pt>
                <c:pt idx="105">
                  <c:v>5151.9889778571433</c:v>
                </c:pt>
                <c:pt idx="106">
                  <c:v>5160.284702285714</c:v>
                </c:pt>
                <c:pt idx="107">
                  <c:v>5168.1134081428572</c:v>
                </c:pt>
                <c:pt idx="108">
                  <c:v>5176.1879131428568</c:v>
                </c:pt>
                <c:pt idx="109">
                  <c:v>5183.9551691428569</c:v>
                </c:pt>
                <c:pt idx="110">
                  <c:v>5190.3582394285713</c:v>
                </c:pt>
                <c:pt idx="111">
                  <c:v>5195.8887224285709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11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6.0718574822652725E-14</c:v>
                </c:pt>
                <c:pt idx="3">
                  <c:v>1.3773089479315898E-8</c:v>
                </c:pt>
                <c:pt idx="4">
                  <c:v>5.5045133589474139E-6</c:v>
                </c:pt>
                <c:pt idx="5">
                  <c:v>2.2758369133232413E-4</c:v>
                </c:pt>
                <c:pt idx="6">
                  <c:v>3.0897162496052793E-3</c:v>
                </c:pt>
                <c:pt idx="7">
                  <c:v>2.1945217791113188E-2</c:v>
                </c:pt>
                <c:pt idx="8">
                  <c:v>0.10242767937046728</c:v>
                </c:pt>
                <c:pt idx="9">
                  <c:v>0.35696808384587814</c:v>
                </c:pt>
                <c:pt idx="10">
                  <c:v>1.004805268815685</c:v>
                </c:pt>
                <c:pt idx="11">
                  <c:v>2.4053316627355601</c:v>
                </c:pt>
                <c:pt idx="12">
                  <c:v>5.0741761885933538</c:v>
                </c:pt>
                <c:pt idx="13">
                  <c:v>9.6769091476262155</c:v>
                </c:pt>
                <c:pt idx="14">
                  <c:v>17.001335557826323</c:v>
                </c:pt>
                <c:pt idx="15">
                  <c:v>27.913763841831852</c:v>
                </c:pt>
                <c:pt idx="16">
                  <c:v>43.306666299319502</c:v>
                </c:pt>
                <c:pt idx="17">
                  <c:v>64.045108009890043</c:v>
                </c:pt>
                <c:pt idx="18">
                  <c:v>90.91796031602226</c:v>
                </c:pt>
                <c:pt idx="19">
                  <c:v>124.59798209058633</c:v>
                </c:pt>
                <c:pt idx="20">
                  <c:v>165.61290018002438</c:v>
                </c:pt>
                <c:pt idx="21">
                  <c:v>214.3279727019534</c:v>
                </c:pt>
                <c:pt idx="22">
                  <c:v>270.93930857679038</c:v>
                </c:pt>
                <c:pt idx="23">
                  <c:v>335.47645045341903</c:v>
                </c:pt>
                <c:pt idx="24">
                  <c:v>407.81234337177432</c:v>
                </c:pt>
                <c:pt idx="25">
                  <c:v>487.67871792110037</c:v>
                </c:pt>
                <c:pt idx="26">
                  <c:v>574.68502269465603</c:v>
                </c:pt>
                <c:pt idx="27">
                  <c:v>668.33926708424337</c:v>
                </c:pt>
                <c:pt idx="28">
                  <c:v>768.06941987688344</c:v>
                </c:pt>
                <c:pt idx="29">
                  <c:v>873.24430733470092</c:v>
                </c:pt>
                <c:pt idx="30">
                  <c:v>983.1932374650512</c:v>
                </c:pt>
                <c:pt idx="31">
                  <c:v>1097.2238282144308</c:v>
                </c:pt>
                <c:pt idx="32">
                  <c:v>1214.6377284922855</c:v>
                </c:pt>
                <c:pt idx="33">
                  <c:v>1334.7440905196579</c:v>
                </c:pt>
                <c:pt idx="34">
                  <c:v>1456.8707821362373</c:v>
                </c:pt>
                <c:pt idx="35">
                  <c:v>1580.3734226937124</c:v>
                </c:pt>
                <c:pt idx="36">
                  <c:v>1704.6423913004676</c:v>
                </c:pt>
                <c:pt idx="37">
                  <c:v>1829.1079969418124</c:v>
                </c:pt>
                <c:pt idx="38">
                  <c:v>1953.2440215679931</c:v>
                </c:pt>
                <c:pt idx="39">
                  <c:v>2076.5698542483406</c:v>
                </c:pt>
                <c:pt idx="40">
                  <c:v>2198.6514308895835</c:v>
                </c:pt>
                <c:pt idx="41">
                  <c:v>2319.1011830723951</c:v>
                </c:pt>
                <c:pt idx="42">
                  <c:v>2437.5771838817072</c:v>
                </c:pt>
                <c:pt idx="43">
                  <c:v>2553.7816602186595</c:v>
                </c:pt>
                <c:pt idx="44">
                  <c:v>2667.4590215102758</c:v>
                </c:pt>
                <c:pt idx="45">
                  <c:v>2778.3935350865595</c:v>
                </c:pt>
                <c:pt idx="46">
                  <c:v>2886.4067595474462</c:v>
                </c:pt>
                <c:pt idx="47">
                  <c:v>2991.3548297032298</c:v>
                </c:pt>
                <c:pt idx="48">
                  <c:v>3093.1256704476496</c:v>
                </c:pt>
                <c:pt idx="49">
                  <c:v>3191.6362023664656</c:v>
                </c:pt>
                <c:pt idx="50">
                  <c:v>3286.8295890389927</c:v>
                </c:pt>
                <c:pt idx="51">
                  <c:v>3378.6725648209444</c:v>
                </c:pt>
                <c:pt idx="52">
                  <c:v>3467.1528723173064</c:v>
                </c:pt>
                <c:pt idx="53">
                  <c:v>3552.2768306448379</c:v>
                </c:pt>
                <c:pt idx="54">
                  <c:v>3634.0670488085625</c:v>
                </c:pt>
                <c:pt idx="55">
                  <c:v>3712.5602929317147</c:v>
                </c:pt>
                <c:pt idx="56">
                  <c:v>3787.8055115411285</c:v>
                </c:pt>
                <c:pt idx="57">
                  <c:v>3859.8620194827367</c:v>
                </c:pt>
                <c:pt idx="58">
                  <c:v>3928.7978381964199</c:v>
                </c:pt>
                <c:pt idx="59">
                  <c:v>3994.6881878984195</c:v>
                </c:pt>
                <c:pt idx="60">
                  <c:v>4057.6141255971488</c:v>
                </c:pt>
                <c:pt idx="61">
                  <c:v>4117.6613217105496</c:v>
                </c:pt>
                <c:pt idx="62">
                  <c:v>4174.9189672777738</c:v>
                </c:pt>
                <c:pt idx="63">
                  <c:v>4229.4788032933775</c:v>
                </c:pt>
                <c:pt idx="64">
                  <c:v>4281.4342634769237</c:v>
                </c:pt>
                <c:pt idx="65">
                  <c:v>4330.8797217725842</c:v>
                </c:pt>
                <c:pt idx="66">
                  <c:v>4377.9098360077705</c:v>
                </c:pt>
                <c:pt idx="67">
                  <c:v>4422.6189793900758</c:v>
                </c:pt>
                <c:pt idx="68">
                  <c:v>4465.1007518571896</c:v>
                </c:pt>
                <c:pt idx="69">
                  <c:v>4505.4475636897732</c:v>
                </c:pt>
                <c:pt idx="70">
                  <c:v>4543.75028423204</c:v>
                </c:pt>
                <c:pt idx="71">
                  <c:v>4580.0979490225245</c:v>
                </c:pt>
                <c:pt idx="72">
                  <c:v>4614.5775191051043</c:v>
                </c:pt>
                <c:pt idx="73">
                  <c:v>4647.273686757575</c:v>
                </c:pt>
                <c:pt idx="74">
                  <c:v>4678.2687223340436</c:v>
                </c:pt>
                <c:pt idx="75">
                  <c:v>4707.6423573622296</c:v>
                </c:pt>
                <c:pt idx="76">
                  <c:v>4735.4716994631726</c:v>
                </c:pt>
                <c:pt idx="77">
                  <c:v>4761.8311750658113</c:v>
                </c:pt>
                <c:pt idx="78">
                  <c:v>4786.7924962705765</c:v>
                </c:pt>
                <c:pt idx="79">
                  <c:v>4810.4246485734111</c:v>
                </c:pt>
                <c:pt idx="80">
                  <c:v>4832.7938964940886</c:v>
                </c:pt>
                <c:pt idx="81">
                  <c:v>4853.963804460519</c:v>
                </c:pt>
                <c:pt idx="82">
                  <c:v>4873.9952705843225</c:v>
                </c:pt>
                <c:pt idx="83">
                  <c:v>4892.9465712231977</c:v>
                </c:pt>
                <c:pt idx="84">
                  <c:v>4910.87341446347</c:v>
                </c:pt>
                <c:pt idx="85">
                  <c:v>4927.8290008728409</c:v>
                </c:pt>
                <c:pt idx="86">
                  <c:v>4943.8640900700129</c:v>
                </c:pt>
                <c:pt idx="87">
                  <c:v>4959.0270718358224</c:v>
                </c:pt>
                <c:pt idx="88">
                  <c:v>4973.364040651054</c:v>
                </c:pt>
                <c:pt idx="89">
                  <c:v>4986.918872690575</c:v>
                </c:pt>
                <c:pt idx="90">
                  <c:v>4999.7333044330053</c:v>
                </c:pt>
                <c:pt idx="91">
                  <c:v>5011.8470121610999</c:v>
                </c:pt>
                <c:pt idx="92">
                  <c:v>5023.2976917314954</c:v>
                </c:pt>
                <c:pt idx="93">
                  <c:v>5034.1211380845707</c:v>
                </c:pt>
                <c:pt idx="94">
                  <c:v>5044.3513240469074</c:v>
                </c:pt>
                <c:pt idx="95">
                  <c:v>5054.0204780512149</c:v>
                </c:pt>
                <c:pt idx="96">
                  <c:v>5063.1591604624409</c:v>
                </c:pt>
                <c:pt idx="97">
                  <c:v>5071.7963382550297</c:v>
                </c:pt>
                <c:pt idx="98">
                  <c:v>5079.9594578356091</c:v>
                </c:pt>
                <c:pt idx="99">
                  <c:v>5087.6745158485537</c:v>
                </c:pt>
                <c:pt idx="100">
                  <c:v>5094.9661278394551</c:v>
                </c:pt>
                <c:pt idx="101">
                  <c:v>5101.8575946842229</c:v>
                </c:pt>
                <c:pt idx="102">
                  <c:v>5108.3709667197418</c:v>
                </c:pt>
                <c:pt idx="103">
                  <c:v>5114.5271055363555</c:v>
                </c:pt>
                <c:pt idx="104">
                  <c:v>5120.3457434132415</c:v>
                </c:pt>
                <c:pt idx="105">
                  <c:v>5125.8455403954795</c:v>
                </c:pt>
                <c:pt idx="106">
                  <c:v>5131.044139026616</c:v>
                </c:pt>
                <c:pt idx="107">
                  <c:v>5135.9582167630833</c:v>
                </c:pt>
                <c:pt idx="108">
                  <c:v>5140.6035361073236</c:v>
                </c:pt>
                <c:pt idx="109">
                  <c:v>5144.9949925050387</c:v>
                </c:pt>
                <c:pt idx="110">
                  <c:v>5149.1466600589692</c:v>
                </c:pt>
                <c:pt idx="111">
                  <c:v>5153.0718351171472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50976"/>
        <c:axId val="488948624"/>
      </c:scatterChart>
      <c:valAx>
        <c:axId val="48895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48624"/>
        <c:crosses val="autoZero"/>
        <c:crossBetween val="midCat"/>
      </c:valAx>
      <c:valAx>
        <c:axId val="4889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5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0.270379143</c:v>
                </c:pt>
                <c:pt idx="1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LogNormal!$A$2:$A$194</c:f>
              <c:strCache>
                <c:ptCount val="112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</c:strCache>
            </c:strRef>
          </c:cat>
          <c: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0.72510771428571419</c:v>
                </c:pt>
                <c:pt idx="4">
                  <c:v>1.4625054285714301</c:v>
                </c:pt>
                <c:pt idx="5">
                  <c:v>1.8312044285714273</c:v>
                </c:pt>
                <c:pt idx="6">
                  <c:v>2.236773142857142</c:v>
                </c:pt>
                <c:pt idx="7">
                  <c:v>2.5194421428571441</c:v>
                </c:pt>
                <c:pt idx="8">
                  <c:v>2.9741708571428549</c:v>
                </c:pt>
                <c:pt idx="9">
                  <c:v>2.6423418571428612</c:v>
                </c:pt>
                <c:pt idx="10">
                  <c:v>4.9282748571428572</c:v>
                </c:pt>
                <c:pt idx="11">
                  <c:v>5.7885721428571388</c:v>
                </c:pt>
                <c:pt idx="12">
                  <c:v>7.8287058571428583</c:v>
                </c:pt>
                <c:pt idx="13">
                  <c:v>9.4632707142857146</c:v>
                </c:pt>
                <c:pt idx="14">
                  <c:v>11.392794857142855</c:v>
                </c:pt>
                <c:pt idx="15">
                  <c:v>13.801627428571431</c:v>
                </c:pt>
                <c:pt idx="16">
                  <c:v>17.599225714285716</c:v>
                </c:pt>
                <c:pt idx="17">
                  <c:v>20.266147428571422</c:v>
                </c:pt>
                <c:pt idx="18">
                  <c:v>25.526251285714288</c:v>
                </c:pt>
                <c:pt idx="19">
                  <c:v>30.307046428571418</c:v>
                </c:pt>
                <c:pt idx="20">
                  <c:v>32.396340142857177</c:v>
                </c:pt>
                <c:pt idx="21">
                  <c:v>36.587217142857121</c:v>
                </c:pt>
                <c:pt idx="22">
                  <c:v>41.810451000000022</c:v>
                </c:pt>
                <c:pt idx="23">
                  <c:v>53.965223428571385</c:v>
                </c:pt>
                <c:pt idx="24">
                  <c:v>61.179431285714308</c:v>
                </c:pt>
                <c:pt idx="25">
                  <c:v>77.0580622857143</c:v>
                </c:pt>
                <c:pt idx="26">
                  <c:v>90.773659999999893</c:v>
                </c:pt>
                <c:pt idx="27">
                  <c:v>99.634722571428654</c:v>
                </c:pt>
                <c:pt idx="28">
                  <c:v>103.93620942857132</c:v>
                </c:pt>
                <c:pt idx="29">
                  <c:v>110.33927957142879</c:v>
                </c:pt>
                <c:pt idx="30">
                  <c:v>111.39621642857145</c:v>
                </c:pt>
                <c:pt idx="31">
                  <c:v>115.98037228571417</c:v>
                </c:pt>
                <c:pt idx="32">
                  <c:v>113.65756942857132</c:v>
                </c:pt>
                <c:pt idx="33">
                  <c:v>108.22540628571431</c:v>
                </c:pt>
                <c:pt idx="34">
                  <c:v>108.96280399999995</c:v>
                </c:pt>
                <c:pt idx="35">
                  <c:v>115.15694471428577</c:v>
                </c:pt>
                <c:pt idx="36">
                  <c:v>115.40274414285744</c:v>
                </c:pt>
                <c:pt idx="37">
                  <c:v>117.81157657142825</c:v>
                </c:pt>
                <c:pt idx="38">
                  <c:v>121.03154657142881</c:v>
                </c:pt>
                <c:pt idx="39">
                  <c:v>117.22165842857152</c:v>
                </c:pt>
                <c:pt idx="40">
                  <c:v>121.75665442857138</c:v>
                </c:pt>
                <c:pt idx="41">
                  <c:v>119.53217128571413</c:v>
                </c:pt>
                <c:pt idx="42">
                  <c:v>109.08570357142861</c:v>
                </c:pt>
                <c:pt idx="43">
                  <c:v>124.38670628571407</c:v>
                </c:pt>
                <c:pt idx="44">
                  <c:v>120.15895942857168</c:v>
                </c:pt>
                <c:pt idx="45">
                  <c:v>115.79602285714299</c:v>
                </c:pt>
                <c:pt idx="46">
                  <c:v>112.0352944285716</c:v>
                </c:pt>
                <c:pt idx="47">
                  <c:v>108.15166628571359</c:v>
                </c:pt>
                <c:pt idx="48">
                  <c:v>114.84969571428627</c:v>
                </c:pt>
                <c:pt idx="49">
                  <c:v>120.29414885714294</c:v>
                </c:pt>
                <c:pt idx="50">
                  <c:v>101.60111657142824</c:v>
                </c:pt>
                <c:pt idx="51">
                  <c:v>97.570009000000198</c:v>
                </c:pt>
                <c:pt idx="52">
                  <c:v>99.622432714285594</c:v>
                </c:pt>
                <c:pt idx="53">
                  <c:v>99.462663142857025</c:v>
                </c:pt>
                <c:pt idx="54">
                  <c:v>93.268522285714596</c:v>
                </c:pt>
                <c:pt idx="55">
                  <c:v>81.789697714285637</c:v>
                </c:pt>
                <c:pt idx="56">
                  <c:v>77.783170142857387</c:v>
                </c:pt>
                <c:pt idx="57">
                  <c:v>72.768865571428421</c:v>
                </c:pt>
                <c:pt idx="58">
                  <c:v>69.720954857142431</c:v>
                </c:pt>
                <c:pt idx="59">
                  <c:v>57.639922142857522</c:v>
                </c:pt>
                <c:pt idx="60">
                  <c:v>50.917313000000085</c:v>
                </c:pt>
                <c:pt idx="61">
                  <c:v>45.755528857142217</c:v>
                </c:pt>
                <c:pt idx="62">
                  <c:v>43.395856142857319</c:v>
                </c:pt>
                <c:pt idx="63">
                  <c:v>38.418421428571655</c:v>
                </c:pt>
                <c:pt idx="64">
                  <c:v>35.309061000000092</c:v>
                </c:pt>
                <c:pt idx="65">
                  <c:v>35.050972000000165</c:v>
                </c:pt>
                <c:pt idx="66">
                  <c:v>36.009588999999487</c:v>
                </c:pt>
                <c:pt idx="67">
                  <c:v>37.238585142857282</c:v>
                </c:pt>
                <c:pt idx="68">
                  <c:v>38.418421571428716</c:v>
                </c:pt>
                <c:pt idx="69">
                  <c:v>38.504451142857015</c:v>
                </c:pt>
                <c:pt idx="70">
                  <c:v>39.585967999999575</c:v>
                </c:pt>
                <c:pt idx="71">
                  <c:v>38.725670571429127</c:v>
                </c:pt>
                <c:pt idx="72">
                  <c:v>34.645403142857667</c:v>
                </c:pt>
                <c:pt idx="73">
                  <c:v>31.757261999999336</c:v>
                </c:pt>
                <c:pt idx="74">
                  <c:v>28.807671142856798</c:v>
                </c:pt>
                <c:pt idx="75">
                  <c:v>26.423418428571658</c:v>
                </c:pt>
                <c:pt idx="76">
                  <c:v>25.329611857141735</c:v>
                </c:pt>
                <c:pt idx="77">
                  <c:v>24.125195571428939</c:v>
                </c:pt>
                <c:pt idx="78">
                  <c:v>24.002296000000733</c:v>
                </c:pt>
                <c:pt idx="79">
                  <c:v>23.326348000000671</c:v>
                </c:pt>
                <c:pt idx="80">
                  <c:v>22.34315114285635</c:v>
                </c:pt>
                <c:pt idx="81">
                  <c:v>21.777812714285737</c:v>
                </c:pt>
                <c:pt idx="82">
                  <c:v>21.667203142858106</c:v>
                </c:pt>
                <c:pt idx="83">
                  <c:v>21.310794285713364</c:v>
                </c:pt>
                <c:pt idx="84">
                  <c:v>19.848288714285609</c:v>
                </c:pt>
                <c:pt idx="85">
                  <c:v>19.172340857143517</c:v>
                </c:pt>
                <c:pt idx="86">
                  <c:v>19.233790714284787</c:v>
                </c:pt>
                <c:pt idx="87">
                  <c:v>18.447233000000942</c:v>
                </c:pt>
                <c:pt idx="88">
                  <c:v>16.308779714285428</c:v>
                </c:pt>
                <c:pt idx="89">
                  <c:v>15.239553000000507</c:v>
                </c:pt>
                <c:pt idx="90">
                  <c:v>13.838497285713112</c:v>
                </c:pt>
                <c:pt idx="91">
                  <c:v>13.654147857144546</c:v>
                </c:pt>
                <c:pt idx="92">
                  <c:v>12.830720428570368</c:v>
                </c:pt>
                <c:pt idx="93">
                  <c:v>10.679977000000855</c:v>
                </c:pt>
                <c:pt idx="94">
                  <c:v>9.7950998571424694</c:v>
                </c:pt>
                <c:pt idx="95">
                  <c:v>10.286698285714175</c:v>
                </c:pt>
                <c:pt idx="96">
                  <c:v>9.7828098571428033</c:v>
                </c:pt>
                <c:pt idx="97">
                  <c:v>9.6107504285720839</c:v>
                </c:pt>
                <c:pt idx="98">
                  <c:v>9.5001407142846634</c:v>
                </c:pt>
                <c:pt idx="99">
                  <c:v>10.262118285714843</c:v>
                </c:pt>
                <c:pt idx="100">
                  <c:v>10.999516000000023</c:v>
                </c:pt>
                <c:pt idx="101">
                  <c:v>10.606237285714252</c:v>
                </c:pt>
                <c:pt idx="102">
                  <c:v>9.7950998571424694</c:v>
                </c:pt>
                <c:pt idx="103">
                  <c:v>9.266631428571765</c:v>
                </c:pt>
                <c:pt idx="104">
                  <c:v>8.6398432857142158</c:v>
                </c:pt>
                <c:pt idx="105">
                  <c:v>8.2219847142861742</c:v>
                </c:pt>
                <c:pt idx="106">
                  <c:v>7.6935162857136499</c:v>
                </c:pt>
                <c:pt idx="107">
                  <c:v>7.226497714286034</c:v>
                </c:pt>
                <c:pt idx="108">
                  <c:v>7.4722968571424468</c:v>
                </c:pt>
                <c:pt idx="109">
                  <c:v>7.1650478571429455</c:v>
                </c:pt>
                <c:pt idx="110">
                  <c:v>5.8008621428572775</c:v>
                </c:pt>
                <c:pt idx="111">
                  <c:v>4.928274857142406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8951368"/>
        <c:axId val="488952544"/>
      </c:barChart>
      <c:scatterChart>
        <c:scatterStyle val="smoothMarker"/>
        <c:varyColors val="0"/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112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6.0718574822652725E-14</c:v>
                </c:pt>
                <c:pt idx="3">
                  <c:v>1.3773028760741075E-8</c:v>
                </c:pt>
                <c:pt idx="4">
                  <c:v>5.4907402694680984E-6</c:v>
                </c:pt>
                <c:pt idx="5">
                  <c:v>2.220791779733767E-4</c:v>
                </c:pt>
                <c:pt idx="6">
                  <c:v>2.8621325582729551E-3</c:v>
                </c:pt>
                <c:pt idx="7">
                  <c:v>1.8855501541507908E-2</c:v>
                </c:pt>
                <c:pt idx="8">
                  <c:v>8.0482461579354084E-2</c:v>
                </c:pt>
                <c:pt idx="9">
                  <c:v>0.25454040447541088</c:v>
                </c:pt>
                <c:pt idx="10">
                  <c:v>0.64783718496980691</c:v>
                </c:pt>
                <c:pt idx="11">
                  <c:v>1.4005263939198749</c:v>
                </c:pt>
                <c:pt idx="12">
                  <c:v>2.6688445258577942</c:v>
                </c:pt>
                <c:pt idx="13">
                  <c:v>4.6027329590328625</c:v>
                </c:pt>
                <c:pt idx="14">
                  <c:v>7.3244264102001075</c:v>
                </c:pt>
                <c:pt idx="15">
                  <c:v>10.912428284005529</c:v>
                </c:pt>
                <c:pt idx="16">
                  <c:v>15.392902457487649</c:v>
                </c:pt>
                <c:pt idx="17">
                  <c:v>20.738441710570545</c:v>
                </c:pt>
                <c:pt idx="18">
                  <c:v>26.872852306132224</c:v>
                </c:pt>
                <c:pt idx="19">
                  <c:v>33.680021774564061</c:v>
                </c:pt>
                <c:pt idx="20">
                  <c:v>41.014918089438055</c:v>
                </c:pt>
                <c:pt idx="21">
                  <c:v>48.715072521929031</c:v>
                </c:pt>
                <c:pt idx="22">
                  <c:v>56.611335874836982</c:v>
                </c:pt>
                <c:pt idx="23">
                  <c:v>64.537141876628624</c:v>
                </c:pt>
                <c:pt idx="24">
                  <c:v>72.335892918355256</c:v>
                </c:pt>
                <c:pt idx="25">
                  <c:v>79.866374549326068</c:v>
                </c:pt>
                <c:pt idx="26">
                  <c:v>87.006304773555641</c:v>
                </c:pt>
                <c:pt idx="27">
                  <c:v>93.654244389587348</c:v>
                </c:pt>
                <c:pt idx="28">
                  <c:v>99.730152792640112</c:v>
                </c:pt>
                <c:pt idx="29">
                  <c:v>105.17488745781745</c:v>
                </c:pt>
                <c:pt idx="30">
                  <c:v>109.94893013035022</c:v>
                </c:pt>
                <c:pt idx="31">
                  <c:v>114.03059074937971</c:v>
                </c:pt>
                <c:pt idx="32">
                  <c:v>117.41390027785475</c:v>
                </c:pt>
                <c:pt idx="33">
                  <c:v>120.10636202737241</c:v>
                </c:pt>
                <c:pt idx="34">
                  <c:v>122.12669161657948</c:v>
                </c:pt>
                <c:pt idx="35">
                  <c:v>123.5026405574751</c:v>
                </c:pt>
                <c:pt idx="36">
                  <c:v>124.26896860675507</c:v>
                </c:pt>
                <c:pt idx="37">
                  <c:v>124.46560564134487</c:v>
                </c:pt>
                <c:pt idx="38">
                  <c:v>124.13602462618076</c:v>
                </c:pt>
                <c:pt idx="39">
                  <c:v>123.32583268034728</c:v>
                </c:pt>
                <c:pt idx="40">
                  <c:v>122.08157664124279</c:v>
                </c:pt>
                <c:pt idx="41">
                  <c:v>120.44975218281182</c:v>
                </c:pt>
                <c:pt idx="42">
                  <c:v>118.47600080931235</c:v>
                </c:pt>
                <c:pt idx="43">
                  <c:v>116.20447633695223</c:v>
                </c:pt>
                <c:pt idx="44">
                  <c:v>113.67736129161628</c:v>
                </c:pt>
                <c:pt idx="45">
                  <c:v>110.93451357628393</c:v>
                </c:pt>
                <c:pt idx="46">
                  <c:v>108.01322446088682</c:v>
                </c:pt>
                <c:pt idx="47">
                  <c:v>104.94807015578357</c:v>
                </c:pt>
                <c:pt idx="48">
                  <c:v>101.77084074441991</c:v>
                </c:pt>
                <c:pt idx="49">
                  <c:v>98.510531918815843</c:v>
                </c:pt>
                <c:pt idx="50">
                  <c:v>95.193386672526927</c:v>
                </c:pt>
                <c:pt idx="51">
                  <c:v>91.842975781951708</c:v>
                </c:pt>
                <c:pt idx="52">
                  <c:v>88.480307496362045</c:v>
                </c:pt>
                <c:pt idx="53">
                  <c:v>85.123958327531597</c:v>
                </c:pt>
                <c:pt idx="54">
                  <c:v>81.790218163724546</c:v>
                </c:pt>
                <c:pt idx="55">
                  <c:v>78.493244123152124</c:v>
                </c:pt>
                <c:pt idx="56">
                  <c:v>75.245218609413627</c:v>
                </c:pt>
                <c:pt idx="57">
                  <c:v>72.056507941608103</c:v>
                </c:pt>
                <c:pt idx="58">
                  <c:v>68.93581871368302</c:v>
                </c:pt>
                <c:pt idx="59">
                  <c:v>65.890349701999725</c:v>
                </c:pt>
                <c:pt idx="60">
                  <c:v>62.925937698729271</c:v>
                </c:pt>
                <c:pt idx="61">
                  <c:v>60.047196113400531</c:v>
                </c:pt>
                <c:pt idx="62">
                  <c:v>57.257645567224174</c:v>
                </c:pt>
                <c:pt idx="63">
                  <c:v>54.559836015603253</c:v>
                </c:pt>
                <c:pt idx="64">
                  <c:v>51.955460183545711</c:v>
                </c:pt>
                <c:pt idx="65">
                  <c:v>49.445458295660316</c:v>
                </c:pt>
                <c:pt idx="66">
                  <c:v>47.030114235186332</c:v>
                </c:pt>
                <c:pt idx="67">
                  <c:v>44.709143382304937</c:v>
                </c:pt>
                <c:pt idx="68">
                  <c:v>42.481772467113466</c:v>
                </c:pt>
                <c:pt idx="69">
                  <c:v>40.346811832583192</c:v>
                </c:pt>
                <c:pt idx="70">
                  <c:v>38.302720542267039</c:v>
                </c:pt>
                <c:pt idx="71">
                  <c:v>36.347664790484409</c:v>
                </c:pt>
                <c:pt idx="72">
                  <c:v>34.479570082579393</c:v>
                </c:pt>
                <c:pt idx="73">
                  <c:v>32.696167652470614</c:v>
                </c:pt>
                <c:pt idx="74">
                  <c:v>30.995035576468322</c:v>
                </c:pt>
                <c:pt idx="75">
                  <c:v>29.373635028186307</c:v>
                </c:pt>
                <c:pt idx="76">
                  <c:v>27.829342100943332</c:v>
                </c:pt>
                <c:pt idx="77">
                  <c:v>26.359475602638476</c:v>
                </c:pt>
                <c:pt idx="78">
                  <c:v>24.961321204765426</c:v>
                </c:pt>
                <c:pt idx="79">
                  <c:v>23.632152302834331</c:v>
                </c:pt>
                <c:pt idx="80">
                  <c:v>22.369247920677498</c:v>
                </c:pt>
                <c:pt idx="81">
                  <c:v>21.169907966430749</c:v>
                </c:pt>
                <c:pt idx="82">
                  <c:v>20.031466123803842</c:v>
                </c:pt>
                <c:pt idx="83">
                  <c:v>18.951300638875491</c:v>
                </c:pt>
                <c:pt idx="84">
                  <c:v>17.92684324027228</c:v>
                </c:pt>
                <c:pt idx="85">
                  <c:v>16.95558640937054</c:v>
                </c:pt>
                <c:pt idx="86">
                  <c:v>16.035089197172152</c:v>
                </c:pt>
                <c:pt idx="87">
                  <c:v>15.16298176580927</c:v>
                </c:pt>
                <c:pt idx="88">
                  <c:v>14.336968815231325</c:v>
                </c:pt>
                <c:pt idx="89">
                  <c:v>13.554832039520937</c:v>
                </c:pt>
                <c:pt idx="90">
                  <c:v>12.814431742430424</c:v>
                </c:pt>
                <c:pt idx="91">
                  <c:v>12.113707728094514</c:v>
                </c:pt>
                <c:pt idx="92">
                  <c:v>11.450679570395566</c:v>
                </c:pt>
                <c:pt idx="93">
                  <c:v>10.823446353074845</c:v>
                </c:pt>
                <c:pt idx="94">
                  <c:v>10.230185962336771</c:v>
                </c:pt>
                <c:pt idx="95">
                  <c:v>9.66915400430765</c:v>
                </c:pt>
                <c:pt idx="96">
                  <c:v>9.1386824112262968</c:v>
                </c:pt>
                <c:pt idx="97">
                  <c:v>8.6371777925885951</c:v>
                </c:pt>
                <c:pt idx="98">
                  <c:v>8.163119580579794</c:v>
                </c:pt>
                <c:pt idx="99">
                  <c:v>7.715058012944219</c:v>
                </c:pt>
                <c:pt idx="100">
                  <c:v>7.2916119909016786</c:v>
                </c:pt>
                <c:pt idx="101">
                  <c:v>6.8914668447677556</c:v>
                </c:pt>
                <c:pt idx="102">
                  <c:v>6.5133720355192697</c:v>
                </c:pt>
                <c:pt idx="103">
                  <c:v>6.1561388166140913</c:v>
                </c:pt>
                <c:pt idx="104">
                  <c:v>5.8186378768855951</c:v>
                </c:pt>
                <c:pt idx="105">
                  <c:v>5.4997969822381991</c:v>
                </c:pt>
                <c:pt idx="106">
                  <c:v>5.1985986311361652</c:v>
                </c:pt>
                <c:pt idx="107">
                  <c:v>4.9140777364673012</c:v>
                </c:pt>
                <c:pt idx="108">
                  <c:v>4.6453193442406144</c:v>
                </c:pt>
                <c:pt idx="109">
                  <c:v>4.3914563977154089</c:v>
                </c:pt>
                <c:pt idx="110">
                  <c:v>4.1516675539303609</c:v>
                </c:pt>
                <c:pt idx="111">
                  <c:v>3.9251750581783389</c:v>
                </c:pt>
                <c:pt idx="113">
                  <c:v>124.46560564134487</c:v>
                </c:pt>
                <c:pt idx="114">
                  <c:v>82.977070427563234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51368"/>
        <c:axId val="488952544"/>
      </c:scatterChart>
      <c:catAx>
        <c:axId val="48895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52544"/>
        <c:crosses val="autoZero"/>
        <c:auto val="1"/>
        <c:lblAlgn val="ctr"/>
        <c:lblOffset val="100"/>
        <c:noMultiLvlLbl val="1"/>
      </c:catAx>
      <c:valAx>
        <c:axId val="4889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5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0.60220822857142853</c:v>
                </c:pt>
                <c:pt idx="3">
                  <c:v>1.9295240857142855</c:v>
                </c:pt>
                <c:pt idx="4">
                  <c:v>3.9942376571428584</c:v>
                </c:pt>
                <c:pt idx="5">
                  <c:v>6.4276502285714301</c:v>
                </c:pt>
                <c:pt idx="6">
                  <c:v>9.266631514285713</c:v>
                </c:pt>
                <c:pt idx="7">
                  <c:v>12.3882818</c:v>
                </c:pt>
                <c:pt idx="8">
                  <c:v>15.964660799999997</c:v>
                </c:pt>
                <c:pt idx="9">
                  <c:v>19.209210800000001</c:v>
                </c:pt>
                <c:pt idx="10">
                  <c:v>24.739693800000001</c:v>
                </c:pt>
                <c:pt idx="11">
                  <c:v>31.130474085714283</c:v>
                </c:pt>
                <c:pt idx="12">
                  <c:v>39.561388085714285</c:v>
                </c:pt>
                <c:pt idx="13">
                  <c:v>49.626866942857141</c:v>
                </c:pt>
                <c:pt idx="14">
                  <c:v>61.621869942857138</c:v>
                </c:pt>
                <c:pt idx="15">
                  <c:v>76.025705514285704</c:v>
                </c:pt>
                <c:pt idx="16">
                  <c:v>94.227139371428564</c:v>
                </c:pt>
                <c:pt idx="17">
                  <c:v>115.09549494285713</c:v>
                </c:pt>
                <c:pt idx="18">
                  <c:v>141.22395437142856</c:v>
                </c:pt>
                <c:pt idx="19">
                  <c:v>172.13320894285712</c:v>
                </c:pt>
                <c:pt idx="20">
                  <c:v>205.13175722857144</c:v>
                </c:pt>
                <c:pt idx="21">
                  <c:v>242.32118251428571</c:v>
                </c:pt>
                <c:pt idx="22">
                  <c:v>284.73384165714288</c:v>
                </c:pt>
                <c:pt idx="23">
                  <c:v>339.3012732285714</c:v>
                </c:pt>
                <c:pt idx="24">
                  <c:v>401.08291265714286</c:v>
                </c:pt>
                <c:pt idx="25">
                  <c:v>478.74318308571429</c:v>
                </c:pt>
                <c:pt idx="26">
                  <c:v>570.11905122857138</c:v>
                </c:pt>
                <c:pt idx="27">
                  <c:v>670.35598194285717</c:v>
                </c:pt>
                <c:pt idx="28">
                  <c:v>774.89439951428562</c:v>
                </c:pt>
                <c:pt idx="29">
                  <c:v>885.83588722857155</c:v>
                </c:pt>
                <c:pt idx="30">
                  <c:v>997.83431180000014</c:v>
                </c:pt>
                <c:pt idx="31">
                  <c:v>1114.4168922285714</c:v>
                </c:pt>
                <c:pt idx="32">
                  <c:v>1228.6766697999999</c:v>
                </c:pt>
                <c:pt idx="33">
                  <c:v>1337.5042842285714</c:v>
                </c:pt>
                <c:pt idx="34">
                  <c:v>1447.0692963714284</c:v>
                </c:pt>
                <c:pt idx="35">
                  <c:v>1562.8284492285713</c:v>
                </c:pt>
                <c:pt idx="36">
                  <c:v>1678.8334015142859</c:v>
                </c:pt>
                <c:pt idx="37">
                  <c:v>1797.2471862285713</c:v>
                </c:pt>
                <c:pt idx="38">
                  <c:v>1918.8809409428573</c:v>
                </c:pt>
                <c:pt idx="39">
                  <c:v>2036.7048075142859</c:v>
                </c:pt>
                <c:pt idx="40">
                  <c:v>2159.0636700857144</c:v>
                </c:pt>
                <c:pt idx="41">
                  <c:v>2279.1980495142857</c:v>
                </c:pt>
                <c:pt idx="42">
                  <c:v>2388.8859612285714</c:v>
                </c:pt>
                <c:pt idx="43">
                  <c:v>2513.8748756571426</c:v>
                </c:pt>
                <c:pt idx="44">
                  <c:v>2634.6360432285715</c:v>
                </c:pt>
                <c:pt idx="45">
                  <c:v>2751.0342742285716</c:v>
                </c:pt>
                <c:pt idx="46">
                  <c:v>2863.6717768000003</c:v>
                </c:pt>
                <c:pt idx="47">
                  <c:v>2972.425651228571</c:v>
                </c:pt>
                <c:pt idx="48">
                  <c:v>3087.8775550857144</c:v>
                </c:pt>
                <c:pt idx="49">
                  <c:v>3208.7739120857145</c:v>
                </c:pt>
                <c:pt idx="50">
                  <c:v>3310.9772367999999</c:v>
                </c:pt>
                <c:pt idx="51">
                  <c:v>3409.1494539428572</c:v>
                </c:pt>
                <c:pt idx="52">
                  <c:v>3509.3740948</c:v>
                </c:pt>
                <c:pt idx="53">
                  <c:v>3609.4389660857141</c:v>
                </c:pt>
                <c:pt idx="54">
                  <c:v>3703.3096965142859</c:v>
                </c:pt>
                <c:pt idx="55">
                  <c:v>3785.7016023714286</c:v>
                </c:pt>
                <c:pt idx="56">
                  <c:v>3864.0869806571432</c:v>
                </c:pt>
                <c:pt idx="57">
                  <c:v>3937.4580543714287</c:v>
                </c:pt>
                <c:pt idx="58">
                  <c:v>4007.7812173714283</c:v>
                </c:pt>
                <c:pt idx="59">
                  <c:v>4066.0233476571429</c:v>
                </c:pt>
                <c:pt idx="60">
                  <c:v>4117.5428688000002</c:v>
                </c:pt>
                <c:pt idx="61">
                  <c:v>4163.9006057999995</c:v>
                </c:pt>
                <c:pt idx="62">
                  <c:v>4207.898670085714</c:v>
                </c:pt>
                <c:pt idx="63">
                  <c:v>4246.9192996571428</c:v>
                </c:pt>
                <c:pt idx="64">
                  <c:v>4282.8305688</c:v>
                </c:pt>
                <c:pt idx="65">
                  <c:v>4318.4837489428573</c:v>
                </c:pt>
                <c:pt idx="66">
                  <c:v>4355.095546085714</c:v>
                </c:pt>
                <c:pt idx="67">
                  <c:v>4392.9363393714284</c:v>
                </c:pt>
                <c:pt idx="68">
                  <c:v>4431.9569690857143</c:v>
                </c:pt>
                <c:pt idx="69">
                  <c:v>4471.0636283714284</c:v>
                </c:pt>
                <c:pt idx="70">
                  <c:v>4511.2518045142851</c:v>
                </c:pt>
                <c:pt idx="71">
                  <c:v>4550.5796832285714</c:v>
                </c:pt>
                <c:pt idx="72">
                  <c:v>4585.8272945142862</c:v>
                </c:pt>
                <c:pt idx="73">
                  <c:v>4618.1867646571427</c:v>
                </c:pt>
                <c:pt idx="74">
                  <c:v>4647.5966439428566</c:v>
                </c:pt>
                <c:pt idx="75">
                  <c:v>4674.6222705142854</c:v>
                </c:pt>
                <c:pt idx="76">
                  <c:v>4700.5540905142843</c:v>
                </c:pt>
                <c:pt idx="77">
                  <c:v>4725.2814942285704</c:v>
                </c:pt>
                <c:pt idx="78">
                  <c:v>4749.8859983714283</c:v>
                </c:pt>
                <c:pt idx="79">
                  <c:v>4773.8145545142861</c:v>
                </c:pt>
                <c:pt idx="80">
                  <c:v>4796.7599137999996</c:v>
                </c:pt>
                <c:pt idx="81">
                  <c:v>4819.1399346571425</c:v>
                </c:pt>
                <c:pt idx="82">
                  <c:v>4841.4093459428577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3.3066404803098086</c:v>
                </c:pt>
                <c:pt idx="4">
                  <c:v>5.5738929896874936</c:v>
                </c:pt>
                <c:pt idx="5">
                  <c:v>8.3591147409768158</c:v>
                </c:pt>
                <c:pt idx="6">
                  <c:v>11.758264575968479</c:v>
                </c:pt>
                <c:pt idx="7">
                  <c:v>15.879538517390518</c:v>
                </c:pt>
                <c:pt idx="8">
                  <c:v>20.843670287472655</c:v>
                </c:pt>
                <c:pt idx="9">
                  <c:v>26.783934509867052</c:v>
                </c:pt>
                <c:pt idx="10">
                  <c:v>33.845790683518558</c:v>
                </c:pt>
                <c:pt idx="11">
                  <c:v>42.186108828427585</c:v>
                </c:pt>
                <c:pt idx="12">
                  <c:v>51.971924028943178</c:v>
                </c:pt>
                <c:pt idx="13">
                  <c:v>63.37867726783557</c:v>
                </c:pt>
                <c:pt idx="14">
                  <c:v>76.587914098881242</c:v>
                </c:pt>
                <c:pt idx="15">
                  <c:v>91.78443076484777</c:v>
                </c:pt>
                <c:pt idx="16">
                  <c:v>109.15287898715344</c:v>
                </c:pt>
                <c:pt idx="17">
                  <c:v>128.87386520545633</c:v>
                </c:pt>
                <c:pt idx="18">
                  <c:v>151.11960661649607</c:v>
                </c:pt>
                <c:pt idx="19">
                  <c:v>176.04923377119272</c:v>
                </c:pt>
                <c:pt idx="20">
                  <c:v>203.80385633207743</c:v>
                </c:pt>
                <c:pt idx="21">
                  <c:v>234.50153330516889</c:v>
                </c:pt>
                <c:pt idx="22">
                  <c:v>268.23231000451699</c:v>
                </c:pt>
                <c:pt idx="23">
                  <c:v>305.05349957800513</c:v>
                </c:pt>
                <c:pt idx="24">
                  <c:v>344.98539565893395</c:v>
                </c:pt>
                <c:pt idx="25">
                  <c:v>388.00760341014899</c:v>
                </c:pt>
                <c:pt idx="26">
                  <c:v>434.05616806758695</c:v>
                </c:pt>
                <c:pt idx="27">
                  <c:v>483.02166270326666</c:v>
                </c:pt>
                <c:pt idx="28">
                  <c:v>534.74837047963774</c:v>
                </c:pt>
                <c:pt idx="29">
                  <c:v>589.03466188745801</c:v>
                </c:pt>
                <c:pt idx="30">
                  <c:v>645.63462563581209</c:v>
                </c:pt>
                <c:pt idx="31">
                  <c:v>704.26096479415128</c:v>
                </c:pt>
                <c:pt idx="32">
                  <c:v>764.58911969364794</c:v>
                </c:pt>
                <c:pt idx="33">
                  <c:v>826.26252849836567</c:v>
                </c:pt>
                <c:pt idx="34">
                  <c:v>888.89888792095405</c:v>
                </c:pt>
                <c:pt idx="35">
                  <c:v>952.09723292322792</c:v>
                </c:pt>
                <c:pt idx="36">
                  <c:v>1015.4456178495877</c:v>
                </c:pt>
                <c:pt idx="37">
                  <c:v>1078.5291543649823</c:v>
                </c:pt>
                <c:pt idx="38">
                  <c:v>1140.9381453727894</c:v>
                </c:pt>
                <c:pt idx="39">
                  <c:v>1202.2760497147865</c:v>
                </c:pt>
                <c:pt idx="40">
                  <c:v>1262.167020160939</c:v>
                </c:pt>
                <c:pt idx="41">
                  <c:v>1320.2627765308935</c:v>
                </c:pt>
                <c:pt idx="42">
                  <c:v>1376.2486056279538</c:v>
                </c:pt>
                <c:pt idx="43">
                  <c:v>1429.8483182920352</c:v>
                </c:pt>
                <c:pt idx="44">
                  <c:v>1480.8280390992707</c:v>
                </c:pt>
                <c:pt idx="45">
                  <c:v>1528.9987535394196</c:v>
                </c:pt>
                <c:pt idx="46">
                  <c:v>1574.2175882230604</c:v>
                </c:pt>
                <c:pt idx="47">
                  <c:v>1616.3878491673754</c:v>
                </c:pt>
                <c:pt idx="48">
                  <c:v>1655.4578890309006</c:v>
                </c:pt>
                <c:pt idx="49">
                  <c:v>1691.4189141987072</c:v>
                </c:pt>
                <c:pt idx="50">
                  <c:v>1724.3018751959098</c:v>
                </c:pt>
                <c:pt idx="51">
                  <c:v>1754.1736078930526</c:v>
                </c:pt>
                <c:pt idx="52">
                  <c:v>1781.1324077896688</c:v>
                </c:pt>
                <c:pt idx="53">
                  <c:v>1805.3032253083427</c:v>
                </c:pt>
                <c:pt idx="54">
                  <c:v>1826.8326670022236</c:v>
                </c:pt>
                <c:pt idx="55">
                  <c:v>1845.8839768155342</c:v>
                </c:pt>
                <c:pt idx="56">
                  <c:v>1862.6321543223075</c:v>
                </c:pt>
                <c:pt idx="57">
                  <c:v>1877.2593447160218</c:v>
                </c:pt>
                <c:pt idx="58">
                  <c:v>1889.950609857515</c:v>
                </c:pt>
                <c:pt idx="59">
                  <c:v>1900.8901625371129</c:v>
                </c:pt>
                <c:pt idx="60">
                  <c:v>1910.2581187974558</c:v>
                </c:pt>
                <c:pt idx="61">
                  <c:v>1918.2277970445716</c:v>
                </c:pt>
                <c:pt idx="62">
                  <c:v>1924.9635688560347</c:v>
                </c:pt>
                <c:pt idx="63">
                  <c:v>1930.6192457117763</c:v>
                </c:pt>
                <c:pt idx="64">
                  <c:v>1935.3369688732985</c:v>
                </c:pt>
                <c:pt idx="65">
                  <c:v>1939.2465565896816</c:v>
                </c:pt>
                <c:pt idx="66">
                  <c:v>1942.4652537290999</c:v>
                </c:pt>
                <c:pt idx="67">
                  <c:v>1945.0978236222518</c:v>
                </c:pt>
                <c:pt idx="68">
                  <c:v>1947.2369199896307</c:v>
                </c:pt>
                <c:pt idx="69">
                  <c:v>1948.9636778189699</c:v>
                </c:pt>
                <c:pt idx="70">
                  <c:v>1950.3484654034644</c:v>
                </c:pt>
                <c:pt idx="71">
                  <c:v>1951.4517448616546</c:v>
                </c:pt>
                <c:pt idx="72">
                  <c:v>1952.3249947663462</c:v>
                </c:pt>
                <c:pt idx="73">
                  <c:v>1953.0116554875726</c:v>
                </c:pt>
                <c:pt idx="74">
                  <c:v>1953.5480650452562</c:v>
                </c:pt>
                <c:pt idx="75">
                  <c:v>1953.9643602930885</c:v>
                </c:pt>
                <c:pt idx="76">
                  <c:v>1954.2853248245003</c:v>
                </c:pt>
                <c:pt idx="77">
                  <c:v>1954.531170897784</c:v>
                </c:pt>
                <c:pt idx="78">
                  <c:v>1954.7182477927079</c:v>
                </c:pt>
                <c:pt idx="79">
                  <c:v>1954.8596732766603</c:v>
                </c:pt>
                <c:pt idx="80">
                  <c:v>1954.9658882728515</c:v>
                </c:pt>
                <c:pt idx="81">
                  <c:v>1955.0451374288855</c:v>
                </c:pt>
                <c:pt idx="82">
                  <c:v>1955.1038801550455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49800"/>
        <c:axId val="488953720"/>
      </c:scatterChart>
      <c:valAx>
        <c:axId val="48894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53720"/>
        <c:crosses val="autoZero"/>
        <c:crossBetween val="midCat"/>
      </c:valAx>
      <c:valAx>
        <c:axId val="48895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4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0.33182899999999982</c:v>
                </c:pt>
                <c:pt idx="3">
                  <c:v>1.056936714285714</c:v>
                </c:pt>
                <c:pt idx="4">
                  <c:v>1.7943344285714298</c:v>
                </c:pt>
                <c:pt idx="5">
                  <c:v>2.1630334285714268</c:v>
                </c:pt>
                <c:pt idx="6">
                  <c:v>2.5686021428571415</c:v>
                </c:pt>
                <c:pt idx="7">
                  <c:v>2.8512711428571436</c:v>
                </c:pt>
                <c:pt idx="8">
                  <c:v>3.3059998571428544</c:v>
                </c:pt>
                <c:pt idx="9">
                  <c:v>2.9741708571428607</c:v>
                </c:pt>
                <c:pt idx="10">
                  <c:v>5.2601038571428571</c:v>
                </c:pt>
                <c:pt idx="11">
                  <c:v>6.1204011428571388</c:v>
                </c:pt>
                <c:pt idx="12">
                  <c:v>8.1605348571428582</c:v>
                </c:pt>
                <c:pt idx="13">
                  <c:v>9.7950997142857137</c:v>
                </c:pt>
                <c:pt idx="14">
                  <c:v>11.724623857142854</c:v>
                </c:pt>
                <c:pt idx="15">
                  <c:v>14.13345642857143</c:v>
                </c:pt>
                <c:pt idx="16">
                  <c:v>17.931054714285718</c:v>
                </c:pt>
                <c:pt idx="17">
                  <c:v>20.597976428571425</c:v>
                </c:pt>
                <c:pt idx="18">
                  <c:v>25.858080285714291</c:v>
                </c:pt>
                <c:pt idx="19">
                  <c:v>30.638875428571421</c:v>
                </c:pt>
                <c:pt idx="20">
                  <c:v>32.728169142857176</c:v>
                </c:pt>
                <c:pt idx="21">
                  <c:v>36.91904614285712</c:v>
                </c:pt>
                <c:pt idx="22">
                  <c:v>42.142280000000021</c:v>
                </c:pt>
                <c:pt idx="23">
                  <c:v>54.297052428571384</c:v>
                </c:pt>
                <c:pt idx="24">
                  <c:v>61.511260285714307</c:v>
                </c:pt>
                <c:pt idx="25">
                  <c:v>77.389891285714299</c:v>
                </c:pt>
                <c:pt idx="26">
                  <c:v>91.105488999999892</c:v>
                </c:pt>
                <c:pt idx="27">
                  <c:v>99.966551571428653</c:v>
                </c:pt>
                <c:pt idx="28">
                  <c:v>104.26803842857132</c:v>
                </c:pt>
                <c:pt idx="29">
                  <c:v>110.67110857142879</c:v>
                </c:pt>
                <c:pt idx="30">
                  <c:v>111.72804542857145</c:v>
                </c:pt>
                <c:pt idx="31">
                  <c:v>116.31220128571417</c:v>
                </c:pt>
                <c:pt idx="32">
                  <c:v>113.98939842857132</c:v>
                </c:pt>
                <c:pt idx="33">
                  <c:v>108.55723528571431</c:v>
                </c:pt>
                <c:pt idx="34">
                  <c:v>109.29463299999995</c:v>
                </c:pt>
                <c:pt idx="35">
                  <c:v>115.48877371428577</c:v>
                </c:pt>
                <c:pt idx="36">
                  <c:v>115.73457314285744</c:v>
                </c:pt>
                <c:pt idx="37">
                  <c:v>118.14340557142825</c:v>
                </c:pt>
                <c:pt idx="38">
                  <c:v>121.3633755714288</c:v>
                </c:pt>
                <c:pt idx="39">
                  <c:v>117.55348742857151</c:v>
                </c:pt>
                <c:pt idx="40">
                  <c:v>122.08848342857138</c:v>
                </c:pt>
                <c:pt idx="41">
                  <c:v>119.86400028571413</c:v>
                </c:pt>
                <c:pt idx="42">
                  <c:v>109.41753257142861</c:v>
                </c:pt>
                <c:pt idx="43">
                  <c:v>124.71853528571407</c:v>
                </c:pt>
                <c:pt idx="44">
                  <c:v>120.49078842857168</c:v>
                </c:pt>
                <c:pt idx="45">
                  <c:v>116.12785185714299</c:v>
                </c:pt>
                <c:pt idx="46">
                  <c:v>112.3671234285716</c:v>
                </c:pt>
                <c:pt idx="47">
                  <c:v>108.48349528571359</c:v>
                </c:pt>
                <c:pt idx="48">
                  <c:v>115.18152471428627</c:v>
                </c:pt>
                <c:pt idx="49">
                  <c:v>120.62597785714294</c:v>
                </c:pt>
                <c:pt idx="50">
                  <c:v>101.93294557142823</c:v>
                </c:pt>
                <c:pt idx="51">
                  <c:v>97.901838000000197</c:v>
                </c:pt>
                <c:pt idx="52">
                  <c:v>99.954261714285593</c:v>
                </c:pt>
                <c:pt idx="53">
                  <c:v>99.794492142857024</c:v>
                </c:pt>
                <c:pt idx="54">
                  <c:v>93.600351285714595</c:v>
                </c:pt>
                <c:pt idx="55">
                  <c:v>82.121526714285636</c:v>
                </c:pt>
                <c:pt idx="56">
                  <c:v>78.114999142857386</c:v>
                </c:pt>
                <c:pt idx="57">
                  <c:v>73.10069457142842</c:v>
                </c:pt>
                <c:pt idx="58">
                  <c:v>70.05278385714243</c:v>
                </c:pt>
                <c:pt idx="59">
                  <c:v>57.971751142857521</c:v>
                </c:pt>
                <c:pt idx="60">
                  <c:v>51.249142000000084</c:v>
                </c:pt>
                <c:pt idx="61">
                  <c:v>46.087357857142216</c:v>
                </c:pt>
                <c:pt idx="62">
                  <c:v>43.727685142857318</c:v>
                </c:pt>
                <c:pt idx="63">
                  <c:v>38.750250428571654</c:v>
                </c:pt>
                <c:pt idx="64">
                  <c:v>35.640890000000091</c:v>
                </c:pt>
                <c:pt idx="65">
                  <c:v>35.382801000000164</c:v>
                </c:pt>
                <c:pt idx="66">
                  <c:v>36.341417999999486</c:v>
                </c:pt>
                <c:pt idx="67">
                  <c:v>37.570414142857281</c:v>
                </c:pt>
                <c:pt idx="68">
                  <c:v>38.750250571428715</c:v>
                </c:pt>
                <c:pt idx="69">
                  <c:v>38.836280142857014</c:v>
                </c:pt>
                <c:pt idx="70">
                  <c:v>39.917796999999574</c:v>
                </c:pt>
                <c:pt idx="71">
                  <c:v>39.057499571429126</c:v>
                </c:pt>
                <c:pt idx="72">
                  <c:v>34.977232142857666</c:v>
                </c:pt>
                <c:pt idx="73">
                  <c:v>32.089090999999335</c:v>
                </c:pt>
                <c:pt idx="74">
                  <c:v>29.1395001428568</c:v>
                </c:pt>
                <c:pt idx="75">
                  <c:v>26.755247428571661</c:v>
                </c:pt>
                <c:pt idx="76">
                  <c:v>25.661440857141738</c:v>
                </c:pt>
                <c:pt idx="77">
                  <c:v>24.457024571428942</c:v>
                </c:pt>
                <c:pt idx="78">
                  <c:v>24.334125000000736</c:v>
                </c:pt>
                <c:pt idx="79">
                  <c:v>23.658177000000673</c:v>
                </c:pt>
                <c:pt idx="80">
                  <c:v>22.674980142856352</c:v>
                </c:pt>
                <c:pt idx="81">
                  <c:v>22.10964171428574</c:v>
                </c:pt>
                <c:pt idx="82">
                  <c:v>21.999032142858109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1.8335410942396306</c:v>
                </c:pt>
                <c:pt idx="4">
                  <c:v>2.267252509377685</c:v>
                </c:pt>
                <c:pt idx="5">
                  <c:v>2.7852217512893227</c:v>
                </c:pt>
                <c:pt idx="6">
                  <c:v>3.3991498349916633</c:v>
                </c:pt>
                <c:pt idx="7">
                  <c:v>4.1212739414220385</c:v>
                </c:pt>
                <c:pt idx="8">
                  <c:v>4.9641317700821368</c:v>
                </c:pt>
                <c:pt idx="9">
                  <c:v>5.940264222394398</c:v>
                </c:pt>
                <c:pt idx="10">
                  <c:v>7.0618561736515044</c:v>
                </c:pt>
                <c:pt idx="11">
                  <c:v>8.3403181449090269</c:v>
                </c:pt>
                <c:pt idx="12">
                  <c:v>9.7858152005155912</c:v>
                </c:pt>
                <c:pt idx="13">
                  <c:v>11.406753238892396</c:v>
                </c:pt>
                <c:pt idx="14">
                  <c:v>13.209236831045677</c:v>
                </c:pt>
                <c:pt idx="15">
                  <c:v>15.196516665966522</c:v>
                </c:pt>
                <c:pt idx="16">
                  <c:v>17.36844822230567</c:v>
                </c:pt>
                <c:pt idx="17">
                  <c:v>19.720986218302887</c:v>
                </c:pt>
                <c:pt idx="18">
                  <c:v>22.245741411039738</c:v>
                </c:pt>
                <c:pt idx="19">
                  <c:v>24.92962715469665</c:v>
                </c:pt>
                <c:pt idx="20">
                  <c:v>27.754622560884716</c:v>
                </c:pt>
                <c:pt idx="21">
                  <c:v>30.697676973091468</c:v>
                </c:pt>
                <c:pt idx="22">
                  <c:v>33.73077669934812</c:v>
                </c:pt>
                <c:pt idx="23">
                  <c:v>36.821189573488113</c:v>
                </c:pt>
                <c:pt idx="24">
                  <c:v>39.931896080928837</c:v>
                </c:pt>
                <c:pt idx="25">
                  <c:v>43.022207751215014</c:v>
                </c:pt>
                <c:pt idx="26">
                  <c:v>46.048564657437957</c:v>
                </c:pt>
                <c:pt idx="27">
                  <c:v>48.965494635679725</c:v>
                </c:pt>
                <c:pt idx="28">
                  <c:v>51.726707776371128</c:v>
                </c:pt>
                <c:pt idx="29">
                  <c:v>54.286291407820229</c:v>
                </c:pt>
                <c:pt idx="30">
                  <c:v>56.599963748354092</c:v>
                </c:pt>
                <c:pt idx="31">
                  <c:v>58.626339158339235</c:v>
                </c:pt>
                <c:pt idx="32">
                  <c:v>60.328154899496674</c:v>
                </c:pt>
                <c:pt idx="33">
                  <c:v>61.673408804717752</c:v>
                </c:pt>
                <c:pt idx="34">
                  <c:v>62.636359422588349</c:v>
                </c:pt>
                <c:pt idx="35">
                  <c:v>63.198345002273861</c:v>
                </c:pt>
                <c:pt idx="36">
                  <c:v>63.348384926359806</c:v>
                </c:pt>
                <c:pt idx="37">
                  <c:v>63.083536515394556</c:v>
                </c:pt>
                <c:pt idx="38">
                  <c:v>62.408991007807145</c:v>
                </c:pt>
                <c:pt idx="39">
                  <c:v>61.337904341997152</c:v>
                </c:pt>
                <c:pt idx="40">
                  <c:v>59.890970446152565</c:v>
                </c:pt>
                <c:pt idx="41">
                  <c:v>58.095756369954302</c:v>
                </c:pt>
                <c:pt idx="42">
                  <c:v>55.985829097060417</c:v>
                </c:pt>
                <c:pt idx="43">
                  <c:v>53.599712664081352</c:v>
                </c:pt>
                <c:pt idx="44">
                  <c:v>50.979720807235545</c:v>
                </c:pt>
                <c:pt idx="45">
                  <c:v>48.170714440148942</c:v>
                </c:pt>
                <c:pt idx="46">
                  <c:v>45.218834683640701</c:v>
                </c:pt>
                <c:pt idx="47">
                  <c:v>42.170260944315054</c:v>
                </c:pt>
                <c:pt idx="48">
                  <c:v>39.07003986352511</c:v>
                </c:pt>
                <c:pt idx="49">
                  <c:v>35.961025167806696</c:v>
                </c:pt>
                <c:pt idx="50">
                  <c:v>32.882960997202595</c:v>
                </c:pt>
                <c:pt idx="51">
                  <c:v>29.871732697142658</c:v>
                </c:pt>
                <c:pt idx="52">
                  <c:v>26.958799896616284</c:v>
                </c:pt>
                <c:pt idx="53">
                  <c:v>24.170817518673939</c:v>
                </c:pt>
                <c:pt idx="54">
                  <c:v>21.52944169388088</c:v>
                </c:pt>
                <c:pt idx="55">
                  <c:v>19.051309813310606</c:v>
                </c:pt>
                <c:pt idx="56">
                  <c:v>16.748177506773303</c:v>
                </c:pt>
                <c:pt idx="57">
                  <c:v>14.627190393714361</c:v>
                </c:pt>
                <c:pt idx="58">
                  <c:v>12.691265141493163</c:v>
                </c:pt>
                <c:pt idx="59">
                  <c:v>10.939552679597876</c:v>
                </c:pt>
                <c:pt idx="60">
                  <c:v>9.3679562603430124</c:v>
                </c:pt>
                <c:pt idx="61">
                  <c:v>7.9696782471158043</c:v>
                </c:pt>
                <c:pt idx="62">
                  <c:v>6.7357718114631515</c:v>
                </c:pt>
                <c:pt idx="63">
                  <c:v>5.6556768557417119</c:v>
                </c:pt>
                <c:pt idx="64">
                  <c:v>4.7177231615221142</c:v>
                </c:pt>
                <c:pt idx="65">
                  <c:v>3.9095877163830934</c:v>
                </c:pt>
                <c:pt idx="66">
                  <c:v>3.2186971394183641</c:v>
                </c:pt>
                <c:pt idx="67">
                  <c:v>2.6325698931519605</c:v>
                </c:pt>
                <c:pt idx="68">
                  <c:v>2.1390963673788548</c:v>
                </c:pt>
                <c:pt idx="69">
                  <c:v>1.7267578293392905</c:v>
                </c:pt>
                <c:pt idx="70">
                  <c:v>1.3847875844943713</c:v>
                </c:pt>
                <c:pt idx="71">
                  <c:v>1.1032794581902508</c:v>
                </c:pt>
                <c:pt idx="72">
                  <c:v>0.87324990469168084</c:v>
                </c:pt>
                <c:pt idx="73">
                  <c:v>0.68666072122632704</c:v>
                </c:pt>
                <c:pt idx="74">
                  <c:v>0.53640955768352327</c:v>
                </c:pt>
                <c:pt idx="75">
                  <c:v>0.41629524783223454</c:v>
                </c:pt>
                <c:pt idx="76">
                  <c:v>0.32096453141176501</c:v>
                </c:pt>
                <c:pt idx="77">
                  <c:v>0.24584607328366054</c:v>
                </c:pt>
                <c:pt idx="78">
                  <c:v>0.1870768949237975</c:v>
                </c:pt>
                <c:pt idx="79">
                  <c:v>0.14142548395249327</c:v>
                </c:pt>
                <c:pt idx="80">
                  <c:v>0.10621499619128323</c:v>
                </c:pt>
                <c:pt idx="81">
                  <c:v>7.9249156033927542E-2</c:v>
                </c:pt>
                <c:pt idx="82">
                  <c:v>5.8742726159951568E-2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46664"/>
        <c:axId val="486796064"/>
      </c:scatterChart>
      <c:valAx>
        <c:axId val="48894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6064"/>
        <c:crosses val="autoZero"/>
        <c:crossBetween val="midCat"/>
      </c:valAx>
      <c:valAx>
        <c:axId val="4867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4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Cauchy!$C$1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0.60220822857142853</c:v>
                </c:pt>
                <c:pt idx="3">
                  <c:v>1.9295240857142855</c:v>
                </c:pt>
                <c:pt idx="4">
                  <c:v>3.9942376571428584</c:v>
                </c:pt>
                <c:pt idx="5">
                  <c:v>6.4276502285714301</c:v>
                </c:pt>
                <c:pt idx="6">
                  <c:v>9.266631514285713</c:v>
                </c:pt>
                <c:pt idx="7">
                  <c:v>12.3882818</c:v>
                </c:pt>
                <c:pt idx="8">
                  <c:v>15.964660799999997</c:v>
                </c:pt>
                <c:pt idx="9">
                  <c:v>19.209210800000001</c:v>
                </c:pt>
                <c:pt idx="10">
                  <c:v>24.739693800000001</c:v>
                </c:pt>
                <c:pt idx="11">
                  <c:v>31.130474085714283</c:v>
                </c:pt>
                <c:pt idx="12">
                  <c:v>39.561388085714285</c:v>
                </c:pt>
                <c:pt idx="13">
                  <c:v>49.626866942857141</c:v>
                </c:pt>
                <c:pt idx="14">
                  <c:v>61.621869942857138</c:v>
                </c:pt>
                <c:pt idx="15">
                  <c:v>76.025705514285704</c:v>
                </c:pt>
                <c:pt idx="16">
                  <c:v>94.227139371428564</c:v>
                </c:pt>
                <c:pt idx="17">
                  <c:v>115.09549494285713</c:v>
                </c:pt>
                <c:pt idx="18">
                  <c:v>141.22395437142856</c:v>
                </c:pt>
                <c:pt idx="19">
                  <c:v>172.13320894285712</c:v>
                </c:pt>
                <c:pt idx="20">
                  <c:v>205.13175722857144</c:v>
                </c:pt>
                <c:pt idx="21">
                  <c:v>242.32118251428571</c:v>
                </c:pt>
                <c:pt idx="22">
                  <c:v>284.73384165714288</c:v>
                </c:pt>
                <c:pt idx="23">
                  <c:v>339.3012732285714</c:v>
                </c:pt>
                <c:pt idx="24">
                  <c:v>401.08291265714286</c:v>
                </c:pt>
                <c:pt idx="25">
                  <c:v>478.74318308571429</c:v>
                </c:pt>
                <c:pt idx="26">
                  <c:v>570.11905122857138</c:v>
                </c:pt>
                <c:pt idx="27">
                  <c:v>670.35598194285717</c:v>
                </c:pt>
                <c:pt idx="28">
                  <c:v>774.89439951428562</c:v>
                </c:pt>
                <c:pt idx="29">
                  <c:v>885.83588722857155</c:v>
                </c:pt>
                <c:pt idx="30">
                  <c:v>997.83431180000014</c:v>
                </c:pt>
                <c:pt idx="31">
                  <c:v>1114.4168922285714</c:v>
                </c:pt>
                <c:pt idx="32">
                  <c:v>1228.6766697999999</c:v>
                </c:pt>
                <c:pt idx="33">
                  <c:v>1337.5042842285714</c:v>
                </c:pt>
                <c:pt idx="34">
                  <c:v>1447.0692963714284</c:v>
                </c:pt>
                <c:pt idx="35">
                  <c:v>1562.8284492285713</c:v>
                </c:pt>
                <c:pt idx="36">
                  <c:v>1678.8334015142859</c:v>
                </c:pt>
                <c:pt idx="37">
                  <c:v>1797.2471862285713</c:v>
                </c:pt>
                <c:pt idx="38">
                  <c:v>1918.8809409428573</c:v>
                </c:pt>
                <c:pt idx="39">
                  <c:v>2036.7048075142859</c:v>
                </c:pt>
                <c:pt idx="40">
                  <c:v>2159.0636700857144</c:v>
                </c:pt>
                <c:pt idx="41">
                  <c:v>2279.1980495142857</c:v>
                </c:pt>
                <c:pt idx="42">
                  <c:v>2388.8859612285714</c:v>
                </c:pt>
                <c:pt idx="43">
                  <c:v>2513.8748756571426</c:v>
                </c:pt>
                <c:pt idx="44">
                  <c:v>2634.6360432285715</c:v>
                </c:pt>
                <c:pt idx="45">
                  <c:v>2751.0342742285716</c:v>
                </c:pt>
                <c:pt idx="46">
                  <c:v>2863.6717768000003</c:v>
                </c:pt>
                <c:pt idx="47">
                  <c:v>2972.425651228571</c:v>
                </c:pt>
                <c:pt idx="48">
                  <c:v>3087.8775550857144</c:v>
                </c:pt>
                <c:pt idx="49">
                  <c:v>3208.7739120857145</c:v>
                </c:pt>
                <c:pt idx="50">
                  <c:v>3310.9772367999999</c:v>
                </c:pt>
                <c:pt idx="51">
                  <c:v>3409.1494539428572</c:v>
                </c:pt>
                <c:pt idx="52">
                  <c:v>3509.3740948</c:v>
                </c:pt>
                <c:pt idx="53">
                  <c:v>3609.4389660857141</c:v>
                </c:pt>
                <c:pt idx="54">
                  <c:v>3703.3096965142859</c:v>
                </c:pt>
                <c:pt idx="55">
                  <c:v>3785.7016023714286</c:v>
                </c:pt>
                <c:pt idx="56">
                  <c:v>3864.0869806571432</c:v>
                </c:pt>
                <c:pt idx="57">
                  <c:v>3937.4580543714287</c:v>
                </c:pt>
                <c:pt idx="58">
                  <c:v>4007.7812173714283</c:v>
                </c:pt>
                <c:pt idx="59">
                  <c:v>4066.0233476571429</c:v>
                </c:pt>
                <c:pt idx="60">
                  <c:v>4117.5428688000002</c:v>
                </c:pt>
                <c:pt idx="61">
                  <c:v>4163.9006057999995</c:v>
                </c:pt>
                <c:pt idx="62">
                  <c:v>4207.898670085714</c:v>
                </c:pt>
                <c:pt idx="63">
                  <c:v>4246.9192996571428</c:v>
                </c:pt>
                <c:pt idx="64">
                  <c:v>4282.8305688</c:v>
                </c:pt>
                <c:pt idx="65">
                  <c:v>4318.4837489428573</c:v>
                </c:pt>
                <c:pt idx="66">
                  <c:v>4355.095546085714</c:v>
                </c:pt>
                <c:pt idx="67">
                  <c:v>4392.9363393714284</c:v>
                </c:pt>
                <c:pt idx="68">
                  <c:v>4431.9569690857143</c:v>
                </c:pt>
                <c:pt idx="69">
                  <c:v>4471.0636283714284</c:v>
                </c:pt>
                <c:pt idx="70">
                  <c:v>4511.2518045142851</c:v>
                </c:pt>
                <c:pt idx="71">
                  <c:v>4550.5796832285714</c:v>
                </c:pt>
                <c:pt idx="72">
                  <c:v>4585.8272945142862</c:v>
                </c:pt>
                <c:pt idx="73">
                  <c:v>4618.1867646571427</c:v>
                </c:pt>
                <c:pt idx="74">
                  <c:v>4647.5966439428566</c:v>
                </c:pt>
                <c:pt idx="75">
                  <c:v>4674.6222705142854</c:v>
                </c:pt>
                <c:pt idx="76">
                  <c:v>4700.5540905142843</c:v>
                </c:pt>
                <c:pt idx="77">
                  <c:v>4725.2814942285704</c:v>
                </c:pt>
                <c:pt idx="78">
                  <c:v>4749.8859983714283</c:v>
                </c:pt>
                <c:pt idx="79">
                  <c:v>4773.8145545142861</c:v>
                </c:pt>
                <c:pt idx="80">
                  <c:v>4796.7599137999996</c:v>
                </c:pt>
                <c:pt idx="81">
                  <c:v>4819.1399346571425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AA-443F-BDFF-0619839991A6}"/>
            </c:ext>
          </c:extLst>
        </c:ser>
        <c:ser>
          <c:idx val="1"/>
          <c:order val="1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Cauchy!$E$2:$E$83</c:f>
              <c:numCache>
                <c:formatCode>General</c:formatCode>
                <c:ptCount val="82"/>
                <c:pt idx="0">
                  <c:v>0</c:v>
                </c:pt>
                <c:pt idx="1">
                  <c:v>3.355923229338432</c:v>
                </c:pt>
                <c:pt idx="2">
                  <c:v>6.7323852669011481</c:v>
                </c:pt>
                <c:pt idx="3">
                  <c:v>10.129575096297357</c:v>
                </c:pt>
                <c:pt idx="4">
                  <c:v>13.547684024977171</c:v>
                </c:pt>
                <c:pt idx="5">
                  <c:v>16.986905720032446</c:v>
                </c:pt>
                <c:pt idx="6">
                  <c:v>20.447436244660977</c:v>
                </c:pt>
                <c:pt idx="7">
                  <c:v>23.929474095308443</c:v>
                </c:pt>
                <c:pt idx="8">
                  <c:v>27.433220239502827</c:v>
                </c:pt>
                <c:pt idx="9">
                  <c:v>30.958878154396398</c:v>
                </c:pt>
                <c:pt idx="10">
                  <c:v>34.506653866030746</c:v>
                </c:pt>
                <c:pt idx="11">
                  <c:v>38.076755989340697</c:v>
                </c:pt>
                <c:pt idx="12">
                  <c:v>41.669395768913425</c:v>
                </c:pt>
                <c:pt idx="13">
                  <c:v>45.284787120519383</c:v>
                </c:pt>
                <c:pt idx="14">
                  <c:v>48.923146673432143</c:v>
                </c:pt>
                <c:pt idx="15">
                  <c:v>52.584693813554722</c:v>
                </c:pt>
                <c:pt idx="16">
                  <c:v>56.269650727370298</c:v>
                </c:pt>
                <c:pt idx="17">
                  <c:v>59.978242446735777</c:v>
                </c:pt>
                <c:pt idx="18">
                  <c:v>63.710696894537151</c:v>
                </c:pt>
                <c:pt idx="19">
                  <c:v>67.467244931225949</c:v>
                </c:pt>
                <c:pt idx="20">
                  <c:v>71.248120402256717</c:v>
                </c:pt>
                <c:pt idx="21">
                  <c:v>75.053560186445964</c:v>
                </c:pt>
                <c:pt idx="22">
                  <c:v>78.883804245273438</c:v>
                </c:pt>
                <c:pt idx="23">
                  <c:v>82.739095673147219</c:v>
                </c:pt>
                <c:pt idx="24">
                  <c:v>86.619680748654716</c:v>
                </c:pt>
                <c:pt idx="25">
                  <c:v>90.525808986822099</c:v>
                </c:pt>
                <c:pt idx="26">
                  <c:v>94.45773319240547</c:v>
                </c:pt>
                <c:pt idx="27">
                  <c:v>98.415709514237477</c:v>
                </c:pt>
                <c:pt idx="28">
                  <c:v>102.39999750065391</c:v>
                </c:pt>
                <c:pt idx="29">
                  <c:v>106.41086015602538</c:v>
                </c:pt>
                <c:pt idx="30">
                  <c:v>110.44856399841974</c:v>
                </c:pt>
                <c:pt idx="31">
                  <c:v>114.51337911842182</c:v>
                </c:pt>
                <c:pt idx="32">
                  <c:v>118.60557923913757</c:v>
                </c:pt>
                <c:pt idx="33">
                  <c:v>122.72544177741055</c:v>
                </c:pt>
                <c:pt idx="34">
                  <c:v>126.87324790627937</c:v>
                </c:pt>
                <c:pt idx="35">
                  <c:v>131.04928261870552</c:v>
                </c:pt>
                <c:pt idx="36">
                  <c:v>135.25383479260171</c:v>
                </c:pt>
                <c:pt idx="37">
                  <c:v>139.48719725719212</c:v>
                </c:pt>
                <c:pt idx="38">
                  <c:v>143.74966686073589</c:v>
                </c:pt>
                <c:pt idx="39">
                  <c:v>148.04154453964705</c:v>
                </c:pt>
                <c:pt idx="40">
                  <c:v>152.36313538904446</c:v>
                </c:pt>
                <c:pt idx="41">
                  <c:v>156.71474873476629</c:v>
                </c:pt>
                <c:pt idx="42">
                  <c:v>161.09669820688458</c:v>
                </c:pt>
                <c:pt idx="43">
                  <c:v>165.50930181475655</c:v>
                </c:pt>
                <c:pt idx="44">
                  <c:v>169.95288202365018</c:v>
                </c:pt>
                <c:pt idx="45">
                  <c:v>174.42776583298249</c:v>
                </c:pt>
                <c:pt idx="46">
                  <c:v>178.93428485621058</c:v>
                </c:pt>
                <c:pt idx="47">
                  <c:v>183.472775402416</c:v>
                </c:pt>
                <c:pt idx="48">
                  <c:v>188.04357855962442</c:v>
                </c:pt>
                <c:pt idx="49">
                  <c:v>192.64704027990396</c:v>
                </c:pt>
                <c:pt idx="50">
                  <c:v>197.2835114662864</c:v>
                </c:pt>
                <c:pt idx="51">
                  <c:v>201.95334806155699</c:v>
                </c:pt>
                <c:pt idx="52">
                  <c:v>206.65691113895991</c:v>
                </c:pt>
                <c:pt idx="53">
                  <c:v>211.39456699486772</c:v>
                </c:pt>
                <c:pt idx="54">
                  <c:v>216.16668724346428</c:v>
                </c:pt>
                <c:pt idx="55">
                  <c:v>220.97364891349284</c:v>
                </c:pt>
                <c:pt idx="56">
                  <c:v>225.81583454712134</c:v>
                </c:pt>
                <c:pt idx="57">
                  <c:v>230.69363230097963</c:v>
                </c:pt>
                <c:pt idx="58">
                  <c:v>235.60743604942414</c:v>
                </c:pt>
                <c:pt idx="59">
                  <c:v>240.55764549008754</c:v>
                </c:pt>
                <c:pt idx="60">
                  <c:v>245.54466625177244</c:v>
                </c:pt>
                <c:pt idx="61">
                  <c:v>250.56891000475022</c:v>
                </c:pt>
                <c:pt idx="62">
                  <c:v>255.63079457352734</c:v>
                </c:pt>
                <c:pt idx="63">
                  <c:v>260.73074405214408</c:v>
                </c:pt>
                <c:pt idx="64">
                  <c:v>265.869188922072</c:v>
                </c:pt>
                <c:pt idx="65">
                  <c:v>271.04656617277874</c:v>
                </c:pt>
                <c:pt idx="66">
                  <c:v>276.26331942503049</c:v>
                </c:pt>
                <c:pt idx="67">
                  <c:v>281.51989905700538</c:v>
                </c:pt>
                <c:pt idx="68">
                  <c:v>286.8167623332921</c:v>
                </c:pt>
                <c:pt idx="69">
                  <c:v>292.15437353685144</c:v>
                </c:pt>
                <c:pt idx="70">
                  <c:v>297.53320410402006</c:v>
                </c:pt>
                <c:pt idx="71">
                  <c:v>302.95373276263871</c:v>
                </c:pt>
                <c:pt idx="72">
                  <c:v>308.41644567338955</c:v>
                </c:pt>
                <c:pt idx="73">
                  <c:v>313.92183657442922</c:v>
                </c:pt>
                <c:pt idx="74">
                  <c:v>319.47040692940851</c:v>
                </c:pt>
                <c:pt idx="75">
                  <c:v>325.06266607897044</c:v>
                </c:pt>
                <c:pt idx="76">
                  <c:v>330.69913139582292</c:v>
                </c:pt>
                <c:pt idx="77">
                  <c:v>336.38032844348459</c:v>
                </c:pt>
                <c:pt idx="78">
                  <c:v>342.10679113880525</c:v>
                </c:pt>
                <c:pt idx="79">
                  <c:v>347.87906191836652</c:v>
                </c:pt>
                <c:pt idx="80">
                  <c:v>353.69769190887024</c:v>
                </c:pt>
                <c:pt idx="81">
                  <c:v>359.5632411016274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AA-443F-BDFF-06198399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2928"/>
        <c:axId val="486793712"/>
      </c:scatterChart>
      <c:valAx>
        <c:axId val="48679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3712"/>
        <c:crosses val="autoZero"/>
        <c:crossBetween val="midCat"/>
      </c:valAx>
      <c:valAx>
        <c:axId val="4867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0.33182899999999982</c:v>
                </c:pt>
                <c:pt idx="3">
                  <c:v>1.056936714285714</c:v>
                </c:pt>
                <c:pt idx="4">
                  <c:v>1.7943344285714298</c:v>
                </c:pt>
                <c:pt idx="5">
                  <c:v>2.1630334285714268</c:v>
                </c:pt>
                <c:pt idx="6">
                  <c:v>2.5686021428571415</c:v>
                </c:pt>
                <c:pt idx="7">
                  <c:v>2.8512711428571436</c:v>
                </c:pt>
                <c:pt idx="8">
                  <c:v>3.3059998571428544</c:v>
                </c:pt>
                <c:pt idx="9">
                  <c:v>2.9741708571428607</c:v>
                </c:pt>
                <c:pt idx="10">
                  <c:v>5.2601038571428571</c:v>
                </c:pt>
                <c:pt idx="11">
                  <c:v>6.1204011428571388</c:v>
                </c:pt>
                <c:pt idx="12">
                  <c:v>8.1605348571428582</c:v>
                </c:pt>
                <c:pt idx="13">
                  <c:v>9.7950997142857137</c:v>
                </c:pt>
                <c:pt idx="14">
                  <c:v>11.724623857142854</c:v>
                </c:pt>
                <c:pt idx="15">
                  <c:v>14.13345642857143</c:v>
                </c:pt>
                <c:pt idx="16">
                  <c:v>17.931054714285718</c:v>
                </c:pt>
                <c:pt idx="17">
                  <c:v>20.597976428571425</c:v>
                </c:pt>
                <c:pt idx="18">
                  <c:v>25.858080285714291</c:v>
                </c:pt>
                <c:pt idx="19">
                  <c:v>30.638875428571421</c:v>
                </c:pt>
                <c:pt idx="20">
                  <c:v>32.728169142857176</c:v>
                </c:pt>
                <c:pt idx="21">
                  <c:v>36.91904614285712</c:v>
                </c:pt>
                <c:pt idx="22">
                  <c:v>42.142280000000021</c:v>
                </c:pt>
                <c:pt idx="23">
                  <c:v>54.297052428571384</c:v>
                </c:pt>
                <c:pt idx="24">
                  <c:v>61.511260285714307</c:v>
                </c:pt>
                <c:pt idx="25">
                  <c:v>77.389891285714299</c:v>
                </c:pt>
                <c:pt idx="26">
                  <c:v>91.105488999999892</c:v>
                </c:pt>
                <c:pt idx="27">
                  <c:v>99.966551571428653</c:v>
                </c:pt>
                <c:pt idx="28">
                  <c:v>104.26803842857132</c:v>
                </c:pt>
                <c:pt idx="29">
                  <c:v>110.67110857142879</c:v>
                </c:pt>
                <c:pt idx="30">
                  <c:v>111.72804542857145</c:v>
                </c:pt>
                <c:pt idx="31">
                  <c:v>116.31220128571417</c:v>
                </c:pt>
                <c:pt idx="32">
                  <c:v>113.98939842857132</c:v>
                </c:pt>
                <c:pt idx="33">
                  <c:v>108.55723528571431</c:v>
                </c:pt>
                <c:pt idx="34">
                  <c:v>109.29463299999995</c:v>
                </c:pt>
                <c:pt idx="35">
                  <c:v>115.48877371428577</c:v>
                </c:pt>
                <c:pt idx="36">
                  <c:v>115.73457314285744</c:v>
                </c:pt>
                <c:pt idx="37">
                  <c:v>118.14340557142825</c:v>
                </c:pt>
                <c:pt idx="38">
                  <c:v>121.3633755714288</c:v>
                </c:pt>
                <c:pt idx="39">
                  <c:v>117.55348742857151</c:v>
                </c:pt>
                <c:pt idx="40">
                  <c:v>122.08848342857138</c:v>
                </c:pt>
                <c:pt idx="41">
                  <c:v>119.86400028571413</c:v>
                </c:pt>
                <c:pt idx="42">
                  <c:v>109.41753257142861</c:v>
                </c:pt>
                <c:pt idx="43">
                  <c:v>124.71853528571407</c:v>
                </c:pt>
                <c:pt idx="44">
                  <c:v>120.49078842857168</c:v>
                </c:pt>
                <c:pt idx="45">
                  <c:v>116.12785185714299</c:v>
                </c:pt>
                <c:pt idx="46">
                  <c:v>112.3671234285716</c:v>
                </c:pt>
                <c:pt idx="47">
                  <c:v>108.48349528571359</c:v>
                </c:pt>
                <c:pt idx="48">
                  <c:v>115.18152471428627</c:v>
                </c:pt>
                <c:pt idx="49">
                  <c:v>120.62597785714294</c:v>
                </c:pt>
                <c:pt idx="50">
                  <c:v>101.93294557142823</c:v>
                </c:pt>
                <c:pt idx="51">
                  <c:v>97.901838000000197</c:v>
                </c:pt>
                <c:pt idx="52">
                  <c:v>99.954261714285593</c:v>
                </c:pt>
                <c:pt idx="53">
                  <c:v>99.794492142857024</c:v>
                </c:pt>
                <c:pt idx="54">
                  <c:v>93.600351285714595</c:v>
                </c:pt>
                <c:pt idx="55">
                  <c:v>82.121526714285636</c:v>
                </c:pt>
                <c:pt idx="56">
                  <c:v>78.114999142857386</c:v>
                </c:pt>
                <c:pt idx="57">
                  <c:v>73.10069457142842</c:v>
                </c:pt>
                <c:pt idx="58">
                  <c:v>70.05278385714243</c:v>
                </c:pt>
                <c:pt idx="59">
                  <c:v>57.971751142857521</c:v>
                </c:pt>
                <c:pt idx="60">
                  <c:v>51.249142000000084</c:v>
                </c:pt>
                <c:pt idx="61">
                  <c:v>46.087357857142216</c:v>
                </c:pt>
                <c:pt idx="62">
                  <c:v>43.727685142857318</c:v>
                </c:pt>
                <c:pt idx="63">
                  <c:v>38.750250428571654</c:v>
                </c:pt>
                <c:pt idx="64">
                  <c:v>35.640890000000091</c:v>
                </c:pt>
                <c:pt idx="65">
                  <c:v>35.382801000000164</c:v>
                </c:pt>
                <c:pt idx="66">
                  <c:v>36.341417999999486</c:v>
                </c:pt>
                <c:pt idx="67">
                  <c:v>37.570414142857281</c:v>
                </c:pt>
                <c:pt idx="68">
                  <c:v>38.750250571428715</c:v>
                </c:pt>
                <c:pt idx="69">
                  <c:v>38.836280142857014</c:v>
                </c:pt>
                <c:pt idx="70">
                  <c:v>39.917796999999574</c:v>
                </c:pt>
                <c:pt idx="71">
                  <c:v>39.057499571429126</c:v>
                </c:pt>
                <c:pt idx="72">
                  <c:v>34.977232142857666</c:v>
                </c:pt>
                <c:pt idx="73">
                  <c:v>32.089090999999335</c:v>
                </c:pt>
                <c:pt idx="74">
                  <c:v>29.1395001428568</c:v>
                </c:pt>
                <c:pt idx="75">
                  <c:v>26.755247428571661</c:v>
                </c:pt>
                <c:pt idx="76">
                  <c:v>25.661440857141738</c:v>
                </c:pt>
                <c:pt idx="77">
                  <c:v>24.457024571428942</c:v>
                </c:pt>
                <c:pt idx="78">
                  <c:v>24.334125000000736</c:v>
                </c:pt>
                <c:pt idx="79">
                  <c:v>23.658177000000673</c:v>
                </c:pt>
                <c:pt idx="80">
                  <c:v>22.674980142856352</c:v>
                </c:pt>
                <c:pt idx="81">
                  <c:v>22.10964171428574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A8-4A78-AD74-5A3C91ABE2BB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Cauchy!$N$2:$N$83</c:f>
              <c:numCache>
                <c:formatCode>General</c:formatCode>
                <c:ptCount val="82"/>
                <c:pt idx="0">
                  <c:v>0</c:v>
                </c:pt>
                <c:pt idx="1">
                  <c:v>3.355923229338432</c:v>
                </c:pt>
                <c:pt idx="2">
                  <c:v>3.3764620375627161</c:v>
                </c:pt>
                <c:pt idx="3">
                  <c:v>3.3971898293962086</c:v>
                </c:pt>
                <c:pt idx="4">
                  <c:v>3.4181089286798145</c:v>
                </c:pt>
                <c:pt idx="5">
                  <c:v>3.439221695055275</c:v>
                </c:pt>
                <c:pt idx="6">
                  <c:v>3.4605305246285298</c:v>
                </c:pt>
                <c:pt idx="7">
                  <c:v>3.4820378506474663</c:v>
                </c:pt>
                <c:pt idx="8">
                  <c:v>3.5037461441943845</c:v>
                </c:pt>
                <c:pt idx="9">
                  <c:v>3.5256579148935727</c:v>
                </c:pt>
                <c:pt idx="10">
                  <c:v>3.5477757116343445</c:v>
                </c:pt>
                <c:pt idx="11">
                  <c:v>3.5701021233099479</c:v>
                </c:pt>
                <c:pt idx="12">
                  <c:v>3.5926397795727274</c:v>
                </c:pt>
                <c:pt idx="13">
                  <c:v>3.6153913516059548</c:v>
                </c:pt>
                <c:pt idx="14">
                  <c:v>3.6383595529127599</c:v>
                </c:pt>
                <c:pt idx="15">
                  <c:v>3.661547140122579</c:v>
                </c:pt>
                <c:pt idx="16">
                  <c:v>3.6849569138155736</c:v>
                </c:pt>
                <c:pt idx="17">
                  <c:v>3.7085917193654825</c:v>
                </c:pt>
                <c:pt idx="18">
                  <c:v>3.7324544478013766</c:v>
                </c:pt>
                <c:pt idx="19">
                  <c:v>3.7565480366887933</c:v>
                </c:pt>
                <c:pt idx="20">
                  <c:v>3.780875471030765</c:v>
                </c:pt>
                <c:pt idx="21">
                  <c:v>3.8054397841892471</c:v>
                </c:pt>
                <c:pt idx="22">
                  <c:v>3.8302440588274718</c:v>
                </c:pt>
                <c:pt idx="23">
                  <c:v>3.8552914278737824</c:v>
                </c:pt>
                <c:pt idx="24">
                  <c:v>3.8805850755074958</c:v>
                </c:pt>
                <c:pt idx="25">
                  <c:v>3.9061282381673883</c:v>
                </c:pt>
                <c:pt idx="26">
                  <c:v>3.9319242055833721</c:v>
                </c:pt>
                <c:pt idx="27">
                  <c:v>3.9579763218320041</c:v>
                </c:pt>
                <c:pt idx="28">
                  <c:v>3.9842879864164389</c:v>
                </c:pt>
                <c:pt idx="29">
                  <c:v>4.0108626553714721</c:v>
                </c:pt>
                <c:pt idx="30">
                  <c:v>4.0377038423943583</c:v>
                </c:pt>
                <c:pt idx="31">
                  <c:v>4.0648151200020743</c:v>
                </c:pt>
                <c:pt idx="32">
                  <c:v>4.0922001207157495</c:v>
                </c:pt>
                <c:pt idx="33">
                  <c:v>4.1198625382729857</c:v>
                </c:pt>
                <c:pt idx="34">
                  <c:v>4.1478061288688242</c:v>
                </c:pt>
                <c:pt idx="35">
                  <c:v>4.1760347124261319</c:v>
                </c:pt>
                <c:pt idx="36">
                  <c:v>4.2045521738962037</c:v>
                </c:pt>
                <c:pt idx="37">
                  <c:v>4.2333624645904155</c:v>
                </c:pt>
                <c:pt idx="38">
                  <c:v>4.2624696035437575</c:v>
                </c:pt>
                <c:pt idx="39">
                  <c:v>4.2918776789111499</c:v>
                </c:pt>
                <c:pt idx="40">
                  <c:v>4.3215908493974071</c:v>
                </c:pt>
                <c:pt idx="41">
                  <c:v>4.3516133457218205</c:v>
                </c:pt>
                <c:pt idx="42">
                  <c:v>4.3819494721182854</c:v>
                </c:pt>
                <c:pt idx="43">
                  <c:v>4.4126036078719819</c:v>
                </c:pt>
                <c:pt idx="44">
                  <c:v>4.4435802088936187</c:v>
                </c:pt>
                <c:pt idx="45">
                  <c:v>4.4748838093322991</c:v>
                </c:pt>
                <c:pt idx="46">
                  <c:v>4.5065190232280905</c:v>
                </c:pt>
                <c:pt idx="47">
                  <c:v>4.5384905462054155</c:v>
                </c:pt>
                <c:pt idx="48">
                  <c:v>4.5708031572084256</c:v>
                </c:pt>
                <c:pt idx="49">
                  <c:v>4.6034617202795509</c:v>
                </c:pt>
                <c:pt idx="50">
                  <c:v>4.6364711863824395</c:v>
                </c:pt>
                <c:pt idx="51">
                  <c:v>4.6698365952705858</c:v>
                </c:pt>
                <c:pt idx="52">
                  <c:v>4.7035630774029284</c:v>
                </c:pt>
                <c:pt idx="53">
                  <c:v>4.7376558559077946</c:v>
                </c:pt>
                <c:pt idx="54">
                  <c:v>4.772120248596571</c:v>
                </c:pt>
                <c:pt idx="55">
                  <c:v>4.80696167002856</c:v>
                </c:pt>
                <c:pt idx="56">
                  <c:v>4.8421856336285014</c:v>
                </c:pt>
                <c:pt idx="57">
                  <c:v>4.8777977538582897</c:v>
                </c:pt>
                <c:pt idx="58">
                  <c:v>4.9138037484445114</c:v>
                </c:pt>
                <c:pt idx="59">
                  <c:v>4.950209440663393</c:v>
                </c:pt>
                <c:pt idx="60">
                  <c:v>4.9870207616849118</c:v>
                </c:pt>
                <c:pt idx="61">
                  <c:v>5.0242437529777746</c:v>
                </c:pt>
                <c:pt idx="62">
                  <c:v>5.0618845687771099</c:v>
                </c:pt>
                <c:pt idx="63">
                  <c:v>5.0999494786167379</c:v>
                </c:pt>
                <c:pt idx="64">
                  <c:v>5.1384448699279348</c:v>
                </c:pt>
                <c:pt idx="65">
                  <c:v>5.1773772507067308</c:v>
                </c:pt>
                <c:pt idx="66">
                  <c:v>5.2167532522517694</c:v>
                </c:pt>
                <c:pt idx="67">
                  <c:v>5.2565796319749092</c:v>
                </c:pt>
                <c:pt idx="68">
                  <c:v>5.2968632762867403</c:v>
                </c:pt>
                <c:pt idx="69">
                  <c:v>5.3376112035593382</c:v>
                </c:pt>
                <c:pt idx="70">
                  <c:v>5.3788305671686114</c:v>
                </c:pt>
                <c:pt idx="71">
                  <c:v>5.4205286586186743</c:v>
                </c:pt>
                <c:pt idx="72">
                  <c:v>5.4627129107508212</c:v>
                </c:pt>
                <c:pt idx="73">
                  <c:v>5.5053909010396804</c:v>
                </c:pt>
                <c:pt idx="74">
                  <c:v>5.5485703549792973</c:v>
                </c:pt>
                <c:pt idx="75">
                  <c:v>5.5922591495619294</c:v>
                </c:pt>
                <c:pt idx="76">
                  <c:v>5.6364653168524956</c:v>
                </c:pt>
                <c:pt idx="77">
                  <c:v>5.681197047661656</c:v>
                </c:pt>
                <c:pt idx="78">
                  <c:v>5.7264626953206701</c:v>
                </c:pt>
                <c:pt idx="79">
                  <c:v>5.7722707795612456</c:v>
                </c:pt>
                <c:pt idx="80">
                  <c:v>5.81862999050374</c:v>
                </c:pt>
                <c:pt idx="81">
                  <c:v>5.8655491927571672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A8-4A78-AD74-5A3C91AB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4496"/>
        <c:axId val="486794104"/>
      </c:scatterChart>
      <c:valAx>
        <c:axId val="4867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4104"/>
        <c:crosses val="autoZero"/>
        <c:crossBetween val="midCat"/>
      </c:valAx>
      <c:valAx>
        <c:axId val="48679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0.60220822857142853</c:v>
                </c:pt>
                <c:pt idx="3">
                  <c:v>1.9295240857142855</c:v>
                </c:pt>
                <c:pt idx="4">
                  <c:v>3.9942376571428584</c:v>
                </c:pt>
                <c:pt idx="5">
                  <c:v>6.4276502285714301</c:v>
                </c:pt>
                <c:pt idx="6">
                  <c:v>9.266631514285713</c:v>
                </c:pt>
                <c:pt idx="7">
                  <c:v>12.3882818</c:v>
                </c:pt>
                <c:pt idx="8">
                  <c:v>15.964660799999997</c:v>
                </c:pt>
                <c:pt idx="9">
                  <c:v>19.209210800000001</c:v>
                </c:pt>
                <c:pt idx="10">
                  <c:v>24.739693800000001</c:v>
                </c:pt>
                <c:pt idx="11">
                  <c:v>31.130474085714283</c:v>
                </c:pt>
                <c:pt idx="12">
                  <c:v>39.561388085714285</c:v>
                </c:pt>
                <c:pt idx="13">
                  <c:v>49.626866942857141</c:v>
                </c:pt>
                <c:pt idx="14">
                  <c:v>61.621869942857138</c:v>
                </c:pt>
                <c:pt idx="15">
                  <c:v>76.025705514285704</c:v>
                </c:pt>
                <c:pt idx="16">
                  <c:v>94.227139371428564</c:v>
                </c:pt>
                <c:pt idx="17">
                  <c:v>115.09549494285713</c:v>
                </c:pt>
                <c:pt idx="18">
                  <c:v>141.22395437142856</c:v>
                </c:pt>
                <c:pt idx="19">
                  <c:v>172.13320894285712</c:v>
                </c:pt>
                <c:pt idx="20">
                  <c:v>205.13175722857144</c:v>
                </c:pt>
                <c:pt idx="21">
                  <c:v>242.32118251428571</c:v>
                </c:pt>
                <c:pt idx="22">
                  <c:v>284.73384165714288</c:v>
                </c:pt>
                <c:pt idx="23">
                  <c:v>339.3012732285714</c:v>
                </c:pt>
                <c:pt idx="24">
                  <c:v>401.08291265714286</c:v>
                </c:pt>
                <c:pt idx="25">
                  <c:v>478.74318308571429</c:v>
                </c:pt>
                <c:pt idx="26">
                  <c:v>570.11905122857138</c:v>
                </c:pt>
                <c:pt idx="27">
                  <c:v>670.35598194285717</c:v>
                </c:pt>
                <c:pt idx="28">
                  <c:v>774.89439951428562</c:v>
                </c:pt>
                <c:pt idx="29">
                  <c:v>885.83588722857155</c:v>
                </c:pt>
                <c:pt idx="30">
                  <c:v>997.83431180000014</c:v>
                </c:pt>
                <c:pt idx="31">
                  <c:v>1114.4168922285714</c:v>
                </c:pt>
                <c:pt idx="32">
                  <c:v>1228.6766697999999</c:v>
                </c:pt>
                <c:pt idx="33">
                  <c:v>1337.5042842285714</c:v>
                </c:pt>
                <c:pt idx="34">
                  <c:v>1447.0692963714284</c:v>
                </c:pt>
                <c:pt idx="35">
                  <c:v>1562.8284492285713</c:v>
                </c:pt>
                <c:pt idx="36">
                  <c:v>1678.8334015142859</c:v>
                </c:pt>
                <c:pt idx="37">
                  <c:v>1797.2471862285713</c:v>
                </c:pt>
                <c:pt idx="38">
                  <c:v>1918.8809409428573</c:v>
                </c:pt>
                <c:pt idx="39">
                  <c:v>2036.7048075142859</c:v>
                </c:pt>
                <c:pt idx="40">
                  <c:v>2159.0636700857144</c:v>
                </c:pt>
                <c:pt idx="41">
                  <c:v>2279.1980495142857</c:v>
                </c:pt>
                <c:pt idx="42">
                  <c:v>2388.8859612285714</c:v>
                </c:pt>
                <c:pt idx="43">
                  <c:v>2513.8748756571426</c:v>
                </c:pt>
                <c:pt idx="44">
                  <c:v>2634.6360432285715</c:v>
                </c:pt>
                <c:pt idx="45">
                  <c:v>2751.0342742285716</c:v>
                </c:pt>
                <c:pt idx="46">
                  <c:v>2863.6717768000003</c:v>
                </c:pt>
                <c:pt idx="47">
                  <c:v>2972.425651228571</c:v>
                </c:pt>
                <c:pt idx="48">
                  <c:v>3087.8775550857144</c:v>
                </c:pt>
                <c:pt idx="49">
                  <c:v>3208.7739120857145</c:v>
                </c:pt>
                <c:pt idx="50">
                  <c:v>3310.9772367999999</c:v>
                </c:pt>
                <c:pt idx="51">
                  <c:v>3409.1494539428572</c:v>
                </c:pt>
                <c:pt idx="52">
                  <c:v>3509.3740948</c:v>
                </c:pt>
                <c:pt idx="53">
                  <c:v>3609.4389660857141</c:v>
                </c:pt>
                <c:pt idx="54">
                  <c:v>3703.3096965142859</c:v>
                </c:pt>
                <c:pt idx="55">
                  <c:v>3785.7016023714286</c:v>
                </c:pt>
                <c:pt idx="56">
                  <c:v>3864.0869806571432</c:v>
                </c:pt>
                <c:pt idx="57">
                  <c:v>3937.4580543714287</c:v>
                </c:pt>
                <c:pt idx="58">
                  <c:v>4007.7812173714283</c:v>
                </c:pt>
                <c:pt idx="59">
                  <c:v>4066.0233476571429</c:v>
                </c:pt>
                <c:pt idx="60">
                  <c:v>4117.5428688000002</c:v>
                </c:pt>
                <c:pt idx="61">
                  <c:v>4163.9006057999995</c:v>
                </c:pt>
                <c:pt idx="62">
                  <c:v>4207.898670085714</c:v>
                </c:pt>
                <c:pt idx="63">
                  <c:v>4246.9192996571428</c:v>
                </c:pt>
                <c:pt idx="64">
                  <c:v>4282.8305688</c:v>
                </c:pt>
                <c:pt idx="65">
                  <c:v>4318.4837489428573</c:v>
                </c:pt>
                <c:pt idx="66">
                  <c:v>4355.095546085714</c:v>
                </c:pt>
                <c:pt idx="67">
                  <c:v>4392.9363393714284</c:v>
                </c:pt>
                <c:pt idx="68">
                  <c:v>4431.9569690857143</c:v>
                </c:pt>
                <c:pt idx="69">
                  <c:v>4471.0636283714284</c:v>
                </c:pt>
                <c:pt idx="70">
                  <c:v>4511.2518045142851</c:v>
                </c:pt>
                <c:pt idx="71">
                  <c:v>4550.5796832285714</c:v>
                </c:pt>
                <c:pt idx="72">
                  <c:v>4585.8272945142862</c:v>
                </c:pt>
                <c:pt idx="73">
                  <c:v>4618.1867646571427</c:v>
                </c:pt>
                <c:pt idx="74">
                  <c:v>4647.5966439428566</c:v>
                </c:pt>
                <c:pt idx="75">
                  <c:v>4674.6222705142854</c:v>
                </c:pt>
                <c:pt idx="76">
                  <c:v>4700.5540905142843</c:v>
                </c:pt>
                <c:pt idx="77">
                  <c:v>4725.2814942285704</c:v>
                </c:pt>
                <c:pt idx="78">
                  <c:v>4749.8859983714283</c:v>
                </c:pt>
                <c:pt idx="79">
                  <c:v>4773.8145545142861</c:v>
                </c:pt>
                <c:pt idx="80">
                  <c:v>4796.7599137999996</c:v>
                </c:pt>
                <c:pt idx="81">
                  <c:v>4819.1399346571425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0.31054324819700063</c:v>
                </c:pt>
                <c:pt idx="3">
                  <c:v>1.7758973661016642</c:v>
                </c:pt>
                <c:pt idx="4">
                  <c:v>4.9225229940318238</c:v>
                </c:pt>
                <c:pt idx="5">
                  <c:v>10.140299732574624</c:v>
                </c:pt>
                <c:pt idx="6">
                  <c:v>17.748349096094863</c:v>
                </c:pt>
                <c:pt idx="7">
                  <c:v>28.015443673188454</c:v>
                </c:pt>
                <c:pt idx="8">
                  <c:v>41.16885928891358</c:v>
                </c:pt>
                <c:pt idx="9">
                  <c:v>57.39858001814639</c:v>
                </c:pt>
                <c:pt idx="10">
                  <c:v>76.859273646338522</c:v>
                </c:pt>
                <c:pt idx="11">
                  <c:v>99.671114537262696</c:v>
                </c:pt>
                <c:pt idx="12">
                  <c:v>125.92001508730598</c:v>
                </c:pt>
                <c:pt idx="13">
                  <c:v>155.65759394672969</c:v>
                </c:pt>
                <c:pt idx="14">
                  <c:v>188.90109063818912</c:v>
                </c:pt>
                <c:pt idx="15">
                  <c:v>225.63336950716126</c:v>
                </c:pt>
                <c:pt idx="16">
                  <c:v>265.80311468081277</c:v>
                </c:pt>
                <c:pt idx="17">
                  <c:v>309.32528965095383</c:v>
                </c:pt>
                <c:pt idx="18">
                  <c:v>356.08191415648412</c:v>
                </c:pt>
                <c:pt idx="19">
                  <c:v>405.92319405920892</c:v>
                </c:pt>
                <c:pt idx="20">
                  <c:v>458.6690252010718</c:v>
                </c:pt>
                <c:pt idx="21">
                  <c:v>514.11087891514705</c:v>
                </c:pt>
                <c:pt idx="22">
                  <c:v>572.01406450436161</c:v>
                </c:pt>
                <c:pt idx="23">
                  <c:v>632.12035243573644</c:v>
                </c:pt>
                <c:pt idx="24">
                  <c:v>694.15093122080873</c:v>
                </c:pt>
                <c:pt idx="25">
                  <c:v>757.80966105900291</c:v>
                </c:pt>
                <c:pt idx="26">
                  <c:v>822.78657845946123</c:v>
                </c:pt>
                <c:pt idx="27">
                  <c:v>888.76159840278126</c:v>
                </c:pt>
                <c:pt idx="28">
                  <c:v>955.40835433488132</c:v>
                </c:pt>
                <c:pt idx="29">
                  <c:v>1022.3981115639156</c:v>
                </c:pt>
                <c:pt idx="30">
                  <c:v>1089.4036865924884</c:v>
                </c:pt>
                <c:pt idx="31">
                  <c:v>1156.1033036567517</c:v>
                </c:pt>
                <c:pt idx="32">
                  <c:v>1222.1843203090807</c:v>
                </c:pt>
                <c:pt idx="33">
                  <c:v>1287.3467562665462</c:v>
                </c:pt>
                <c:pt idx="34">
                  <c:v>1351.3065638919848</c:v>
                </c:pt>
                <c:pt idx="35">
                  <c:v>1413.7985844605173</c:v>
                </c:pt>
                <c:pt idx="36">
                  <c:v>1474.5791416206175</c:v>
                </c:pt>
                <c:pt idx="37">
                  <c:v>1533.4282319652116</c:v>
                </c:pt>
                <c:pt idx="38">
                  <c:v>1590.1512821232268</c:v>
                </c:pt>
                <c:pt idx="39">
                  <c:v>1644.5804519715725</c:v>
                </c:pt>
                <c:pt idx="40">
                  <c:v>1696.5754741362355</c:v>
                </c:pt>
                <c:pt idx="41">
                  <c:v>1746.0240305735447</c:v>
                </c:pt>
                <c:pt idx="42">
                  <c:v>1792.8416773756842</c:v>
                </c:pt>
                <c:pt idx="43">
                  <c:v>1836.9713387195889</c:v>
                </c:pt>
                <c:pt idx="44">
                  <c:v>1878.3823997929067</c:v>
                </c:pt>
                <c:pt idx="45">
                  <c:v>1917.0694363382975</c:v>
                </c:pt>
                <c:pt idx="46">
                  <c:v>1953.0506249566049</c:v>
                </c:pt>
                <c:pt idx="47">
                  <c:v>1986.3658833502679</c:v>
                </c:pt>
                <c:pt idx="48">
                  <c:v>2017.0747931765104</c:v>
                </c:pt>
                <c:pt idx="49">
                  <c:v>2045.2543600784675</c:v>
                </c:pt>
                <c:pt idx="50">
                  <c:v>2070.9966657914588</c:v>
                </c:pt>
                <c:pt idx="51">
                  <c:v>2094.406466054661</c:v>
                </c:pt>
                <c:pt idx="52">
                  <c:v>2115.5987855173557</c:v>
                </c:pt>
                <c:pt idx="53">
                  <c:v>2134.6965570769071</c:v>
                </c:pt>
                <c:pt idx="54">
                  <c:v>2151.8283483183395</c:v>
                </c:pt>
                <c:pt idx="55">
                  <c:v>2167.1262121618283</c:v>
                </c:pt>
                <c:pt idx="56">
                  <c:v>2180.7236926964219</c:v>
                </c:pt>
                <c:pt idx="57">
                  <c:v>2192.7540107212094</c:v>
                </c:pt>
                <c:pt idx="58">
                  <c:v>2203.3484469576329</c:v>
                </c:pt>
                <c:pt idx="59">
                  <c:v>2212.6349344528571</c:v>
                </c:pt>
                <c:pt idx="60">
                  <c:v>2220.7368655559258</c:v>
                </c:pt>
                <c:pt idx="61">
                  <c:v>2227.7721131799854</c:v>
                </c:pt>
                <c:pt idx="62">
                  <c:v>2233.8522609973061</c:v>
                </c:pt>
                <c:pt idx="63">
                  <c:v>2239.0820328471668</c:v>
                </c:pt>
                <c:pt idx="64">
                  <c:v>2243.5589080330151</c:v>
                </c:pt>
                <c:pt idx="65">
                  <c:v>2247.3729063739152</c:v>
                </c:pt>
                <c:pt idx="66">
                  <c:v>2250.6065248538939</c:v>
                </c:pt>
                <c:pt idx="67">
                  <c:v>2253.3348064511174</c:v>
                </c:pt>
                <c:pt idx="68">
                  <c:v>2255.6255211729599</c:v>
                </c:pt>
                <c:pt idx="69">
                  <c:v>2257.5394394002924</c:v>
                </c:pt>
                <c:pt idx="70">
                  <c:v>2259.1306782684928</c:v>
                </c:pt>
                <c:pt idx="71">
                  <c:v>2260.4471028891821</c:v>
                </c:pt>
                <c:pt idx="72">
                  <c:v>2261.5307656473174</c:v>
                </c:pt>
                <c:pt idx="73">
                  <c:v>2262.4183684958293</c:v>
                </c:pt>
                <c:pt idx="74">
                  <c:v>2263.141735021884</c:v>
                </c:pt>
                <c:pt idx="75">
                  <c:v>2263.7282809902545</c:v>
                </c:pt>
                <c:pt idx="76">
                  <c:v>2264.2014740054465</c:v>
                </c:pt>
                <c:pt idx="77">
                  <c:v>2264.5812748118024</c:v>
                </c:pt>
                <c:pt idx="78">
                  <c:v>2264.8845545189265</c:v>
                </c:pt>
                <c:pt idx="79">
                  <c:v>2265.1254836597691</c:v>
                </c:pt>
                <c:pt idx="80">
                  <c:v>2265.3158904340048</c:v>
                </c:pt>
                <c:pt idx="81">
                  <c:v>2265.4655867442198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99200"/>
        <c:axId val="486795672"/>
      </c:scatterChart>
      <c:valAx>
        <c:axId val="48679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5672"/>
        <c:crosses val="autoZero"/>
        <c:crossBetween val="midCat"/>
      </c:valAx>
      <c:valAx>
        <c:axId val="48679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9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="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5</xdr:col>
      <xdr:colOff>729651</xdr:colOff>
      <xdr:row>6</xdr:row>
      <xdr:rowOff>51759</xdr:rowOff>
    </xdr:from>
    <xdr:to>
      <xdr:col>12</xdr:col>
      <xdr:colOff>147367</xdr:colOff>
      <xdr:row>21</xdr:row>
      <xdr:rowOff>99205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1CC823A-FF02-4236-8521-859F89FED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132991</xdr:colOff>
      <xdr:row>5</xdr:row>
      <xdr:rowOff>1438</xdr:rowOff>
    </xdr:from>
    <xdr:to>
      <xdr:col>19</xdr:col>
      <xdr:colOff>600256</xdr:colOff>
      <xdr:row>20</xdr:row>
      <xdr:rowOff>48884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53E8DF2-4C5D-49FE-AA7D-C1E547475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80010</xdr:rowOff>
    </xdr:from>
    <xdr:to>
      <xdr:col>10</xdr:col>
      <xdr:colOff>220980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847AD9C-2045-4A09-A58A-498F4CA5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390605</xdr:colOff>
      <xdr:row>4</xdr:row>
      <xdr:rowOff>113980</xdr:rowOff>
    </xdr:from>
    <xdr:to>
      <xdr:col>18</xdr:col>
      <xdr:colOff>435428</xdr:colOff>
      <xdr:row>19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06DCB8B-71F7-4753-9A00-9CF3CF53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F42" workbookViewId="0">
      <selection activeCell="J5" sqref="J5:J57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468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464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3">
      <c r="A4" s="9" t="s">
        <v>44</v>
      </c>
      <c r="B4" s="9"/>
      <c r="C4" s="10">
        <f>[1]Sheet1_Raw!N3</f>
        <v>0</v>
      </c>
      <c r="F4" s="9" t="s">
        <v>85</v>
      </c>
      <c r="G4">
        <v>0</v>
      </c>
      <c r="H4">
        <v>1.9786840000000001</v>
      </c>
      <c r="I4">
        <v>0.60220819999999997</v>
      </c>
      <c r="J4">
        <v>0.27037914285714293</v>
      </c>
    </row>
    <row r="5" spans="1:12" ht="24" x14ac:dyDescent="0.3">
      <c r="A5" s="9" t="s">
        <v>45</v>
      </c>
      <c r="B5" s="9"/>
      <c r="C5" s="10">
        <f>[1]Sheet1_Raw!N4</f>
        <v>0</v>
      </c>
      <c r="F5" s="9" t="s">
        <v>86</v>
      </c>
      <c r="G5">
        <v>1</v>
      </c>
      <c r="H5">
        <v>4.3014869999999998</v>
      </c>
      <c r="I5">
        <v>1.2044164285714285</v>
      </c>
      <c r="J5">
        <v>0.60220814285714275</v>
      </c>
    </row>
    <row r="6" spans="1:12" ht="24" x14ac:dyDescent="0.3">
      <c r="A6" s="9" t="s">
        <v>46</v>
      </c>
      <c r="B6" s="9"/>
      <c r="C6" s="10">
        <f>[1]Sheet1_Raw!N5</f>
        <v>0</v>
      </c>
      <c r="F6" s="9" t="s">
        <v>87</v>
      </c>
      <c r="G6">
        <v>2</v>
      </c>
      <c r="H6">
        <v>9.3772409999999997</v>
      </c>
      <c r="I6">
        <v>2.5317322857142854</v>
      </c>
      <c r="J6">
        <v>1.3273158571428569</v>
      </c>
    </row>
    <row r="7" spans="1:12" ht="24" x14ac:dyDescent="0.3">
      <c r="A7" s="9" t="s">
        <v>47</v>
      </c>
      <c r="B7" s="9"/>
      <c r="C7" s="10">
        <f>[1]Sheet1_Raw!N6</f>
        <v>0</v>
      </c>
      <c r="F7" s="9" t="s">
        <v>88</v>
      </c>
      <c r="G7">
        <v>3</v>
      </c>
      <c r="H7">
        <v>14.539025000000001</v>
      </c>
      <c r="I7">
        <v>4.5964458571428581</v>
      </c>
      <c r="J7">
        <v>2.0647135714285727</v>
      </c>
    </row>
    <row r="8" spans="1:12" ht="24" x14ac:dyDescent="0.3">
      <c r="A8" s="9" t="s">
        <v>48</v>
      </c>
      <c r="B8" s="9"/>
      <c r="C8" s="10">
        <f>[1]Sheet1_Raw!N7</f>
        <v>1.191E-2</v>
      </c>
      <c r="F8" s="9" t="s">
        <v>89</v>
      </c>
      <c r="G8">
        <v>4</v>
      </c>
      <c r="H8">
        <v>17.205946999999998</v>
      </c>
      <c r="I8">
        <v>7.0298584285714298</v>
      </c>
      <c r="J8">
        <v>2.4334125714285699</v>
      </c>
    </row>
    <row r="9" spans="1:12" ht="24" x14ac:dyDescent="0.3">
      <c r="A9" s="9" t="s">
        <v>49</v>
      </c>
      <c r="B9" s="9"/>
      <c r="C9" s="10">
        <f>[1]Sheet1_Raw!N8</f>
        <v>4.7638E-2</v>
      </c>
      <c r="F9" s="9" t="s">
        <v>90</v>
      </c>
      <c r="G9">
        <v>5</v>
      </c>
      <c r="H9">
        <v>20.561107</v>
      </c>
      <c r="I9">
        <v>9.8688397142857127</v>
      </c>
      <c r="J9">
        <v>2.8389812857142847</v>
      </c>
    </row>
    <row r="10" spans="1:12" ht="24" x14ac:dyDescent="0.3">
      <c r="A10" s="9" t="s">
        <v>50</v>
      </c>
      <c r="B10" s="9"/>
      <c r="C10" s="10">
        <f>[1]Sheet1_Raw!N9</f>
        <v>4.7638E-2</v>
      </c>
      <c r="F10" s="9" t="s">
        <v>91</v>
      </c>
      <c r="G10">
        <v>6</v>
      </c>
      <c r="H10">
        <v>22.969939</v>
      </c>
      <c r="I10">
        <v>12.990489999999999</v>
      </c>
      <c r="J10">
        <v>3.1216502857142867</v>
      </c>
    </row>
    <row r="11" spans="1:12" ht="24" x14ac:dyDescent="0.3">
      <c r="A11" s="9" t="s">
        <v>51</v>
      </c>
      <c r="B11" s="9"/>
      <c r="C11" s="10">
        <f>[1]Sheet1_Raw!N10</f>
        <v>4.7638E-2</v>
      </c>
      <c r="F11" s="9" t="s">
        <v>92</v>
      </c>
      <c r="G11">
        <v>7</v>
      </c>
      <c r="H11">
        <v>27.013337</v>
      </c>
      <c r="I11">
        <v>16.566868999999997</v>
      </c>
      <c r="J11">
        <v>3.5763789999999975</v>
      </c>
    </row>
    <row r="12" spans="1:12" ht="24" x14ac:dyDescent="0.3">
      <c r="A12" s="9" t="s">
        <v>52</v>
      </c>
      <c r="B12" s="9"/>
      <c r="C12" s="10">
        <f>[1]Sheet1_Raw!N11</f>
        <v>5.9547999999999997E-2</v>
      </c>
      <c r="F12" s="9" t="s">
        <v>93</v>
      </c>
      <c r="G12">
        <v>8</v>
      </c>
      <c r="H12">
        <v>27.013337</v>
      </c>
      <c r="I12">
        <v>19.811419000000001</v>
      </c>
      <c r="J12">
        <v>3.2445500000000038</v>
      </c>
    </row>
    <row r="13" spans="1:12" ht="24" x14ac:dyDescent="0.3">
      <c r="A13" s="9" t="s">
        <v>53</v>
      </c>
      <c r="B13" s="9"/>
      <c r="C13" s="10">
        <f>[1]Sheet1_Raw!N12</f>
        <v>9.5277000000000001E-2</v>
      </c>
      <c r="F13" s="9" t="s">
        <v>94</v>
      </c>
      <c r="G13">
        <v>9</v>
      </c>
      <c r="H13">
        <v>48.090622000000003</v>
      </c>
      <c r="I13">
        <v>25.341902000000001</v>
      </c>
      <c r="J13">
        <v>5.5304830000000003</v>
      </c>
    </row>
    <row r="14" spans="1:12" ht="24" x14ac:dyDescent="0.3">
      <c r="A14" s="9" t="s">
        <v>54</v>
      </c>
      <c r="B14" s="9"/>
      <c r="C14" s="10">
        <f>[1]Sheet1_Raw!N13</f>
        <v>0.11909599999999999</v>
      </c>
      <c r="F14" s="9" t="s">
        <v>95</v>
      </c>
      <c r="G14">
        <v>10</v>
      </c>
      <c r="H14">
        <v>59.274487000000001</v>
      </c>
      <c r="I14">
        <v>31.732682285714283</v>
      </c>
      <c r="J14">
        <v>6.3907802857142819</v>
      </c>
    </row>
    <row r="15" spans="1:12" ht="24" x14ac:dyDescent="0.3">
      <c r="A15" s="9" t="s">
        <v>55</v>
      </c>
      <c r="B15" s="9"/>
      <c r="C15" s="10">
        <f>[1]Sheet1_Raw!N14</f>
        <v>0.14291499999999999</v>
      </c>
      <c r="F15" s="9" t="s">
        <v>96</v>
      </c>
      <c r="G15">
        <v>11</v>
      </c>
      <c r="H15">
        <v>76.222345000000004</v>
      </c>
      <c r="I15">
        <v>40.163596285714284</v>
      </c>
      <c r="J15">
        <v>8.4309140000000014</v>
      </c>
    </row>
    <row r="16" spans="1:12" ht="24" x14ac:dyDescent="0.3">
      <c r="A16" s="9" t="s">
        <v>56</v>
      </c>
      <c r="B16" s="9"/>
      <c r="C16" s="10">
        <f>[1]Sheet1_Raw!N15</f>
        <v>0.14291499999999999</v>
      </c>
      <c r="F16" s="9" t="s">
        <v>97</v>
      </c>
      <c r="G16">
        <v>12</v>
      </c>
      <c r="H16">
        <v>91.019458999999998</v>
      </c>
      <c r="I16">
        <v>50.229075142857141</v>
      </c>
      <c r="J16">
        <v>10.065478857142857</v>
      </c>
    </row>
    <row r="17" spans="1:10" ht="24" x14ac:dyDescent="0.3">
      <c r="A17" s="9" t="s">
        <v>57</v>
      </c>
      <c r="B17" s="9"/>
      <c r="C17" s="10">
        <f>[1]Sheet1_Raw!N16</f>
        <v>0.14291499999999999</v>
      </c>
      <c r="F17" s="9" t="s">
        <v>98</v>
      </c>
      <c r="G17">
        <v>13</v>
      </c>
      <c r="H17">
        <v>106.93496</v>
      </c>
      <c r="I17">
        <v>62.224078142857138</v>
      </c>
      <c r="J17">
        <v>11.995002999999997</v>
      </c>
    </row>
    <row r="18" spans="1:10" ht="24" x14ac:dyDescent="0.3">
      <c r="A18" s="9" t="s">
        <v>58</v>
      </c>
      <c r="B18" s="9"/>
      <c r="C18" s="10">
        <f>[1]Sheet1_Raw!N17</f>
        <v>0.14291499999999999</v>
      </c>
      <c r="F18" s="9" t="s">
        <v>99</v>
      </c>
      <c r="G18">
        <v>14</v>
      </c>
      <c r="H18">
        <v>127.840186</v>
      </c>
      <c r="I18">
        <v>76.627913714285711</v>
      </c>
      <c r="J18">
        <v>14.403835571428573</v>
      </c>
    </row>
    <row r="19" spans="1:10" ht="24" x14ac:dyDescent="0.3">
      <c r="A19" s="9" t="s">
        <v>59</v>
      </c>
      <c r="B19" s="9"/>
      <c r="C19" s="10">
        <f>[1]Sheet1_Raw!N18</f>
        <v>0.15482499999999999</v>
      </c>
      <c r="F19" s="9" t="s">
        <v>100</v>
      </c>
      <c r="G19">
        <v>15</v>
      </c>
      <c r="H19">
        <v>154.423374</v>
      </c>
      <c r="I19">
        <v>94.829347571428571</v>
      </c>
      <c r="J19">
        <v>18.20143385714286</v>
      </c>
    </row>
    <row r="20" spans="1:10" ht="24" x14ac:dyDescent="0.3">
      <c r="A20" s="9" t="s">
        <v>60</v>
      </c>
      <c r="B20" s="9"/>
      <c r="C20" s="10">
        <f>[1]Sheet1_Raw!N19</f>
        <v>0.15482499999999999</v>
      </c>
      <c r="F20" s="9" t="s">
        <v>101</v>
      </c>
      <c r="G20">
        <v>16</v>
      </c>
      <c r="H20">
        <v>194.16911099999999</v>
      </c>
      <c r="I20">
        <v>115.69770314285714</v>
      </c>
      <c r="J20">
        <v>20.868355571428566</v>
      </c>
    </row>
    <row r="21" spans="1:10" ht="24" x14ac:dyDescent="0.3">
      <c r="A21" s="9" t="s">
        <v>61</v>
      </c>
      <c r="B21" s="9"/>
      <c r="C21" s="10">
        <f>[1]Sheet1_Raw!N20</f>
        <v>0.16673399999999999</v>
      </c>
      <c r="F21" s="9" t="s">
        <v>102</v>
      </c>
      <c r="G21">
        <v>17</v>
      </c>
      <c r="H21">
        <v>242.17370299999999</v>
      </c>
      <c r="I21">
        <v>141.82616257142857</v>
      </c>
      <c r="J21">
        <v>26.128459428571432</v>
      </c>
    </row>
    <row r="22" spans="1:10" ht="24" x14ac:dyDescent="0.3">
      <c r="A22" s="9" t="s">
        <v>62</v>
      </c>
      <c r="B22" s="9"/>
      <c r="C22" s="10">
        <f>[1]Sheet1_Raw!N21</f>
        <v>0.16673399999999999</v>
      </c>
      <c r="F22" s="9" t="s">
        <v>103</v>
      </c>
      <c r="G22">
        <v>18</v>
      </c>
      <c r="H22">
        <v>292.58712700000001</v>
      </c>
      <c r="I22">
        <v>172.73541714285713</v>
      </c>
      <c r="J22">
        <v>30.909254571428562</v>
      </c>
    </row>
    <row r="23" spans="1:10" ht="24" x14ac:dyDescent="0.3">
      <c r="A23" s="9" t="s">
        <v>63</v>
      </c>
      <c r="B23" s="9"/>
      <c r="C23" s="10">
        <f>[1]Sheet1_Raw!N22</f>
        <v>0.190553</v>
      </c>
      <c r="F23" s="9" t="s">
        <v>104</v>
      </c>
      <c r="G23">
        <v>19</v>
      </c>
      <c r="H23">
        <v>322.009297</v>
      </c>
      <c r="I23">
        <v>205.73396542857145</v>
      </c>
      <c r="J23">
        <v>32.998548285714321</v>
      </c>
    </row>
    <row r="24" spans="1:10" ht="24" x14ac:dyDescent="0.3">
      <c r="A24" s="9" t="s">
        <v>64</v>
      </c>
      <c r="B24" s="9"/>
      <c r="C24" s="10">
        <f>[1]Sheet1_Raw!N23</f>
        <v>0.190553</v>
      </c>
      <c r="F24" s="9" t="s">
        <v>105</v>
      </c>
      <c r="G24">
        <v>20</v>
      </c>
      <c r="H24">
        <v>367.26093700000001</v>
      </c>
      <c r="I24">
        <v>242.92339071428572</v>
      </c>
      <c r="J24">
        <v>37.189425285714265</v>
      </c>
    </row>
    <row r="25" spans="1:10" ht="24" x14ac:dyDescent="0.3">
      <c r="A25" s="9" t="s">
        <v>65</v>
      </c>
      <c r="B25" s="9"/>
      <c r="C25" s="10">
        <f>[1]Sheet1_Raw!N24</f>
        <v>0.190553</v>
      </c>
      <c r="F25" s="9" t="s">
        <v>106</v>
      </c>
      <c r="G25">
        <v>21</v>
      </c>
      <c r="H25">
        <v>424.72879999999998</v>
      </c>
      <c r="I25">
        <v>285.33604985714288</v>
      </c>
      <c r="J25">
        <v>42.412659142857166</v>
      </c>
    </row>
    <row r="26" spans="1:10" ht="24" x14ac:dyDescent="0.3">
      <c r="A26" s="9" t="s">
        <v>66</v>
      </c>
      <c r="B26" s="9"/>
      <c r="C26" s="10">
        <f>[1]Sheet1_Raw!N25</f>
        <v>0.190553</v>
      </c>
      <c r="F26" s="9" t="s">
        <v>107</v>
      </c>
      <c r="G26">
        <v>22</v>
      </c>
      <c r="H26">
        <v>536.39539500000001</v>
      </c>
      <c r="I26">
        <v>339.90348142857141</v>
      </c>
      <c r="J26">
        <v>54.567431571428529</v>
      </c>
    </row>
    <row r="27" spans="1:10" ht="24" x14ac:dyDescent="0.3">
      <c r="A27" s="9" t="s">
        <v>67</v>
      </c>
      <c r="B27" s="9"/>
      <c r="C27" s="10">
        <f>[1]Sheet1_Raw!N26</f>
        <v>0.190553</v>
      </c>
      <c r="F27" s="9" t="s">
        <v>108</v>
      </c>
      <c r="G27">
        <v>23</v>
      </c>
      <c r="H27">
        <v>626.64058699999998</v>
      </c>
      <c r="I27">
        <v>401.68512085714286</v>
      </c>
      <c r="J27">
        <v>61.781639428571452</v>
      </c>
    </row>
    <row r="28" spans="1:10" ht="24" x14ac:dyDescent="0.3">
      <c r="A28" s="9" t="s">
        <v>68</v>
      </c>
      <c r="B28" s="9"/>
      <c r="C28" s="10">
        <f>[1]Sheet1_Raw!N27</f>
        <v>0.190553</v>
      </c>
      <c r="F28" s="9" t="s">
        <v>109</v>
      </c>
      <c r="G28">
        <v>24</v>
      </c>
      <c r="H28">
        <v>785.79559600000005</v>
      </c>
      <c r="I28">
        <v>479.3453912857143</v>
      </c>
      <c r="J28">
        <v>77.660270428571437</v>
      </c>
    </row>
    <row r="29" spans="1:10" ht="24" x14ac:dyDescent="0.3">
      <c r="A29" s="9" t="s">
        <v>69</v>
      </c>
      <c r="B29" s="9"/>
      <c r="C29" s="10">
        <f>[1]Sheet1_Raw!N28</f>
        <v>0.190553</v>
      </c>
      <c r="F29" s="9" t="s">
        <v>110</v>
      </c>
      <c r="G29">
        <v>25</v>
      </c>
      <c r="H29">
        <v>932.21820400000001</v>
      </c>
      <c r="I29">
        <v>570.72125942857133</v>
      </c>
      <c r="J29">
        <v>91.37586814285703</v>
      </c>
    </row>
    <row r="30" spans="1:10" ht="24" x14ac:dyDescent="0.3">
      <c r="A30" s="9" t="s">
        <v>70</v>
      </c>
      <c r="B30" s="9"/>
      <c r="C30" s="10">
        <f>[1]Sheet1_Raw!N29</f>
        <v>0.190553</v>
      </c>
      <c r="F30" s="9" t="s">
        <v>111</v>
      </c>
      <c r="G30">
        <v>26</v>
      </c>
      <c r="H30">
        <v>1023.667812</v>
      </c>
      <c r="I30">
        <v>670.95819014285712</v>
      </c>
      <c r="J30">
        <v>100.23693071428579</v>
      </c>
    </row>
    <row r="31" spans="1:10" ht="24" x14ac:dyDescent="0.3">
      <c r="A31" s="9" t="s">
        <v>71</v>
      </c>
      <c r="B31" s="9"/>
      <c r="C31" s="10">
        <f>[1]Sheet1_Raw!N30</f>
        <v>0.190553</v>
      </c>
      <c r="F31" s="9" t="s">
        <v>112</v>
      </c>
      <c r="G31">
        <v>27</v>
      </c>
      <c r="H31">
        <v>1099.0298600000001</v>
      </c>
      <c r="I31">
        <v>775.49660771428557</v>
      </c>
      <c r="J31">
        <v>104.53841757142845</v>
      </c>
    </row>
    <row r="32" spans="1:10" ht="24" x14ac:dyDescent="0.3">
      <c r="A32" s="9" t="s">
        <v>72</v>
      </c>
      <c r="B32" s="9"/>
      <c r="C32" s="10">
        <f>[1]Sheet1_Raw!N31</f>
        <v>0.190553</v>
      </c>
      <c r="F32" s="9" t="s">
        <v>113</v>
      </c>
      <c r="G32">
        <v>28</v>
      </c>
      <c r="H32">
        <v>1201.3192140000001</v>
      </c>
      <c r="I32">
        <v>886.4380954285715</v>
      </c>
      <c r="J32">
        <v>110.94148771428593</v>
      </c>
    </row>
    <row r="33" spans="1:10" ht="24" x14ac:dyDescent="0.3">
      <c r="A33" s="9" t="s">
        <v>73</v>
      </c>
      <c r="B33" s="9"/>
      <c r="C33" s="10">
        <f>[1]Sheet1_Raw!N32</f>
        <v>0.190553</v>
      </c>
      <c r="F33" s="9" t="s">
        <v>114</v>
      </c>
      <c r="G33">
        <v>29</v>
      </c>
      <c r="H33">
        <v>1320.3843670000001</v>
      </c>
      <c r="I33">
        <v>998.43652000000009</v>
      </c>
      <c r="J33">
        <v>111.99842457142859</v>
      </c>
    </row>
    <row r="34" spans="1:10" ht="24" x14ac:dyDescent="0.3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s="9" t="s">
        <v>115</v>
      </c>
      <c r="G34">
        <v>30</v>
      </c>
      <c r="H34">
        <v>1442.71865</v>
      </c>
      <c r="I34">
        <v>1115.0191004285714</v>
      </c>
      <c r="J34">
        <v>116.5825804285713</v>
      </c>
    </row>
    <row r="35" spans="1:10" ht="24" x14ac:dyDescent="0.3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s="9" t="s">
        <v>116</v>
      </c>
      <c r="G35">
        <v>31</v>
      </c>
      <c r="H35">
        <v>1585.614039</v>
      </c>
      <c r="I35">
        <v>1229.2788779999998</v>
      </c>
      <c r="J35">
        <v>114.25977757142846</v>
      </c>
    </row>
    <row r="36" spans="1:10" ht="24" x14ac:dyDescent="0.3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s="9" t="s">
        <v>117</v>
      </c>
      <c r="G36">
        <v>32</v>
      </c>
      <c r="H36">
        <v>1694.0115049999999</v>
      </c>
      <c r="I36">
        <v>1338.1064924285713</v>
      </c>
      <c r="J36">
        <v>108.82761442857145</v>
      </c>
    </row>
    <row r="37" spans="1:10" ht="24" x14ac:dyDescent="0.3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s="9" t="s">
        <v>118</v>
      </c>
      <c r="G37">
        <v>33</v>
      </c>
      <c r="H37">
        <v>1790.622897</v>
      </c>
      <c r="I37">
        <v>1447.6715045714284</v>
      </c>
      <c r="J37">
        <v>109.56501214285709</v>
      </c>
    </row>
    <row r="38" spans="1:10" ht="24" x14ac:dyDescent="0.3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s="9" t="s">
        <v>119</v>
      </c>
      <c r="G38">
        <v>34</v>
      </c>
      <c r="H38">
        <v>1909.34393</v>
      </c>
      <c r="I38">
        <v>1563.4306574285713</v>
      </c>
      <c r="J38">
        <v>115.75915285714291</v>
      </c>
    </row>
    <row r="39" spans="1:10" ht="24" x14ac:dyDescent="0.3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s="9" t="s">
        <v>120</v>
      </c>
      <c r="G39">
        <v>35</v>
      </c>
      <c r="H39">
        <v>2013.3538799999999</v>
      </c>
      <c r="I39">
        <v>1679.4356097142859</v>
      </c>
      <c r="J39">
        <v>116.00495228571458</v>
      </c>
    </row>
    <row r="40" spans="1:10" ht="24" x14ac:dyDescent="0.3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s="9" t="s">
        <v>121</v>
      </c>
      <c r="G40">
        <v>36</v>
      </c>
      <c r="H40">
        <v>2149.2808599999998</v>
      </c>
      <c r="I40">
        <v>1797.8493944285713</v>
      </c>
      <c r="J40">
        <v>118.41378471428538</v>
      </c>
    </row>
    <row r="41" spans="1:10" ht="24" x14ac:dyDescent="0.3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s="9" t="s">
        <v>122</v>
      </c>
      <c r="G41">
        <v>37</v>
      </c>
      <c r="H41">
        <v>2294.1549329999998</v>
      </c>
      <c r="I41">
        <v>1919.4831491428572</v>
      </c>
      <c r="J41">
        <v>121.63375471428594</v>
      </c>
    </row>
    <row r="42" spans="1:10" ht="24" x14ac:dyDescent="0.3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s="9" t="s">
        <v>123</v>
      </c>
      <c r="G42">
        <v>38</v>
      </c>
      <c r="H42">
        <v>2410.3811049999999</v>
      </c>
      <c r="I42">
        <v>2037.3070157142859</v>
      </c>
      <c r="J42">
        <v>117.82386657142865</v>
      </c>
    </row>
    <row r="43" spans="1:10" ht="24" x14ac:dyDescent="0.3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s="9" t="s">
        <v>124</v>
      </c>
      <c r="G43">
        <v>39</v>
      </c>
      <c r="H43">
        <v>2550.5235429999998</v>
      </c>
      <c r="I43">
        <v>2159.6658782857144</v>
      </c>
      <c r="J43">
        <v>122.35886257142852</v>
      </c>
    </row>
    <row r="44" spans="1:10" ht="24" x14ac:dyDescent="0.3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s="9" t="s">
        <v>125</v>
      </c>
      <c r="G44">
        <v>40</v>
      </c>
      <c r="H44">
        <v>2631.563553</v>
      </c>
      <c r="I44">
        <v>2279.8002577142856</v>
      </c>
      <c r="J44">
        <v>120.13437942857126</v>
      </c>
    </row>
    <row r="45" spans="1:10" ht="24" x14ac:dyDescent="0.3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s="9" t="s">
        <v>126</v>
      </c>
      <c r="G45">
        <v>41</v>
      </c>
      <c r="H45">
        <v>2677.1593120000002</v>
      </c>
      <c r="I45">
        <v>2389.4881694285714</v>
      </c>
      <c r="J45">
        <v>109.68791171428575</v>
      </c>
    </row>
    <row r="46" spans="1:10" ht="24" x14ac:dyDescent="0.3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s="9" t="s">
        <v>127</v>
      </c>
      <c r="G46">
        <v>42</v>
      </c>
      <c r="H46">
        <v>2888.2762809999999</v>
      </c>
      <c r="I46">
        <v>2514.4770838571426</v>
      </c>
      <c r="J46">
        <v>124.98891442857121</v>
      </c>
    </row>
    <row r="47" spans="1:10" ht="24" x14ac:dyDescent="0.3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s="9" t="s">
        <v>128</v>
      </c>
      <c r="G47">
        <v>43</v>
      </c>
      <c r="H47">
        <v>2994.6090330000002</v>
      </c>
      <c r="I47">
        <v>2635.2382514285714</v>
      </c>
      <c r="J47">
        <v>120.76116757142881</v>
      </c>
    </row>
    <row r="48" spans="1:10" ht="24" x14ac:dyDescent="0.3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s="9" t="s">
        <v>129</v>
      </c>
      <c r="G48">
        <v>44</v>
      </c>
      <c r="H48">
        <v>3108.9425500000002</v>
      </c>
      <c r="I48">
        <v>2751.6364824285715</v>
      </c>
      <c r="J48">
        <v>116.39823100000012</v>
      </c>
    </row>
    <row r="49" spans="1:10" ht="24" x14ac:dyDescent="0.3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s="9" t="s">
        <v>130</v>
      </c>
      <c r="G49">
        <v>45</v>
      </c>
      <c r="H49">
        <v>3198.8436230000002</v>
      </c>
      <c r="I49">
        <v>2864.2739850000003</v>
      </c>
      <c r="J49">
        <v>112.63750257142874</v>
      </c>
    </row>
    <row r="50" spans="1:10" ht="24" x14ac:dyDescent="0.3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s="9" t="s">
        <v>131</v>
      </c>
      <c r="G50">
        <v>46</v>
      </c>
      <c r="H50">
        <v>3311.8006639999999</v>
      </c>
      <c r="I50">
        <v>2973.027859428571</v>
      </c>
      <c r="J50">
        <v>108.75387442857073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s="9" t="s">
        <v>132</v>
      </c>
      <c r="G51">
        <v>47</v>
      </c>
      <c r="H51">
        <v>3439.7268800000002</v>
      </c>
      <c r="I51">
        <v>3088.4797632857144</v>
      </c>
      <c r="J51">
        <v>115.45190385714341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s="9" t="s">
        <v>133</v>
      </c>
      <c r="G52">
        <v>48</v>
      </c>
      <c r="H52">
        <v>3523.4338109999999</v>
      </c>
      <c r="I52">
        <v>3209.3761202857145</v>
      </c>
      <c r="J52">
        <v>120.89635700000008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s="9" t="s">
        <v>134</v>
      </c>
      <c r="G53">
        <v>49</v>
      </c>
      <c r="H53">
        <v>3603.6995539999998</v>
      </c>
      <c r="I53">
        <v>3311.5794449999999</v>
      </c>
      <c r="J53">
        <v>102.20332471428537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s="9" t="s">
        <v>135</v>
      </c>
      <c r="G54">
        <v>50</v>
      </c>
      <c r="H54">
        <v>3681.8145530000002</v>
      </c>
      <c r="I54">
        <v>3409.7516621428572</v>
      </c>
      <c r="J54">
        <v>98.172217142857335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s="9" t="s">
        <v>136</v>
      </c>
      <c r="G55">
        <v>51</v>
      </c>
      <c r="H55">
        <v>3810.5150359999998</v>
      </c>
      <c r="I55">
        <v>3509.9763029999999</v>
      </c>
      <c r="J55">
        <v>100.22464085714273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s="9" t="s">
        <v>137</v>
      </c>
      <c r="G56">
        <v>52</v>
      </c>
      <c r="H56">
        <v>3899.2977219999998</v>
      </c>
      <c r="I56">
        <v>3610.0411742857141</v>
      </c>
      <c r="J56">
        <v>100.06487128571416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s="9" t="s">
        <v>138</v>
      </c>
      <c r="G57">
        <v>53</v>
      </c>
      <c r="H57">
        <v>3968.8957770000002</v>
      </c>
      <c r="I57">
        <v>3703.9119047142858</v>
      </c>
      <c r="J57">
        <v>93.870730428571733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s="9" t="s">
        <v>139</v>
      </c>
      <c r="G58">
        <v>54</v>
      </c>
      <c r="H58">
        <v>4016.470221</v>
      </c>
      <c r="I58">
        <v>3786.3038105714286</v>
      </c>
      <c r="J58">
        <v>82.391905857142774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s="9" t="s">
        <v>140</v>
      </c>
      <c r="G59">
        <v>55</v>
      </c>
      <c r="H59">
        <v>4072.1314590000002</v>
      </c>
      <c r="I59">
        <v>3864.6891888571431</v>
      </c>
      <c r="J59">
        <v>78.385378285714523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s="9" t="s">
        <v>141</v>
      </c>
      <c r="G60">
        <v>56</v>
      </c>
      <c r="H60">
        <v>4117.2970699999996</v>
      </c>
      <c r="I60">
        <v>3938.0602625714287</v>
      </c>
      <c r="J60">
        <v>73.371073714285558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s="9" t="s">
        <v>142</v>
      </c>
      <c r="G61">
        <v>57</v>
      </c>
      <c r="H61">
        <v>4174.0766940000003</v>
      </c>
      <c r="I61">
        <v>4008.3834255714282</v>
      </c>
      <c r="J61">
        <v>70.323162999999568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s="9" t="s">
        <v>143</v>
      </c>
      <c r="G62">
        <v>58</v>
      </c>
      <c r="H62">
        <v>4218.2099479999997</v>
      </c>
      <c r="I62">
        <v>4066.6255558571429</v>
      </c>
      <c r="J62">
        <v>58.242130285714666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s="9" t="s">
        <v>144</v>
      </c>
      <c r="G63">
        <v>59</v>
      </c>
      <c r="H63">
        <v>4259.9343699999999</v>
      </c>
      <c r="I63">
        <v>4118.1450770000001</v>
      </c>
      <c r="J63">
        <v>51.519521142857229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s="9" t="s">
        <v>145</v>
      </c>
      <c r="G64">
        <v>60</v>
      </c>
      <c r="H64">
        <v>4293.3999359999998</v>
      </c>
      <c r="I64">
        <v>4164.5028139999995</v>
      </c>
      <c r="J64">
        <v>46.357736999999361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s="9" t="s">
        <v>146</v>
      </c>
      <c r="G65">
        <v>61</v>
      </c>
      <c r="H65">
        <v>4324.4566709999999</v>
      </c>
      <c r="I65">
        <v>4208.500878285714</v>
      </c>
      <c r="J65">
        <v>43.998064285714463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s="9" t="s">
        <v>147</v>
      </c>
      <c r="G66">
        <v>62</v>
      </c>
      <c r="H66">
        <v>4345.275866</v>
      </c>
      <c r="I66">
        <v>4247.5215078571428</v>
      </c>
      <c r="J66">
        <v>39.020629571428799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s="9" t="s">
        <v>148</v>
      </c>
      <c r="G67">
        <v>63</v>
      </c>
      <c r="H67">
        <v>4368.6759540000003</v>
      </c>
      <c r="I67">
        <v>4283.432777</v>
      </c>
      <c r="J67">
        <v>35.911269142857236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s="9" t="s">
        <v>149</v>
      </c>
      <c r="G68">
        <v>64</v>
      </c>
      <c r="H68">
        <v>4423.6489549999997</v>
      </c>
      <c r="I68">
        <v>4319.0859571428573</v>
      </c>
      <c r="J68">
        <v>35.653180142857309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s="9" t="s">
        <v>150</v>
      </c>
      <c r="G69">
        <v>65</v>
      </c>
      <c r="H69">
        <v>4474.4925279999998</v>
      </c>
      <c r="I69">
        <v>4355.6977542857139</v>
      </c>
      <c r="J69">
        <v>36.611797142856631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s="9" t="s">
        <v>151</v>
      </c>
      <c r="G70">
        <v>66</v>
      </c>
      <c r="H70">
        <v>4524.819923</v>
      </c>
      <c r="I70">
        <v>4393.5385475714284</v>
      </c>
      <c r="J70">
        <v>37.840793285714426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s="9" t="s">
        <v>152</v>
      </c>
      <c r="G71">
        <v>67</v>
      </c>
      <c r="H71">
        <v>4566.5443439999999</v>
      </c>
      <c r="I71">
        <v>4432.5591772857142</v>
      </c>
      <c r="J71">
        <v>39.02062971428586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s="9" t="s">
        <v>153</v>
      </c>
      <c r="G72">
        <v>68</v>
      </c>
      <c r="H72">
        <v>4598.2032859999999</v>
      </c>
      <c r="I72">
        <v>4471.6658365714284</v>
      </c>
      <c r="J72">
        <v>39.106659285714159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s="9" t="s">
        <v>154</v>
      </c>
      <c r="G73">
        <v>69</v>
      </c>
      <c r="H73">
        <v>4626.5930989999997</v>
      </c>
      <c r="I73">
        <v>4511.8540127142851</v>
      </c>
      <c r="J73">
        <v>40.188176142856719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s="9" t="s">
        <v>155</v>
      </c>
      <c r="G74">
        <v>70</v>
      </c>
      <c r="H74">
        <v>4643.9711049999996</v>
      </c>
      <c r="I74">
        <v>4551.1818914285714</v>
      </c>
      <c r="J74">
        <v>39.327878714286271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s="9" t="s">
        <v>156</v>
      </c>
      <c r="G75">
        <v>71</v>
      </c>
      <c r="H75">
        <v>4670.3822339999997</v>
      </c>
      <c r="I75">
        <v>4586.4295027142862</v>
      </c>
      <c r="J75">
        <v>35.247611285714811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s="9" t="s">
        <v>157</v>
      </c>
      <c r="G76">
        <v>72</v>
      </c>
      <c r="H76">
        <v>4701.0088189999997</v>
      </c>
      <c r="I76">
        <v>4618.7889728571427</v>
      </c>
      <c r="J76">
        <v>32.35947014285648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s="9" t="s">
        <v>158</v>
      </c>
      <c r="G77">
        <v>73</v>
      </c>
      <c r="H77">
        <v>4730.6890780000003</v>
      </c>
      <c r="I77">
        <v>4648.1988521428566</v>
      </c>
      <c r="J77">
        <v>29.409879285713941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s="9" t="s">
        <v>159</v>
      </c>
      <c r="G78">
        <v>74</v>
      </c>
      <c r="H78">
        <v>4755.7237299999997</v>
      </c>
      <c r="I78">
        <v>4675.2244787142854</v>
      </c>
      <c r="J78">
        <v>27.025626571428802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s="9" t="s">
        <v>160</v>
      </c>
      <c r="G79">
        <v>75</v>
      </c>
      <c r="H79">
        <v>4779.7260260000003</v>
      </c>
      <c r="I79">
        <v>4701.1562987142843</v>
      </c>
      <c r="J79">
        <v>25.931819999998879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s="9" t="s">
        <v>161</v>
      </c>
      <c r="G80">
        <v>76</v>
      </c>
      <c r="H80">
        <v>4799.6849249999996</v>
      </c>
      <c r="I80">
        <v>4725.8837024285704</v>
      </c>
      <c r="J80">
        <v>24.727403714286083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s="9" t="s">
        <v>162</v>
      </c>
      <c r="G81">
        <v>77</v>
      </c>
      <c r="H81">
        <v>4816.2026340000002</v>
      </c>
      <c r="I81">
        <v>4750.4882065714282</v>
      </c>
      <c r="J81">
        <v>24.604504142857877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s="9" t="s">
        <v>163</v>
      </c>
      <c r="G82">
        <v>78</v>
      </c>
      <c r="H82">
        <v>4837.8821269999999</v>
      </c>
      <c r="I82">
        <v>4774.4167627142861</v>
      </c>
      <c r="J82">
        <v>23.928556142857815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s="9" t="s">
        <v>164</v>
      </c>
      <c r="G83">
        <v>79</v>
      </c>
      <c r="H83">
        <v>4861.6263339999996</v>
      </c>
      <c r="I83">
        <v>4797.3621219999995</v>
      </c>
      <c r="J83">
        <v>22.945359285713494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s="9" t="s">
        <v>165</v>
      </c>
      <c r="G84">
        <v>80</v>
      </c>
      <c r="H84">
        <v>4887.3492239999996</v>
      </c>
      <c r="I84">
        <v>4819.7421428571424</v>
      </c>
      <c r="J84">
        <v>22.380020857142881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s="9" t="s">
        <v>166</v>
      </c>
      <c r="G85">
        <v>81</v>
      </c>
      <c r="H85">
        <v>4911.6096090000001</v>
      </c>
      <c r="I85">
        <v>4842.0115541428577</v>
      </c>
      <c r="J85">
        <v>22.26941128571525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s="9" t="s">
        <v>167</v>
      </c>
      <c r="G86">
        <v>82</v>
      </c>
      <c r="H86">
        <v>4933.1170430000002</v>
      </c>
      <c r="I86">
        <v>4863.9245565714282</v>
      </c>
      <c r="J86">
        <v>21.913002428570508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s="9" t="s">
        <v>168</v>
      </c>
      <c r="G87">
        <v>83</v>
      </c>
      <c r="H87">
        <v>4942.8384029999997</v>
      </c>
      <c r="I87">
        <v>4884.3750534285709</v>
      </c>
      <c r="J87">
        <v>20.450496857142753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s="9" t="s">
        <v>169</v>
      </c>
      <c r="G88">
        <v>84</v>
      </c>
      <c r="H88">
        <v>4954.6244770000003</v>
      </c>
      <c r="I88">
        <v>4904.1496024285716</v>
      </c>
      <c r="J88">
        <v>19.774549000000661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s="9" t="s">
        <v>170</v>
      </c>
      <c r="G89">
        <v>85</v>
      </c>
      <c r="H89">
        <v>4976.7341189999997</v>
      </c>
      <c r="I89">
        <v>4923.9856012857135</v>
      </c>
      <c r="J89">
        <v>19.835998857141931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s="9" t="s">
        <v>171</v>
      </c>
      <c r="G90">
        <v>86</v>
      </c>
      <c r="H90">
        <v>4994.9724219999998</v>
      </c>
      <c r="I90">
        <v>4943.0350424285716</v>
      </c>
      <c r="J90">
        <v>19.049441142858086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s="9" t="s">
        <v>172</v>
      </c>
      <c r="G91">
        <v>87</v>
      </c>
      <c r="H91">
        <v>5005.7261390000003</v>
      </c>
      <c r="I91">
        <v>4959.9460302857142</v>
      </c>
      <c r="J91">
        <v>16.910987857142572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s="9" t="s">
        <v>173</v>
      </c>
      <c r="G92">
        <v>88</v>
      </c>
      <c r="H92">
        <v>5022.501937</v>
      </c>
      <c r="I92">
        <v>4975.7877914285718</v>
      </c>
      <c r="J92">
        <v>15.841761142857649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s="9" t="s">
        <v>174</v>
      </c>
      <c r="G93">
        <v>89</v>
      </c>
      <c r="H93">
        <v>5034.2019810000002</v>
      </c>
      <c r="I93">
        <v>4990.2284968571421</v>
      </c>
      <c r="J93">
        <v>14.440705428570254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s="9" t="s">
        <v>175</v>
      </c>
      <c r="G94">
        <v>90</v>
      </c>
      <c r="H94">
        <v>5042.6328949999997</v>
      </c>
      <c r="I94">
        <v>5004.4848528571438</v>
      </c>
      <c r="J94">
        <v>14.256356000001688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s="9" t="s">
        <v>176</v>
      </c>
      <c r="G95">
        <v>91</v>
      </c>
      <c r="H95">
        <v>5048.6549770000001</v>
      </c>
      <c r="I95">
        <v>5017.9177814285713</v>
      </c>
      <c r="J95">
        <v>13.43292857142751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s="9" t="s">
        <v>177</v>
      </c>
      <c r="G96">
        <v>92</v>
      </c>
      <c r="H96">
        <v>5055.7094150000003</v>
      </c>
      <c r="I96">
        <v>5029.1999665714293</v>
      </c>
      <c r="J96">
        <v>11.282185142857998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s="9" t="s">
        <v>178</v>
      </c>
      <c r="G97">
        <v>93</v>
      </c>
      <c r="H97">
        <v>5067.7535779999998</v>
      </c>
      <c r="I97">
        <v>5039.5972745714289</v>
      </c>
      <c r="J97">
        <v>10.397307999999612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s="9" t="s">
        <v>179</v>
      </c>
      <c r="G98">
        <v>94</v>
      </c>
      <c r="H98">
        <v>5081.9484839999996</v>
      </c>
      <c r="I98">
        <v>5050.4861810000002</v>
      </c>
      <c r="J98">
        <v>10.888906428571318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s="9" t="s">
        <v>180</v>
      </c>
      <c r="G99">
        <v>95</v>
      </c>
      <c r="H99">
        <v>5095.1970629999996</v>
      </c>
      <c r="I99">
        <v>5060.8711990000002</v>
      </c>
      <c r="J99">
        <v>10.385017999999945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s="9" t="s">
        <v>181</v>
      </c>
      <c r="G100">
        <v>96</v>
      </c>
      <c r="H100">
        <v>5105.6926910000002</v>
      </c>
      <c r="I100">
        <v>5071.0841575714294</v>
      </c>
      <c r="J100">
        <v>10.212958571429226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s="9" t="s">
        <v>182</v>
      </c>
      <c r="G101">
        <v>97</v>
      </c>
      <c r="H101">
        <v>5113.3493369999997</v>
      </c>
      <c r="I101">
        <v>5081.1865064285712</v>
      </c>
      <c r="J101">
        <v>10.102348857141806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s="9" t="s">
        <v>183</v>
      </c>
      <c r="G102">
        <v>98</v>
      </c>
      <c r="H102">
        <v>5124.7052620000004</v>
      </c>
      <c r="I102">
        <v>5092.0508328571432</v>
      </c>
      <c r="J102">
        <v>10.864326428571985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s="9" t="s">
        <v>184</v>
      </c>
      <c r="G103">
        <v>99</v>
      </c>
      <c r="H103">
        <v>5136.9214840000004</v>
      </c>
      <c r="I103">
        <v>5103.6525570000003</v>
      </c>
      <c r="J103">
        <v>11.601724142857165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s="9" t="s">
        <v>185</v>
      </c>
      <c r="G104">
        <v>100</v>
      </c>
      <c r="H104">
        <v>5146.2126959999996</v>
      </c>
      <c r="I104">
        <v>5114.8610024285717</v>
      </c>
      <c r="J104">
        <v>11.208445428571395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s="9" t="s">
        <v>186</v>
      </c>
      <c r="G105">
        <v>101</v>
      </c>
      <c r="H105">
        <v>5154.7296399999996</v>
      </c>
      <c r="I105">
        <v>5125.2583104285713</v>
      </c>
      <c r="J105">
        <v>10.397307999999612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s="9" t="s">
        <v>187</v>
      </c>
      <c r="G106">
        <v>102</v>
      </c>
      <c r="H106">
        <v>5164.2789400000001</v>
      </c>
      <c r="I106">
        <v>5135.1271500000003</v>
      </c>
      <c r="J106">
        <v>9.8688395714289072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s="9" t="s">
        <v>188</v>
      </c>
      <c r="G107">
        <v>103</v>
      </c>
      <c r="H107">
        <v>5170.3870509999997</v>
      </c>
      <c r="I107">
        <v>5144.3692014285716</v>
      </c>
      <c r="J107">
        <v>9.242051428571358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s="9" t="s">
        <v>189</v>
      </c>
      <c r="G108">
        <v>104</v>
      </c>
      <c r="H108">
        <v>5175.1186870000001</v>
      </c>
      <c r="I108">
        <v>5153.1933942857149</v>
      </c>
      <c r="J108">
        <v>8.8241928571433164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s="9" t="s">
        <v>190</v>
      </c>
      <c r="G109">
        <v>105</v>
      </c>
      <c r="H109">
        <v>5182.7753329999996</v>
      </c>
      <c r="I109">
        <v>5161.4891187142857</v>
      </c>
      <c r="J109">
        <v>8.295724428570793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s="9" t="s">
        <v>191</v>
      </c>
      <c r="G110">
        <v>106</v>
      </c>
      <c r="H110">
        <v>5191.7224249999999</v>
      </c>
      <c r="I110">
        <v>5169.3178245714289</v>
      </c>
      <c r="J110">
        <v>7.8287058571431771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s="9" t="s">
        <v>192</v>
      </c>
      <c r="G111">
        <v>107</v>
      </c>
      <c r="H111">
        <v>5202.7342310000004</v>
      </c>
      <c r="I111">
        <v>5177.3923295714285</v>
      </c>
      <c r="J111">
        <v>8.0745049999995899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s="9" t="s">
        <v>193</v>
      </c>
      <c r="G112">
        <v>108</v>
      </c>
      <c r="H112">
        <v>5209.1004320000002</v>
      </c>
      <c r="I112">
        <v>5185.1595855714286</v>
      </c>
      <c r="J112">
        <v>7.7672560000000885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s="9" t="s">
        <v>194</v>
      </c>
      <c r="G113">
        <v>109</v>
      </c>
      <c r="H113">
        <v>5209.1004320000002</v>
      </c>
      <c r="I113">
        <v>5191.562655857143</v>
      </c>
      <c r="J113">
        <v>6.4030702857144206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s="9" t="s">
        <v>195</v>
      </c>
      <c r="G114">
        <v>110</v>
      </c>
      <c r="H114">
        <v>5209.1004320000002</v>
      </c>
      <c r="I114">
        <v>5197.0931388571425</v>
      </c>
      <c r="J114">
        <v>5.5304829999995491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</row>
    <row r="129" spans="1:5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</row>
    <row r="130" spans="1:5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</row>
    <row r="131" spans="1:5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</row>
    <row r="132" spans="1:5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</row>
    <row r="133" spans="1:5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</row>
    <row r="134" spans="1:5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</row>
    <row r="135" spans="1:5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</row>
    <row r="136" spans="1:5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</row>
    <row r="137" spans="1:5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</row>
    <row r="138" spans="1:5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</row>
    <row r="139" spans="1:5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</row>
    <row r="140" spans="1:5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</row>
    <row r="141" spans="1:5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</row>
    <row r="142" spans="1:5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</row>
    <row r="143" spans="1:5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</row>
    <row r="144" spans="1:5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</row>
    <row r="145" spans="1:5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</row>
    <row r="146" spans="1:5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</row>
    <row r="147" spans="1:5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</row>
    <row r="148" spans="1:5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</row>
    <row r="149" spans="1:5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</row>
    <row r="150" spans="1:5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</row>
    <row r="151" spans="1:5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</row>
    <row r="152" spans="1:5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</row>
    <row r="153" spans="1:5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</row>
    <row r="154" spans="1:5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</row>
    <row r="155" spans="1:5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</row>
    <row r="156" spans="1:5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</row>
    <row r="157" spans="1:5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</row>
    <row r="158" spans="1:5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</row>
    <row r="159" spans="1:5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</row>
    <row r="160" spans="1:5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4"/>
  <sheetViews>
    <sheetView topLeftCell="D1" zoomScale="106" zoomScaleNormal="55" workbookViewId="0">
      <selection activeCell="I3" sqref="I3"/>
    </sheetView>
  </sheetViews>
  <sheetFormatPr defaultRowHeight="15" x14ac:dyDescent="0.25"/>
  <cols>
    <col min="2" max="2" width="9.5703125" customWidth="1"/>
    <col min="6" max="6" width="12" bestFit="1" customWidth="1"/>
    <col min="7" max="8" width="12" customWidth="1"/>
    <col min="9" max="9" width="12" bestFit="1" customWidth="1"/>
    <col min="12" max="12" width="9.5703125" customWidth="1"/>
    <col min="14" max="14" width="9.5703125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462</v>
      </c>
      <c r="D2" t="s">
        <v>20</v>
      </c>
      <c r="E2" t="s">
        <v>8</v>
      </c>
      <c r="F2" t="s">
        <v>465</v>
      </c>
      <c r="G2" t="s">
        <v>466</v>
      </c>
      <c r="I2" t="s">
        <v>467</v>
      </c>
      <c r="J2" t="s">
        <v>3</v>
      </c>
      <c r="L2" t="s">
        <v>0</v>
      </c>
      <c r="M2" t="s">
        <v>21</v>
      </c>
      <c r="N2" t="s">
        <v>8</v>
      </c>
      <c r="O2" t="s">
        <v>465</v>
      </c>
      <c r="P2" t="s">
        <v>466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0</v>
      </c>
      <c r="B3">
        <f>A3-$A$3</f>
        <v>0</v>
      </c>
      <c r="C3" s="4">
        <f>Input!I4</f>
        <v>0.60220819999999997</v>
      </c>
      <c r="D3">
        <f>C3-$C$3</f>
        <v>0</v>
      </c>
      <c r="E3">
        <f t="shared" ref="E3:E34" si="0">(_Ac/(1+EXP(-1*(B3-_Muc)/_sc)))</f>
        <v>64.751586599568938</v>
      </c>
      <c r="F3">
        <f>(D3-E3)^2</f>
        <v>4192.767967161476</v>
      </c>
      <c r="G3">
        <f>(E3-$H$4)^2</f>
        <v>8755193.7802231386</v>
      </c>
      <c r="H3" s="2" t="s">
        <v>11</v>
      </c>
      <c r="I3" s="16">
        <f>SUM(F3:F167)</f>
        <v>1635834.8888071338</v>
      </c>
      <c r="J3">
        <f>1-(I3/I5)</f>
        <v>0.99610003641482836</v>
      </c>
      <c r="L3">
        <f>Input!J4</f>
        <v>0.27037914285714293</v>
      </c>
      <c r="M3">
        <f>L3-$L$3</f>
        <v>0</v>
      </c>
      <c r="N3">
        <f>_Ac*EXP(-1*(B3-_Muc)/_sc)*(1/_sc)*(1/(1+EXP(-1*(B3-_Muc)/_sc))^2)+$L$3</f>
        <v>6.736758419187538</v>
      </c>
      <c r="O3">
        <f>(L3-N3)^2</f>
        <v>41.814060945355202</v>
      </c>
      <c r="P3">
        <f>(N3-$Q$4)^2</f>
        <v>1584.8784497501197</v>
      </c>
      <c r="Q3" s="1" t="s">
        <v>11</v>
      </c>
      <c r="R3" s="16">
        <f>SUM(O3:O167)</f>
        <v>16682.978030593276</v>
      </c>
      <c r="S3" s="5">
        <f>1-(R3/R5)</f>
        <v>0.91798629426141498</v>
      </c>
      <c r="V3">
        <f>COUNT(B3:B500)</f>
        <v>111</v>
      </c>
      <c r="X3">
        <v>5012.1260921868943</v>
      </c>
      <c r="Y3">
        <v>42.858476789481621</v>
      </c>
      <c r="Z3">
        <v>9.8842117095655695</v>
      </c>
      <c r="AA3">
        <v>0.28440957142857137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1">A4-$A$3</f>
        <v>1</v>
      </c>
      <c r="C4" s="4">
        <f>Input!I5</f>
        <v>1.2044164285714285</v>
      </c>
      <c r="D4">
        <f>C4-$C$3</f>
        <v>0.60220822857142853</v>
      </c>
      <c r="E4">
        <f t="shared" si="0"/>
        <v>71.547041662777318</v>
      </c>
      <c r="F4">
        <f t="shared" ref="F4:F67" si="2">(D4-E4)^2</f>
        <v>5033.1693910072181</v>
      </c>
      <c r="G4">
        <f t="shared" ref="G4:G67" si="3">(E4-$H$4)^2</f>
        <v>8715025.5743027404</v>
      </c>
      <c r="H4">
        <f>AVERAGE(D3:D167)</f>
        <v>3023.6692570025725</v>
      </c>
      <c r="I4" t="s">
        <v>5</v>
      </c>
      <c r="J4" t="s">
        <v>6</v>
      </c>
      <c r="L4">
        <f>Input!J5</f>
        <v>0.60220814285714275</v>
      </c>
      <c r="M4">
        <f t="shared" ref="M4:M67" si="4">L4-$L$3</f>
        <v>0.33182899999999982</v>
      </c>
      <c r="N4">
        <f t="shared" ref="N4:N34" si="5">_Ac*EXP(-1*(B4-_Muc)/_sc)*(1/_sc)*(1/(1+EXP(-1*(B4-_Muc)/_sc))^2)+$L$3</f>
        <v>7.4055685562772942</v>
      </c>
      <c r="O4">
        <f t="shared" ref="O4:O67" si="6">(L4-N4)^2</f>
        <v>46.285712914892407</v>
      </c>
      <c r="P4">
        <f t="shared" ref="P4:P67" si="7">(N4-$Q$4)^2</f>
        <v>1532.0743821611848</v>
      </c>
      <c r="Q4">
        <f>AVERAGE(M3:M167)</f>
        <v>46.547290314028125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1"/>
        <v>2</v>
      </c>
      <c r="C5" s="4">
        <f>Input!I6</f>
        <v>2.5317322857142854</v>
      </c>
      <c r="D5">
        <f t="shared" ref="D5:D67" si="8">C5-$C$3</f>
        <v>1.9295240857142855</v>
      </c>
      <c r="E5">
        <f t="shared" si="0"/>
        <v>79.044262074028353</v>
      </c>
      <c r="F5">
        <f t="shared" si="2"/>
        <v>5946.6828150063275</v>
      </c>
      <c r="G5">
        <f t="shared" si="3"/>
        <v>8670816.3607579302</v>
      </c>
      <c r="I5">
        <f>SUM(G3:G167)</f>
        <v>419448759.73378021</v>
      </c>
      <c r="J5" s="5">
        <f>1-((1-J3)*(V3-1)/(V3-1-1))</f>
        <v>0.99606425693239564</v>
      </c>
      <c r="L5">
        <f>Input!J6</f>
        <v>1.3273158571428569</v>
      </c>
      <c r="M5">
        <f t="shared" si="4"/>
        <v>1.056936714285714</v>
      </c>
      <c r="N5">
        <f t="shared" si="5"/>
        <v>8.14128362218141</v>
      </c>
      <c r="O5">
        <f t="shared" si="6"/>
        <v>46.430156702984497</v>
      </c>
      <c r="P5">
        <f t="shared" si="7"/>
        <v>1475.0213500141745</v>
      </c>
      <c r="R5">
        <f>SUM(P3:P167)</f>
        <v>203416.95184179957</v>
      </c>
      <c r="S5" s="5">
        <f>1-((1-S3)*(V3-1)/(V3-1-1))</f>
        <v>0.91723387494271236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1"/>
        <v>3</v>
      </c>
      <c r="C6" s="4">
        <f>Input!I7</f>
        <v>4.5964458571428581</v>
      </c>
      <c r="D6">
        <f t="shared" si="8"/>
        <v>3.9942376571428584</v>
      </c>
      <c r="E6">
        <f t="shared" si="0"/>
        <v>87.313211990177479</v>
      </c>
      <c r="F6">
        <f t="shared" si="2"/>
        <v>6942.051483908881</v>
      </c>
      <c r="G6">
        <f t="shared" si="3"/>
        <v>8622186.823080834</v>
      </c>
      <c r="L6">
        <f>Input!J7</f>
        <v>2.0647135714285727</v>
      </c>
      <c r="M6">
        <f t="shared" si="4"/>
        <v>1.7943344285714298</v>
      </c>
      <c r="N6">
        <f t="shared" si="5"/>
        <v>8.9500982691599251</v>
      </c>
      <c r="O6">
        <f t="shared" si="6"/>
        <v>47.408522435753063</v>
      </c>
      <c r="P6">
        <f t="shared" si="7"/>
        <v>1413.5488496587009</v>
      </c>
      <c r="V6" s="19" t="s">
        <v>17</v>
      </c>
      <c r="W6" s="20">
        <f>SQRT((S5-J5)^2)</f>
        <v>7.8830381989683285E-2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1"/>
        <v>4</v>
      </c>
      <c r="C7" s="4">
        <f>Input!I8</f>
        <v>7.0298584285714298</v>
      </c>
      <c r="D7">
        <f t="shared" si="8"/>
        <v>6.4276502285714301</v>
      </c>
      <c r="E7">
        <f t="shared" si="0"/>
        <v>96.430281026628208</v>
      </c>
      <c r="F7">
        <f t="shared" si="2"/>
        <v>8100.473550571317</v>
      </c>
      <c r="G7">
        <f t="shared" si="3"/>
        <v>8568728.0224726964</v>
      </c>
      <c r="L7">
        <f>Input!J8</f>
        <v>2.4334125714285699</v>
      </c>
      <c r="M7">
        <f t="shared" si="4"/>
        <v>2.1630334285714268</v>
      </c>
      <c r="N7">
        <f t="shared" si="5"/>
        <v>9.8386708182645837</v>
      </c>
      <c r="O7">
        <f t="shared" si="6"/>
        <v>54.83784970233279</v>
      </c>
      <c r="P7">
        <f t="shared" si="7"/>
        <v>1347.5227452847512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1"/>
        <v>5</v>
      </c>
      <c r="C8" s="4">
        <f>Input!I9</f>
        <v>9.8688397142857127</v>
      </c>
      <c r="D8">
        <f t="shared" si="8"/>
        <v>9.266631514285713</v>
      </c>
      <c r="E8">
        <f t="shared" si="0"/>
        <v>106.47875320947441</v>
      </c>
      <c r="F8">
        <f t="shared" si="2"/>
        <v>9450.1966044801775</v>
      </c>
      <c r="G8">
        <f t="shared" si="3"/>
        <v>8510000.4354206305</v>
      </c>
      <c r="L8">
        <f>Input!J9</f>
        <v>2.8389812857142847</v>
      </c>
      <c r="M8">
        <f t="shared" si="4"/>
        <v>2.5686021428571415</v>
      </c>
      <c r="N8">
        <f t="shared" si="5"/>
        <v>10.814132886898982</v>
      </c>
      <c r="O8">
        <f t="shared" si="6"/>
        <v>63.603043061878836</v>
      </c>
      <c r="P8">
        <f t="shared" si="7"/>
        <v>1276.8585397119946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1"/>
        <v>6</v>
      </c>
      <c r="C9" s="4">
        <f>Input!I10</f>
        <v>12.990489999999999</v>
      </c>
      <c r="D9">
        <f t="shared" si="8"/>
        <v>12.3882818</v>
      </c>
      <c r="E9">
        <f t="shared" si="0"/>
        <v>117.54928245328067</v>
      </c>
      <c r="F9">
        <f t="shared" si="2"/>
        <v>11058.836058399296</v>
      </c>
      <c r="G9">
        <f t="shared" si="3"/>
        <v>8445533.3064743765</v>
      </c>
      <c r="L9">
        <f>Input!J10</f>
        <v>3.1216502857142867</v>
      </c>
      <c r="M9">
        <f t="shared" si="4"/>
        <v>2.8512711428571436</v>
      </c>
      <c r="N9">
        <f t="shared" si="5"/>
        <v>11.884092517601225</v>
      </c>
      <c r="O9">
        <f t="shared" si="6"/>
        <v>76.780393867155752</v>
      </c>
      <c r="P9">
        <f t="shared" si="7"/>
        <v>1201.5372814742148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1"/>
        <v>7</v>
      </c>
      <c r="C10" s="4">
        <f>Input!I11</f>
        <v>16.566868999999997</v>
      </c>
      <c r="D10">
        <f t="shared" si="8"/>
        <v>15.964660799999997</v>
      </c>
      <c r="E10">
        <f t="shared" si="0"/>
        <v>129.74036712702667</v>
      </c>
      <c r="F10">
        <f t="shared" si="2"/>
        <v>12944.911350213819</v>
      </c>
      <c r="G10">
        <f t="shared" si="3"/>
        <v>8374824.4196563093</v>
      </c>
      <c r="L10">
        <f>Input!J11</f>
        <v>3.5763789999999975</v>
      </c>
      <c r="M10">
        <f t="shared" si="4"/>
        <v>3.3059998571428544</v>
      </c>
      <c r="N10">
        <f t="shared" si="5"/>
        <v>13.056628875627281</v>
      </c>
      <c r="O10">
        <f t="shared" si="6"/>
        <v>89.875137704331124</v>
      </c>
      <c r="P10">
        <f t="shared" si="7"/>
        <v>1121.6244035815891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1"/>
        <v>8</v>
      </c>
      <c r="C11" s="4">
        <f>Input!I12</f>
        <v>19.811419000000001</v>
      </c>
      <c r="D11">
        <f t="shared" si="8"/>
        <v>19.209210800000001</v>
      </c>
      <c r="E11">
        <f t="shared" si="0"/>
        <v>143.15881416774661</v>
      </c>
      <c r="F11">
        <f t="shared" si="2"/>
        <v>15363.504175021704</v>
      </c>
      <c r="G11">
        <f t="shared" si="3"/>
        <v>8297340.4112804849</v>
      </c>
      <c r="L11">
        <f>Input!J12</f>
        <v>3.2445500000000038</v>
      </c>
      <c r="M11">
        <f t="shared" si="4"/>
        <v>2.9741708571428607</v>
      </c>
      <c r="N11">
        <f t="shared" si="5"/>
        <v>14.340276236423746</v>
      </c>
      <c r="O11">
        <f t="shared" si="6"/>
        <v>123.11514071366217</v>
      </c>
      <c r="P11">
        <f t="shared" si="7"/>
        <v>1037.2917557950066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1"/>
        <v>9</v>
      </c>
      <c r="C12" s="4">
        <f>Input!I13</f>
        <v>25.341902000000001</v>
      </c>
      <c r="D12">
        <f t="shared" si="8"/>
        <v>24.739693800000001</v>
      </c>
      <c r="E12">
        <f t="shared" si="0"/>
        <v>157.92018073680103</v>
      </c>
      <c r="F12">
        <f t="shared" si="2"/>
        <v>17737.042100723429</v>
      </c>
      <c r="G12">
        <f t="shared" si="3"/>
        <v>8212517.7681181235</v>
      </c>
      <c r="L12">
        <f>Input!J13</f>
        <v>5.5304830000000003</v>
      </c>
      <c r="M12">
        <f t="shared" si="4"/>
        <v>5.2601038571428571</v>
      </c>
      <c r="N12">
        <f t="shared" si="5"/>
        <v>15.743994608424771</v>
      </c>
      <c r="O12">
        <f t="shared" si="6"/>
        <v>104.31581937542754</v>
      </c>
      <c r="P12">
        <f t="shared" si="7"/>
        <v>948.84302632684205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1"/>
        <v>10</v>
      </c>
      <c r="C13" s="4">
        <f>Input!I14</f>
        <v>31.732682285714283</v>
      </c>
      <c r="D13">
        <f t="shared" si="8"/>
        <v>31.130474085714283</v>
      </c>
      <c r="E13">
        <f t="shared" si="0"/>
        <v>174.14917856222158</v>
      </c>
      <c r="F13">
        <f t="shared" si="2"/>
        <v>20454.349830138533</v>
      </c>
      <c r="G13">
        <f t="shared" si="3"/>
        <v>8119764.6774347043</v>
      </c>
      <c r="L13">
        <f>Input!J14</f>
        <v>6.3907802857142819</v>
      </c>
      <c r="M13">
        <f t="shared" si="4"/>
        <v>6.1204011428571388</v>
      </c>
      <c r="N13">
        <f t="shared" si="5"/>
        <v>17.277123940250242</v>
      </c>
      <c r="O13">
        <f t="shared" si="6"/>
        <v>118.51247816465536</v>
      </c>
      <c r="P13">
        <f t="shared" si="7"/>
        <v>856.7426395486375</v>
      </c>
      <c r="S13" t="s">
        <v>23</v>
      </c>
      <c r="T13">
        <f>_Ac*0.8413</f>
        <v>4216.7016813568343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1"/>
        <v>11</v>
      </c>
      <c r="C14" s="4">
        <f>Input!I15</f>
        <v>40.163596285714284</v>
      </c>
      <c r="D14">
        <f t="shared" si="8"/>
        <v>39.561388085714285</v>
      </c>
      <c r="E14">
        <f t="shared" si="0"/>
        <v>191.98002285783036</v>
      </c>
      <c r="F14">
        <f t="shared" si="2"/>
        <v>23231.440225795715</v>
      </c>
      <c r="G14">
        <f t="shared" si="3"/>
        <v>8018463.9187712353</v>
      </c>
      <c r="L14">
        <f>Input!J15</f>
        <v>8.4309140000000014</v>
      </c>
      <c r="M14">
        <f t="shared" si="4"/>
        <v>8.1605348571428582</v>
      </c>
      <c r="N14">
        <f t="shared" si="5"/>
        <v>18.949318458078395</v>
      </c>
      <c r="O14">
        <f t="shared" si="6"/>
        <v>110.63683234372341</v>
      </c>
      <c r="P14">
        <f t="shared" si="7"/>
        <v>761.64805056179341</v>
      </c>
      <c r="S14" t="s">
        <v>24</v>
      </c>
      <c r="T14">
        <f>_Ac*0.9772</f>
        <v>4897.8496172850328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1"/>
        <v>12</v>
      </c>
      <c r="C15" s="4">
        <f>Input!I16</f>
        <v>50.229075142857141</v>
      </c>
      <c r="D15">
        <f t="shared" si="8"/>
        <v>49.626866942857141</v>
      </c>
      <c r="E15">
        <f t="shared" si="0"/>
        <v>211.55670405857811</v>
      </c>
      <c r="F15">
        <f t="shared" si="2"/>
        <v>26221.272148323926</v>
      </c>
      <c r="G15">
        <f t="shared" si="3"/>
        <v>7907977.0104251914</v>
      </c>
      <c r="L15">
        <f>Input!J16</f>
        <v>10.065478857142857</v>
      </c>
      <c r="M15">
        <f t="shared" si="4"/>
        <v>9.7950997142857137</v>
      </c>
      <c r="N15">
        <f t="shared" si="5"/>
        <v>20.7704572893253</v>
      </c>
      <c r="O15">
        <f t="shared" si="6"/>
        <v>114.59656323349128</v>
      </c>
      <c r="P15">
        <f t="shared" si="7"/>
        <v>664.44512078341018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1"/>
        <v>13</v>
      </c>
      <c r="C16" s="4">
        <f>Input!I17</f>
        <v>62.224078142857138</v>
      </c>
      <c r="D16">
        <f t="shared" si="8"/>
        <v>61.621869942857138</v>
      </c>
      <c r="E16">
        <f t="shared" si="0"/>
        <v>233.03315658924109</v>
      </c>
      <c r="F16">
        <f t="shared" si="2"/>
        <v>29381.829189768807</v>
      </c>
      <c r="G16">
        <f t="shared" si="3"/>
        <v>7787649.8449301254</v>
      </c>
      <c r="L16">
        <f>Input!J17</f>
        <v>11.995002999999997</v>
      </c>
      <c r="M16">
        <f t="shared" si="4"/>
        <v>11.724623857142854</v>
      </c>
      <c r="N16">
        <f t="shared" si="5"/>
        <v>22.750527181988407</v>
      </c>
      <c r="O16">
        <f t="shared" si="6"/>
        <v>115.68130042933744</v>
      </c>
      <c r="P16">
        <f t="shared" si="7"/>
        <v>566.2859355624048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1"/>
        <v>14</v>
      </c>
      <c r="C17" s="4">
        <f>Input!I18</f>
        <v>76.627913714285711</v>
      </c>
      <c r="D17">
        <f t="shared" si="8"/>
        <v>76.025705514285704</v>
      </c>
      <c r="E17">
        <f t="shared" si="0"/>
        <v>256.57329455199493</v>
      </c>
      <c r="F17">
        <f t="shared" si="2"/>
        <v>32597.431907329541</v>
      </c>
      <c r="G17">
        <f t="shared" si="3"/>
        <v>7656820.065410289</v>
      </c>
      <c r="L17">
        <f>Input!J18</f>
        <v>14.403835571428573</v>
      </c>
      <c r="M17">
        <f t="shared" si="4"/>
        <v>14.13345642857143</v>
      </c>
      <c r="N17">
        <f t="shared" si="5"/>
        <v>24.899472864722643</v>
      </c>
      <c r="O17">
        <f t="shared" si="6"/>
        <v>110.15840219238528</v>
      </c>
      <c r="P17">
        <f t="shared" si="7"/>
        <v>468.62800031845489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1"/>
        <v>15</v>
      </c>
      <c r="C18" s="4">
        <f>Input!I19</f>
        <v>94.829347571428571</v>
      </c>
      <c r="D18">
        <f t="shared" si="8"/>
        <v>94.227139371428564</v>
      </c>
      <c r="E18">
        <f t="shared" si="0"/>
        <v>282.3508796847521</v>
      </c>
      <c r="F18">
        <f t="shared" si="2"/>
        <v>35390.541669474791</v>
      </c>
      <c r="G18">
        <f t="shared" si="3"/>
        <v>7514826.445820407</v>
      </c>
      <c r="L18">
        <f>Input!J19</f>
        <v>18.20143385714286</v>
      </c>
      <c r="M18">
        <f t="shared" si="4"/>
        <v>17.931054714285718</v>
      </c>
      <c r="N18">
        <f t="shared" si="5"/>
        <v>27.227010462709817</v>
      </c>
      <c r="O18">
        <f t="shared" si="6"/>
        <v>81.461033062957569</v>
      </c>
      <c r="P18">
        <f t="shared" si="7"/>
        <v>373.27321353325618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1"/>
        <v>16</v>
      </c>
      <c r="C19" s="4">
        <f>Input!I20</f>
        <v>115.69770314285714</v>
      </c>
      <c r="D19">
        <f t="shared" si="8"/>
        <v>115.09549494285713</v>
      </c>
      <c r="E19">
        <f t="shared" si="0"/>
        <v>310.54918237228958</v>
      </c>
      <c r="F19">
        <f t="shared" si="2"/>
        <v>38202.143929762278</v>
      </c>
      <c r="G19">
        <f t="shared" si="3"/>
        <v>7361020.5393618317</v>
      </c>
      <c r="L19">
        <f>Input!J20</f>
        <v>20.868355571428566</v>
      </c>
      <c r="M19">
        <f t="shared" si="4"/>
        <v>20.597976428571425</v>
      </c>
      <c r="N19">
        <f t="shared" si="5"/>
        <v>29.742399454019349</v>
      </c>
      <c r="O19">
        <f t="shared" si="6"/>
        <v>78.748654830146904</v>
      </c>
      <c r="P19">
        <f t="shared" si="7"/>
        <v>282.40435681680651</v>
      </c>
    </row>
    <row r="20" spans="1:35" x14ac:dyDescent="0.25">
      <c r="A20">
        <f>Input!G21</f>
        <v>17</v>
      </c>
      <c r="B20">
        <f t="shared" si="1"/>
        <v>17</v>
      </c>
      <c r="C20" s="4">
        <f>Input!I21</f>
        <v>141.82616257142857</v>
      </c>
      <c r="D20">
        <f t="shared" si="8"/>
        <v>141.22395437142856</v>
      </c>
      <c r="E20">
        <f t="shared" si="0"/>
        <v>341.36039212437566</v>
      </c>
      <c r="F20">
        <f t="shared" si="2"/>
        <v>40054.593716439267</v>
      </c>
      <c r="G20">
        <f t="shared" si="3"/>
        <v>7194780.846604161</v>
      </c>
      <c r="L20">
        <f>Input!J21</f>
        <v>26.128459428571432</v>
      </c>
      <c r="M20">
        <f t="shared" si="4"/>
        <v>25.858080285714291</v>
      </c>
      <c r="N20">
        <f t="shared" si="5"/>
        <v>32.454169000033218</v>
      </c>
      <c r="O20">
        <f t="shared" si="6"/>
        <v>40.014601582483252</v>
      </c>
      <c r="P20">
        <f t="shared" si="7"/>
        <v>198.61606837097753</v>
      </c>
    </row>
    <row r="21" spans="1:35" x14ac:dyDescent="0.25">
      <c r="A21">
        <f>Input!G22</f>
        <v>18</v>
      </c>
      <c r="B21">
        <f t="shared" si="1"/>
        <v>18</v>
      </c>
      <c r="C21" s="4">
        <f>Input!I22</f>
        <v>172.73541714285713</v>
      </c>
      <c r="D21">
        <f t="shared" si="8"/>
        <v>172.13320894285712</v>
      </c>
      <c r="E21">
        <f t="shared" si="0"/>
        <v>374.98473009408059</v>
      </c>
      <c r="F21">
        <f t="shared" si="2"/>
        <v>41148.739633365258</v>
      </c>
      <c r="G21">
        <f t="shared" si="3"/>
        <v>7015529.7230844619</v>
      </c>
      <c r="L21">
        <f>Input!J22</f>
        <v>30.909254571428562</v>
      </c>
      <c r="M21">
        <f t="shared" si="4"/>
        <v>30.638875428571421</v>
      </c>
      <c r="N21">
        <f t="shared" si="5"/>
        <v>35.369795204797875</v>
      </c>
      <c r="O21">
        <f t="shared" si="6"/>
        <v>19.896422741938707</v>
      </c>
      <c r="P21">
        <f t="shared" si="7"/>
        <v>124.93639691686616</v>
      </c>
    </row>
    <row r="22" spans="1:35" x14ac:dyDescent="0.25">
      <c r="A22">
        <f>Input!G23</f>
        <v>19</v>
      </c>
      <c r="B22">
        <f t="shared" si="1"/>
        <v>19</v>
      </c>
      <c r="C22" s="4">
        <f>Input!I23</f>
        <v>205.73396542857145</v>
      </c>
      <c r="D22">
        <f t="shared" si="8"/>
        <v>205.13175722857144</v>
      </c>
      <c r="E22">
        <f t="shared" si="0"/>
        <v>411.62921331899139</v>
      </c>
      <c r="F22">
        <f t="shared" si="2"/>
        <v>42641.19937181491</v>
      </c>
      <c r="G22">
        <f t="shared" si="3"/>
        <v>6822753.1898065247</v>
      </c>
      <c r="L22">
        <f>Input!J23</f>
        <v>32.998548285714321</v>
      </c>
      <c r="M22">
        <f t="shared" si="4"/>
        <v>32.728169142857176</v>
      </c>
      <c r="N22">
        <f t="shared" si="5"/>
        <v>38.495327056001386</v>
      </c>
      <c r="O22">
        <f t="shared" si="6"/>
        <v>30.214576849478579</v>
      </c>
      <c r="P22">
        <f t="shared" si="7"/>
        <v>64.834112308612575</v>
      </c>
    </row>
    <row r="23" spans="1:35" x14ac:dyDescent="0.25">
      <c r="A23">
        <f>Input!G24</f>
        <v>20</v>
      </c>
      <c r="B23">
        <f t="shared" si="1"/>
        <v>20</v>
      </c>
      <c r="C23" s="4">
        <f>Input!I24</f>
        <v>242.92339071428572</v>
      </c>
      <c r="D23">
        <f t="shared" si="8"/>
        <v>242.32118251428571</v>
      </c>
      <c r="E23">
        <f t="shared" si="0"/>
        <v>451.50601895932408</v>
      </c>
      <c r="F23">
        <f t="shared" si="2"/>
        <v>43758.295798537452</v>
      </c>
      <c r="G23">
        <f t="shared" si="3"/>
        <v>6616023.7231411282</v>
      </c>
      <c r="L23">
        <f>Input!J24</f>
        <v>37.189425285714265</v>
      </c>
      <c r="M23">
        <f t="shared" si="4"/>
        <v>36.91904614285712</v>
      </c>
      <c r="N23">
        <f t="shared" si="5"/>
        <v>41.834960584250318</v>
      </c>
      <c r="O23">
        <f t="shared" si="6"/>
        <v>21.580998209944457</v>
      </c>
      <c r="P23">
        <f t="shared" si="7"/>
        <v>22.206051482147775</v>
      </c>
    </row>
    <row r="24" spans="1:35" x14ac:dyDescent="0.25">
      <c r="A24">
        <f>Input!G25</f>
        <v>21</v>
      </c>
      <c r="B24">
        <f t="shared" si="1"/>
        <v>21</v>
      </c>
      <c r="C24" s="4">
        <f>Input!I25</f>
        <v>285.33604985714288</v>
      </c>
      <c r="D24">
        <f t="shared" si="8"/>
        <v>284.73384165714288</v>
      </c>
      <c r="E24">
        <f t="shared" si="0"/>
        <v>494.83039751984728</v>
      </c>
      <c r="F24">
        <f t="shared" si="2"/>
        <v>44140.562785370472</v>
      </c>
      <c r="G24">
        <f t="shared" si="3"/>
        <v>6395025.9772298904</v>
      </c>
      <c r="L24">
        <f>Input!J25</f>
        <v>42.412659142857166</v>
      </c>
      <c r="M24">
        <f t="shared" si="4"/>
        <v>42.142280000000021</v>
      </c>
      <c r="N24">
        <f t="shared" si="5"/>
        <v>45.390563253261881</v>
      </c>
      <c r="O24">
        <f t="shared" si="6"/>
        <v>8.8679128907652984</v>
      </c>
      <c r="P24">
        <f t="shared" si="7"/>
        <v>1.338017493108913</v>
      </c>
    </row>
    <row r="25" spans="1:35" x14ac:dyDescent="0.25">
      <c r="A25">
        <f>Input!G26</f>
        <v>22</v>
      </c>
      <c r="B25">
        <f t="shared" si="1"/>
        <v>22</v>
      </c>
      <c r="C25" s="4">
        <f>Input!I26</f>
        <v>339.90348142857141</v>
      </c>
      <c r="D25">
        <f t="shared" si="8"/>
        <v>339.3012732285714</v>
      </c>
      <c r="E25">
        <f t="shared" si="0"/>
        <v>541.81808761528271</v>
      </c>
      <c r="F25">
        <f t="shared" si="2"/>
        <v>41013.060109341677</v>
      </c>
      <c r="G25">
        <f t="shared" si="3"/>
        <v>6159585.2269890569</v>
      </c>
      <c r="L25">
        <f>Input!J26</f>
        <v>54.567431571428529</v>
      </c>
      <c r="M25">
        <f t="shared" si="4"/>
        <v>54.297052428571384</v>
      </c>
      <c r="N25">
        <f t="shared" si="5"/>
        <v>49.161153849635525</v>
      </c>
      <c r="O25">
        <f t="shared" si="6"/>
        <v>29.227838805155347</v>
      </c>
      <c r="P25">
        <f t="shared" si="7"/>
        <v>6.8322825827780198</v>
      </c>
    </row>
    <row r="26" spans="1:35" x14ac:dyDescent="0.25">
      <c r="A26">
        <f>Input!G27</f>
        <v>23</v>
      </c>
      <c r="B26">
        <f t="shared" si="1"/>
        <v>23</v>
      </c>
      <c r="C26" s="4">
        <f>Input!I27</f>
        <v>401.68512085714286</v>
      </c>
      <c r="D26">
        <f t="shared" si="8"/>
        <v>401.08291265714286</v>
      </c>
      <c r="E26">
        <f t="shared" si="0"/>
        <v>592.68219208124015</v>
      </c>
      <c r="F26">
        <f t="shared" si="2"/>
        <v>36710.283875833309</v>
      </c>
      <c r="G26">
        <f t="shared" si="3"/>
        <v>5909698.1098148357</v>
      </c>
      <c r="L26">
        <f>Input!J27</f>
        <v>61.781639428571452</v>
      </c>
      <c r="M26">
        <f t="shared" si="4"/>
        <v>61.511260285714307</v>
      </c>
      <c r="N26">
        <f t="shared" si="5"/>
        <v>53.142347228346168</v>
      </c>
      <c r="O26">
        <f t="shared" si="6"/>
        <v>74.637369720873437</v>
      </c>
      <c r="P26">
        <f t="shared" si="7"/>
        <v>43.494775703094227</v>
      </c>
    </row>
    <row r="27" spans="1:35" x14ac:dyDescent="0.25">
      <c r="A27">
        <f>Input!G28</f>
        <v>24</v>
      </c>
      <c r="B27">
        <f t="shared" si="1"/>
        <v>24</v>
      </c>
      <c r="C27" s="4">
        <f>Input!I28</f>
        <v>479.3453912857143</v>
      </c>
      <c r="D27">
        <f t="shared" si="8"/>
        <v>478.74318308571429</v>
      </c>
      <c r="E27">
        <f t="shared" si="0"/>
        <v>647.62948697745139</v>
      </c>
      <c r="F27">
        <f t="shared" si="2"/>
        <v>28522.583642212176</v>
      </c>
      <c r="G27">
        <f t="shared" si="3"/>
        <v>5645564.98874103</v>
      </c>
      <c r="L27">
        <f>Input!J28</f>
        <v>77.660270428571437</v>
      </c>
      <c r="M27">
        <f t="shared" si="4"/>
        <v>77.389891285714299</v>
      </c>
      <c r="N27">
        <f t="shared" si="5"/>
        <v>57.32577817902277</v>
      </c>
      <c r="O27">
        <f t="shared" si="6"/>
        <v>413.49157504695484</v>
      </c>
      <c r="P27">
        <f t="shared" si="7"/>
        <v>116.17580065583682</v>
      </c>
    </row>
    <row r="28" spans="1:35" x14ac:dyDescent="0.25">
      <c r="A28">
        <f>Input!G29</f>
        <v>25</v>
      </c>
      <c r="B28">
        <f t="shared" si="1"/>
        <v>25</v>
      </c>
      <c r="C28" s="4">
        <f>Input!I29</f>
        <v>570.72125942857133</v>
      </c>
      <c r="D28">
        <f t="shared" si="8"/>
        <v>570.11905122857138</v>
      </c>
      <c r="E28">
        <f t="shared" si="0"/>
        <v>706.8561520572689</v>
      </c>
      <c r="F28">
        <f t="shared" si="2"/>
        <v>18697.034743037391</v>
      </c>
      <c r="G28">
        <f t="shared" si="3"/>
        <v>5367622.963246298</v>
      </c>
      <c r="L28">
        <f>Input!J29</f>
        <v>91.37586814285703</v>
      </c>
      <c r="M28">
        <f t="shared" si="4"/>
        <v>91.105488999999892</v>
      </c>
      <c r="N28">
        <f t="shared" si="5"/>
        <v>61.698524308307604</v>
      </c>
      <c r="O28">
        <f t="shared" si="6"/>
        <v>880.74473707406878</v>
      </c>
      <c r="P28">
        <f t="shared" si="7"/>
        <v>229.55989154941011</v>
      </c>
    </row>
    <row r="29" spans="1:35" x14ac:dyDescent="0.25">
      <c r="A29">
        <f>Input!G30</f>
        <v>26</v>
      </c>
      <c r="B29">
        <f t="shared" si="1"/>
        <v>26</v>
      </c>
      <c r="C29" s="4">
        <f>Input!I30</f>
        <v>670.95819014285712</v>
      </c>
      <c r="D29">
        <f t="shared" si="8"/>
        <v>670.35598194285717</v>
      </c>
      <c r="E29">
        <f t="shared" si="0"/>
        <v>770.5429342091777</v>
      </c>
      <c r="F29">
        <f t="shared" si="2"/>
        <v>10037.425404413989</v>
      </c>
      <c r="G29">
        <f t="shared" si="3"/>
        <v>5076578.2264644857</v>
      </c>
      <c r="L29">
        <f>Input!J30</f>
        <v>100.23693071428579</v>
      </c>
      <c r="M29">
        <f t="shared" si="4"/>
        <v>99.966551571428653</v>
      </c>
      <c r="N29">
        <f t="shared" si="5"/>
        <v>66.242553963967083</v>
      </c>
      <c r="O29">
        <f t="shared" si="6"/>
        <v>1155.6176506426091</v>
      </c>
      <c r="P29">
        <f t="shared" si="7"/>
        <v>387.90341024060689</v>
      </c>
    </row>
    <row r="30" spans="1:35" x14ac:dyDescent="0.25">
      <c r="A30">
        <f>Input!G31</f>
        <v>27</v>
      </c>
      <c r="B30">
        <f t="shared" si="1"/>
        <v>27</v>
      </c>
      <c r="C30" s="4">
        <f>Input!I31</f>
        <v>775.49660771428557</v>
      </c>
      <c r="D30">
        <f t="shared" si="8"/>
        <v>774.89439951428562</v>
      </c>
      <c r="E30">
        <f t="shared" si="0"/>
        <v>838.84978454064276</v>
      </c>
      <c r="F30">
        <f t="shared" si="2"/>
        <v>4090.2912738695863</v>
      </c>
      <c r="G30">
        <f t="shared" si="3"/>
        <v>4773436.1272488255</v>
      </c>
      <c r="L30">
        <f>Input!J31</f>
        <v>104.53841757142845</v>
      </c>
      <c r="M30">
        <f t="shared" si="4"/>
        <v>104.26803842857132</v>
      </c>
      <c r="N30">
        <f t="shared" si="5"/>
        <v>70.934231486125512</v>
      </c>
      <c r="O30">
        <f t="shared" si="6"/>
        <v>1129.2413224556678</v>
      </c>
      <c r="P30">
        <f t="shared" si="7"/>
        <v>594.72289973133866</v>
      </c>
    </row>
    <row r="31" spans="1:35" x14ac:dyDescent="0.25">
      <c r="A31">
        <f>Input!G32</f>
        <v>28</v>
      </c>
      <c r="B31">
        <f t="shared" si="1"/>
        <v>28</v>
      </c>
      <c r="C31" s="4">
        <f>Input!I32</f>
        <v>886.4380954285715</v>
      </c>
      <c r="D31">
        <f t="shared" si="8"/>
        <v>885.83588722857155</v>
      </c>
      <c r="E31">
        <f t="shared" si="0"/>
        <v>911.91004504568173</v>
      </c>
      <c r="F31">
        <f t="shared" si="2"/>
        <v>679.86170587156766</v>
      </c>
      <c r="G31">
        <f t="shared" si="3"/>
        <v>4459526.9692847887</v>
      </c>
      <c r="L31">
        <f>Input!J32</f>
        <v>110.94148771428593</v>
      </c>
      <c r="M31">
        <f t="shared" si="4"/>
        <v>110.67110857142879</v>
      </c>
      <c r="N31">
        <f t="shared" si="5"/>
        <v>75.743917919550228</v>
      </c>
      <c r="O31">
        <f t="shared" si="6"/>
        <v>1238.8689194552908</v>
      </c>
      <c r="P31">
        <f t="shared" si="7"/>
        <v>852.44306353553532</v>
      </c>
    </row>
    <row r="32" spans="1:35" x14ac:dyDescent="0.25">
      <c r="A32">
        <f>Input!G33</f>
        <v>29</v>
      </c>
      <c r="B32">
        <f t="shared" si="1"/>
        <v>29</v>
      </c>
      <c r="C32" s="4">
        <f>Input!I33</f>
        <v>998.43652000000009</v>
      </c>
      <c r="D32">
        <f t="shared" si="8"/>
        <v>997.83431180000014</v>
      </c>
      <c r="E32">
        <f t="shared" si="0"/>
        <v>989.82430142131943</v>
      </c>
      <c r="F32">
        <f t="shared" si="2"/>
        <v>64.160266266572592</v>
      </c>
      <c r="G32">
        <f t="shared" si="3"/>
        <v>4136525.3033433096</v>
      </c>
      <c r="L32">
        <f>Input!J33</f>
        <v>111.99842457142859</v>
      </c>
      <c r="M32">
        <f t="shared" si="4"/>
        <v>111.72804542857145</v>
      </c>
      <c r="N32">
        <f t="shared" si="5"/>
        <v>80.63571004527121</v>
      </c>
      <c r="O32">
        <f t="shared" si="6"/>
        <v>983.61986244924287</v>
      </c>
      <c r="P32">
        <f t="shared" si="7"/>
        <v>1162.020359773403</v>
      </c>
    </row>
    <row r="33" spans="1:16" x14ac:dyDescent="0.25">
      <c r="A33">
        <f>Input!G34</f>
        <v>30</v>
      </c>
      <c r="B33">
        <f t="shared" si="1"/>
        <v>30</v>
      </c>
      <c r="C33" s="4">
        <f>Input!I34</f>
        <v>1115.0191004285714</v>
      </c>
      <c r="D33">
        <f t="shared" si="8"/>
        <v>1114.4168922285714</v>
      </c>
      <c r="E33">
        <f t="shared" si="0"/>
        <v>1072.6540630298991</v>
      </c>
      <c r="F33">
        <f t="shared" si="2"/>
        <v>1744.1339026774763</v>
      </c>
      <c r="G33">
        <f t="shared" si="3"/>
        <v>3806460.2871122286</v>
      </c>
      <c r="L33">
        <f>Input!J34</f>
        <v>116.5825804285713</v>
      </c>
      <c r="M33">
        <f t="shared" si="4"/>
        <v>116.31220128571417</v>
      </c>
      <c r="N33">
        <f t="shared" si="5"/>
        <v>85.567363328110403</v>
      </c>
      <c r="O33">
        <f t="shared" si="6"/>
        <v>961.94369178872239</v>
      </c>
      <c r="P33">
        <f t="shared" si="7"/>
        <v>1522.5660980243122</v>
      </c>
    </row>
    <row r="34" spans="1:16" x14ac:dyDescent="0.25">
      <c r="A34">
        <f>Input!G35</f>
        <v>31</v>
      </c>
      <c r="B34">
        <f t="shared" si="1"/>
        <v>31</v>
      </c>
      <c r="C34" s="4">
        <f>Input!I35</f>
        <v>1229.2788779999998</v>
      </c>
      <c r="D34">
        <f t="shared" si="8"/>
        <v>1228.6766697999999</v>
      </c>
      <c r="E34">
        <f t="shared" si="0"/>
        <v>1160.4154767864986</v>
      </c>
      <c r="F34">
        <f t="shared" si="2"/>
        <v>4659.5904716264749</v>
      </c>
      <c r="G34">
        <f t="shared" si="3"/>
        <v>3471714.6494894894</v>
      </c>
      <c r="L34">
        <f>Input!J35</f>
        <v>114.25977757142846</v>
      </c>
      <c r="M34">
        <f t="shared" si="4"/>
        <v>113.98939842857132</v>
      </c>
      <c r="N34">
        <f t="shared" si="5"/>
        <v>90.490444178071783</v>
      </c>
      <c r="O34">
        <f t="shared" si="6"/>
        <v>564.98120996454077</v>
      </c>
      <c r="P34">
        <f t="shared" si="7"/>
        <v>1931.0007715190152</v>
      </c>
    </row>
    <row r="35" spans="1:16" x14ac:dyDescent="0.25">
      <c r="A35">
        <f>Input!G36</f>
        <v>32</v>
      </c>
      <c r="B35">
        <f t="shared" si="1"/>
        <v>32</v>
      </c>
      <c r="C35" s="4">
        <f>Input!I36</f>
        <v>1338.1064924285713</v>
      </c>
      <c r="D35">
        <f t="shared" si="8"/>
        <v>1337.5042842285714</v>
      </c>
      <c r="E35">
        <f t="shared" ref="E35:E66" si="9">(_Ac/(1+EXP(-1*(B35-_Muc)/_sc)))</f>
        <v>1253.0733254710713</v>
      </c>
      <c r="F35">
        <f t="shared" si="2"/>
        <v>7128.5867967106815</v>
      </c>
      <c r="G35">
        <f t="shared" si="3"/>
        <v>3135009.9527559048</v>
      </c>
      <c r="L35">
        <f>Input!J36</f>
        <v>108.82761442857145</v>
      </c>
      <c r="M35">
        <f t="shared" si="4"/>
        <v>108.55723528571431</v>
      </c>
      <c r="N35">
        <f t="shared" ref="N35:N66" si="10">_Ac*EXP(-1*(B35-_Muc)/_sc)*(1/_sc)*(1/(1+EXP(-1*(B35-_Muc)/_sc))^2)+$L$3</f>
        <v>95.350752850259155</v>
      </c>
      <c r="O35">
        <f t="shared" si="6"/>
        <v>181.62579800099016</v>
      </c>
      <c r="P35">
        <f t="shared" si="7"/>
        <v>2381.777955525306</v>
      </c>
    </row>
    <row r="36" spans="1:16" x14ac:dyDescent="0.25">
      <c r="A36">
        <f>Input!G37</f>
        <v>33</v>
      </c>
      <c r="B36">
        <f t="shared" si="1"/>
        <v>33</v>
      </c>
      <c r="C36" s="4">
        <f>Input!I37</f>
        <v>1447.6715045714284</v>
      </c>
      <c r="D36">
        <f t="shared" si="8"/>
        <v>1447.0692963714284</v>
      </c>
      <c r="E36">
        <f t="shared" si="9"/>
        <v>1350.535598338583</v>
      </c>
      <c r="F36">
        <f t="shared" si="2"/>
        <v>9318.75485589659</v>
      </c>
      <c r="G36">
        <f t="shared" si="3"/>
        <v>2799376.2397543476</v>
      </c>
      <c r="L36">
        <f>Input!J37</f>
        <v>109.56501214285709</v>
      </c>
      <c r="M36">
        <f t="shared" si="4"/>
        <v>109.29463299999995</v>
      </c>
      <c r="N36">
        <f t="shared" si="10"/>
        <v>100.08904957987669</v>
      </c>
      <c r="O36">
        <f t="shared" si="6"/>
        <v>89.793866495006057</v>
      </c>
      <c r="P36">
        <f t="shared" si="7"/>
        <v>2866.7199852820804</v>
      </c>
    </row>
    <row r="37" spans="1:16" x14ac:dyDescent="0.25">
      <c r="A37">
        <f>Input!G38</f>
        <v>34</v>
      </c>
      <c r="B37">
        <f t="shared" si="1"/>
        <v>34</v>
      </c>
      <c r="C37" s="4">
        <f>Input!I38</f>
        <v>1563.4306574285713</v>
      </c>
      <c r="D37">
        <f t="shared" si="8"/>
        <v>1562.8284492285713</v>
      </c>
      <c r="E37">
        <f t="shared" si="9"/>
        <v>1452.6489480138607</v>
      </c>
      <c r="F37">
        <f t="shared" si="2"/>
        <v>12139.522487922421</v>
      </c>
      <c r="G37">
        <f t="shared" si="3"/>
        <v>2468104.8112549875</v>
      </c>
      <c r="L37">
        <f>Input!J38</f>
        <v>115.75915285714291</v>
      </c>
      <c r="M37">
        <f t="shared" si="4"/>
        <v>115.48877371428577</v>
      </c>
      <c r="N37">
        <f t="shared" si="10"/>
        <v>104.64210272018144</v>
      </c>
      <c r="O37">
        <f t="shared" si="6"/>
        <v>123.58880374771498</v>
      </c>
      <c r="P37">
        <f t="shared" si="7"/>
        <v>3375.0072285061451</v>
      </c>
    </row>
    <row r="38" spans="1:16" x14ac:dyDescent="0.25">
      <c r="A38">
        <f>Input!G39</f>
        <v>35</v>
      </c>
      <c r="B38">
        <f t="shared" si="1"/>
        <v>35</v>
      </c>
      <c r="C38" s="4">
        <f>Input!I39</f>
        <v>1679.4356097142859</v>
      </c>
      <c r="D38">
        <f t="shared" si="8"/>
        <v>1678.8334015142859</v>
      </c>
      <c r="E38">
        <f t="shared" si="9"/>
        <v>1559.1953573975284</v>
      </c>
      <c r="F38">
        <f t="shared" si="2"/>
        <v>14313.261600083228</v>
      </c>
      <c r="G38">
        <f t="shared" si="3"/>
        <v>2144683.8026244049</v>
      </c>
      <c r="L38">
        <f>Input!J39</f>
        <v>116.00495228571458</v>
      </c>
      <c r="M38">
        <f t="shared" si="4"/>
        <v>115.73457314285744</v>
      </c>
      <c r="N38">
        <f t="shared" si="10"/>
        <v>108.9440587977339</v>
      </c>
      <c r="O38">
        <f t="shared" si="6"/>
        <v>49.85621684860795</v>
      </c>
      <c r="P38">
        <f t="shared" si="7"/>
        <v>3893.3567172091784</v>
      </c>
    </row>
    <row r="39" spans="1:16" x14ac:dyDescent="0.25">
      <c r="A39">
        <f>Input!G40</f>
        <v>36</v>
      </c>
      <c r="B39">
        <f t="shared" si="1"/>
        <v>36</v>
      </c>
      <c r="C39" s="4">
        <f>Input!I40</f>
        <v>1797.8493944285713</v>
      </c>
      <c r="D39">
        <f t="shared" si="8"/>
        <v>1797.2471862285713</v>
      </c>
      <c r="E39">
        <f t="shared" si="9"/>
        <v>1669.8903289678442</v>
      </c>
      <c r="F39">
        <f t="shared" si="2"/>
        <v>16219.769091329219</v>
      </c>
      <c r="G39">
        <f t="shared" si="3"/>
        <v>1832717.3859908581</v>
      </c>
      <c r="L39">
        <f>Input!J40</f>
        <v>118.41378471428538</v>
      </c>
      <c r="M39">
        <f t="shared" si="4"/>
        <v>118.14340557142825</v>
      </c>
      <c r="N39">
        <f t="shared" si="10"/>
        <v>112.92811128035009</v>
      </c>
      <c r="O39">
        <f t="shared" si="6"/>
        <v>30.092613023783393</v>
      </c>
      <c r="P39">
        <f t="shared" si="7"/>
        <v>4406.4133921628918</v>
      </c>
    </row>
    <row r="40" spans="1:16" x14ac:dyDescent="0.25">
      <c r="A40">
        <f>Input!G41</f>
        <v>37</v>
      </c>
      <c r="B40">
        <f t="shared" si="1"/>
        <v>37</v>
      </c>
      <c r="C40" s="4">
        <f>Input!I41</f>
        <v>1919.4831491428572</v>
      </c>
      <c r="D40">
        <f t="shared" si="8"/>
        <v>1918.8809409428573</v>
      </c>
      <c r="E40">
        <f t="shared" si="9"/>
        <v>1784.3828728773722</v>
      </c>
      <c r="F40">
        <f t="shared" si="2"/>
        <v>18089.73031334786</v>
      </c>
      <c r="G40">
        <f t="shared" si="3"/>
        <v>1535830.7418781137</v>
      </c>
      <c r="L40">
        <f>Input!J41</f>
        <v>121.63375471428594</v>
      </c>
      <c r="M40">
        <f t="shared" si="4"/>
        <v>121.3633755714288</v>
      </c>
      <c r="N40">
        <f t="shared" si="10"/>
        <v>116.52841900529094</v>
      </c>
      <c r="O40">
        <f t="shared" si="6"/>
        <v>26.064452701539476</v>
      </c>
      <c r="P40">
        <f t="shared" si="7"/>
        <v>4897.3583729030888</v>
      </c>
    </row>
    <row r="41" spans="1:16" x14ac:dyDescent="0.25">
      <c r="A41">
        <f>Input!G42</f>
        <v>38</v>
      </c>
      <c r="B41">
        <f t="shared" si="1"/>
        <v>38</v>
      </c>
      <c r="C41" s="4">
        <f>Input!I42</f>
        <v>2037.3070157142859</v>
      </c>
      <c r="D41">
        <f t="shared" si="8"/>
        <v>2036.7048075142859</v>
      </c>
      <c r="E41">
        <f t="shared" si="9"/>
        <v>1902.2575079723429</v>
      </c>
      <c r="F41">
        <f t="shared" si="2"/>
        <v>18076.076354120956</v>
      </c>
      <c r="G41">
        <f t="shared" si="3"/>
        <v>1257564.3108630388</v>
      </c>
      <c r="L41">
        <f>Input!J42</f>
        <v>117.82386657142865</v>
      </c>
      <c r="M41">
        <f t="shared" si="4"/>
        <v>117.55348742857151</v>
      </c>
      <c r="N41">
        <f t="shared" si="10"/>
        <v>119.68219893151449</v>
      </c>
      <c r="O41">
        <f t="shared" si="6"/>
        <v>3.4533991605422054</v>
      </c>
      <c r="P41">
        <f t="shared" si="7"/>
        <v>5348.7148584880806</v>
      </c>
    </row>
    <row r="42" spans="1:16" x14ac:dyDescent="0.25">
      <c r="A42">
        <f>Input!G43</f>
        <v>39</v>
      </c>
      <c r="B42">
        <f t="shared" si="1"/>
        <v>39</v>
      </c>
      <c r="C42" s="4">
        <f>Input!I43</f>
        <v>2159.6658782857144</v>
      </c>
      <c r="D42">
        <f t="shared" si="8"/>
        <v>2159.0636700857144</v>
      </c>
      <c r="E42">
        <f t="shared" si="9"/>
        <v>2023.0384022734438</v>
      </c>
      <c r="F42">
        <f t="shared" si="2"/>
        <v>18502.873483399944</v>
      </c>
      <c r="G42">
        <f t="shared" si="3"/>
        <v>1001262.1074359467</v>
      </c>
      <c r="L42">
        <f>Input!J43</f>
        <v>122.35886257142852</v>
      </c>
      <c r="M42">
        <f t="shared" si="4"/>
        <v>122.08848342857138</v>
      </c>
      <c r="N42">
        <f t="shared" si="10"/>
        <v>122.33189404193658</v>
      </c>
      <c r="O42">
        <f t="shared" si="6"/>
        <v>7.2730158295755112E-4</v>
      </c>
      <c r="P42">
        <f t="shared" si="7"/>
        <v>5743.3061621961169</v>
      </c>
    </row>
    <row r="43" spans="1:16" x14ac:dyDescent="0.25">
      <c r="A43">
        <f>Input!G44</f>
        <v>40</v>
      </c>
      <c r="B43">
        <f t="shared" si="1"/>
        <v>40</v>
      </c>
      <c r="C43" s="4">
        <f>Input!I44</f>
        <v>2279.8002577142856</v>
      </c>
      <c r="D43">
        <f t="shared" si="8"/>
        <v>2279.1980495142857</v>
      </c>
      <c r="E43">
        <f t="shared" si="9"/>
        <v>2146.1956705637281</v>
      </c>
      <c r="F43">
        <f t="shared" si="2"/>
        <v>17689.632806507732</v>
      </c>
      <c r="G43">
        <f t="shared" si="3"/>
        <v>769959.89489784825</v>
      </c>
      <c r="L43">
        <f>Input!J44</f>
        <v>120.13437942857126</v>
      </c>
      <c r="M43">
        <f t="shared" si="4"/>
        <v>119.86400028571413</v>
      </c>
      <c r="N43">
        <f t="shared" si="10"/>
        <v>124.42729897556023</v>
      </c>
      <c r="O43">
        <f t="shared" si="6"/>
        <v>18.429158236919974</v>
      </c>
      <c r="P43">
        <f t="shared" si="7"/>
        <v>6065.2957491203179</v>
      </c>
    </row>
    <row r="44" spans="1:16" x14ac:dyDescent="0.25">
      <c r="A44">
        <f>Input!G45</f>
        <v>41</v>
      </c>
      <c r="B44">
        <f t="shared" si="1"/>
        <v>41</v>
      </c>
      <c r="C44" s="4">
        <f>Input!I45</f>
        <v>2389.4881694285714</v>
      </c>
      <c r="D44">
        <f t="shared" si="8"/>
        <v>2388.8859612285714</v>
      </c>
      <c r="E44">
        <f t="shared" si="9"/>
        <v>2271.1537236396466</v>
      </c>
      <c r="F44">
        <f t="shared" si="2"/>
        <v>13860.879767695042</v>
      </c>
      <c r="G44">
        <f t="shared" si="3"/>
        <v>566279.62795248884</v>
      </c>
      <c r="L44">
        <f>Input!J45</f>
        <v>109.68791171428575</v>
      </c>
      <c r="M44">
        <f t="shared" si="4"/>
        <v>109.41753257142861</v>
      </c>
      <c r="N44">
        <f t="shared" si="10"/>
        <v>125.9275162723045</v>
      </c>
      <c r="O44">
        <f t="shared" si="6"/>
        <v>263.72475620082349</v>
      </c>
      <c r="P44">
        <f t="shared" si="7"/>
        <v>6301.2202731870157</v>
      </c>
    </row>
    <row r="45" spans="1:16" x14ac:dyDescent="0.25">
      <c r="A45">
        <f>Input!G46</f>
        <v>42</v>
      </c>
      <c r="B45">
        <f t="shared" si="1"/>
        <v>42</v>
      </c>
      <c r="C45" s="4">
        <f>Input!I46</f>
        <v>2514.4770838571426</v>
      </c>
      <c r="D45">
        <f t="shared" si="8"/>
        <v>2513.8748756571426</v>
      </c>
      <c r="E45">
        <f t="shared" si="9"/>
        <v>2397.3014362509189</v>
      </c>
      <c r="F45">
        <f t="shared" si="2"/>
        <v>13589.366774996524</v>
      </c>
      <c r="G45">
        <f t="shared" si="3"/>
        <v>392336.64687317575</v>
      </c>
      <c r="L45">
        <f>Input!J46</f>
        <v>124.98891442857121</v>
      </c>
      <c r="M45">
        <f t="shared" si="4"/>
        <v>124.71853528571407</v>
      </c>
      <c r="N45">
        <f t="shared" si="10"/>
        <v>126.80261721949505</v>
      </c>
      <c r="O45">
        <f t="shared" si="6"/>
        <v>3.289517813804931</v>
      </c>
      <c r="P45">
        <f t="shared" si="7"/>
        <v>6440.9174967033614</v>
      </c>
    </row>
    <row r="46" spans="1:16" x14ac:dyDescent="0.25">
      <c r="A46">
        <f>Input!G47</f>
        <v>43</v>
      </c>
      <c r="B46">
        <f t="shared" si="1"/>
        <v>43</v>
      </c>
      <c r="C46" s="4">
        <f>Input!I47</f>
        <v>2635.2382514285714</v>
      </c>
      <c r="D46">
        <f t="shared" si="8"/>
        <v>2634.6360432285715</v>
      </c>
      <c r="E46">
        <f t="shared" si="9"/>
        <v>2524.0037802393867</v>
      </c>
      <c r="F46">
        <f t="shared" si="2"/>
        <v>12239.49761410813</v>
      </c>
      <c r="G46">
        <f t="shared" si="3"/>
        <v>249665.58866898174</v>
      </c>
      <c r="L46">
        <f>Input!J47</f>
        <v>120.76116757142881</v>
      </c>
      <c r="M46">
        <f t="shared" si="4"/>
        <v>120.49078842857168</v>
      </c>
      <c r="N46">
        <f t="shared" si="10"/>
        <v>127.03489427248367</v>
      </c>
      <c r="O46">
        <f t="shared" si="6"/>
        <v>39.359646719528634</v>
      </c>
      <c r="P46">
        <f t="shared" si="7"/>
        <v>6478.2543909731876</v>
      </c>
    </row>
    <row r="47" spans="1:16" x14ac:dyDescent="0.25">
      <c r="A47">
        <f>Input!G48</f>
        <v>44</v>
      </c>
      <c r="B47">
        <f t="shared" si="1"/>
        <v>44</v>
      </c>
      <c r="C47" s="4">
        <f>Input!I48</f>
        <v>2751.6364824285715</v>
      </c>
      <c r="D47">
        <f t="shared" si="8"/>
        <v>2751.0342742285716</v>
      </c>
      <c r="E47">
        <f t="shared" si="9"/>
        <v>2650.6144676800404</v>
      </c>
      <c r="F47">
        <f t="shared" si="2"/>
        <v>10084.137547244418</v>
      </c>
      <c r="G47">
        <f t="shared" si="3"/>
        <v>139169.87583647881</v>
      </c>
      <c r="L47">
        <f>Input!J48</f>
        <v>116.39823100000012</v>
      </c>
      <c r="M47">
        <f t="shared" si="4"/>
        <v>116.12785185714299</v>
      </c>
      <c r="N47">
        <f t="shared" si="10"/>
        <v>126.61961644867566</v>
      </c>
      <c r="O47">
        <f t="shared" si="6"/>
        <v>104.47672049039595</v>
      </c>
      <c r="P47">
        <f t="shared" si="7"/>
        <v>6411.5774126133592</v>
      </c>
    </row>
    <row r="48" spans="1:16" x14ac:dyDescent="0.25">
      <c r="A48">
        <f>Input!G49</f>
        <v>45</v>
      </c>
      <c r="B48">
        <f t="shared" si="1"/>
        <v>45</v>
      </c>
      <c r="C48" s="4">
        <f>Input!I49</f>
        <v>2864.2739850000003</v>
      </c>
      <c r="D48">
        <f t="shared" si="8"/>
        <v>2863.6717768000003</v>
      </c>
      <c r="E48">
        <f t="shared" si="9"/>
        <v>2776.4890764869529</v>
      </c>
      <c r="F48">
        <f t="shared" si="2"/>
        <v>7600.8232338746457</v>
      </c>
      <c r="G48">
        <f t="shared" si="3"/>
        <v>61098.041639734322</v>
      </c>
      <c r="L48">
        <f>Input!J49</f>
        <v>112.63750257142874</v>
      </c>
      <c r="M48">
        <f t="shared" si="4"/>
        <v>112.3671234285716</v>
      </c>
      <c r="N48">
        <f t="shared" si="10"/>
        <v>125.56523293559032</v>
      </c>
      <c r="O48">
        <f t="shared" si="6"/>
        <v>167.12621236846519</v>
      </c>
      <c r="P48">
        <f t="shared" si="7"/>
        <v>6243.8352561444935</v>
      </c>
    </row>
    <row r="49" spans="1:16" x14ac:dyDescent="0.25">
      <c r="A49">
        <f>Input!G50</f>
        <v>46</v>
      </c>
      <c r="B49">
        <f t="shared" si="1"/>
        <v>46</v>
      </c>
      <c r="C49" s="4">
        <f>Input!I50</f>
        <v>2973.027859428571</v>
      </c>
      <c r="D49">
        <f t="shared" si="8"/>
        <v>2972.425651228571</v>
      </c>
      <c r="E49">
        <f t="shared" si="9"/>
        <v>2900.9980957769644</v>
      </c>
      <c r="F49">
        <f t="shared" si="2"/>
        <v>5101.8956777923386</v>
      </c>
      <c r="G49">
        <f t="shared" si="3"/>
        <v>15048.213796439137</v>
      </c>
      <c r="L49">
        <f>Input!J50</f>
        <v>108.75387442857073</v>
      </c>
      <c r="M49">
        <f t="shared" si="4"/>
        <v>108.48349528571359</v>
      </c>
      <c r="N49">
        <f t="shared" si="10"/>
        <v>123.89300998879641</v>
      </c>
      <c r="O49">
        <f t="shared" si="6"/>
        <v>229.1934255108898</v>
      </c>
      <c r="P49">
        <f t="shared" si="7"/>
        <v>5982.3603520078368</v>
      </c>
    </row>
    <row r="50" spans="1:16" x14ac:dyDescent="0.25">
      <c r="A50">
        <f>Input!G51</f>
        <v>47</v>
      </c>
      <c r="B50">
        <f t="shared" si="1"/>
        <v>47</v>
      </c>
      <c r="C50" s="4">
        <f>Input!I51</f>
        <v>3088.4797632857144</v>
      </c>
      <c r="D50">
        <f t="shared" si="8"/>
        <v>3087.8775550857144</v>
      </c>
      <c r="E50">
        <f t="shared" si="9"/>
        <v>3023.5393341602748</v>
      </c>
      <c r="F50">
        <f t="shared" si="2"/>
        <v>4139.4066718506738</v>
      </c>
      <c r="G50">
        <f t="shared" si="3"/>
        <v>1.6879944950706247E-2</v>
      </c>
      <c r="L50">
        <f>Input!J51</f>
        <v>115.45190385714341</v>
      </c>
      <c r="M50">
        <f t="shared" si="4"/>
        <v>115.18152471428627</v>
      </c>
      <c r="N50">
        <f t="shared" si="10"/>
        <v>121.63612768621684</v>
      </c>
      <c r="O50">
        <f t="shared" si="6"/>
        <v>38.244624368079656</v>
      </c>
      <c r="P50">
        <f t="shared" si="7"/>
        <v>5638.333497907005</v>
      </c>
    </row>
    <row r="51" spans="1:16" x14ac:dyDescent="0.25">
      <c r="A51">
        <f>Input!G52</f>
        <v>48</v>
      </c>
      <c r="B51">
        <f t="shared" si="1"/>
        <v>48</v>
      </c>
      <c r="C51" s="4">
        <f>Input!I52</f>
        <v>3209.3761202857145</v>
      </c>
      <c r="D51">
        <f t="shared" si="8"/>
        <v>3208.7739120857145</v>
      </c>
      <c r="E51">
        <f t="shared" si="9"/>
        <v>3143.549180398451</v>
      </c>
      <c r="F51">
        <f t="shared" si="2"/>
        <v>4254.2656236755229</v>
      </c>
      <c r="G51">
        <f t="shared" si="3"/>
        <v>14371.196033401686</v>
      </c>
      <c r="L51">
        <f>Input!J52</f>
        <v>120.89635700000008</v>
      </c>
      <c r="M51">
        <f t="shared" si="4"/>
        <v>120.62597785714294</v>
      </c>
      <c r="N51">
        <f t="shared" si="10"/>
        <v>118.83830165551051</v>
      </c>
      <c r="O51">
        <f t="shared" si="6"/>
        <v>4.2355918009820996</v>
      </c>
      <c r="P51">
        <f t="shared" si="7"/>
        <v>5225.9903207743337</v>
      </c>
    </row>
    <row r="52" spans="1:16" x14ac:dyDescent="0.25">
      <c r="A52">
        <f>Input!G53</f>
        <v>49</v>
      </c>
      <c r="B52">
        <f t="shared" si="1"/>
        <v>49</v>
      </c>
      <c r="C52" s="4">
        <f>Input!I53</f>
        <v>3311.5794449999999</v>
      </c>
      <c r="D52">
        <f t="shared" si="8"/>
        <v>3310.9772367999999</v>
      </c>
      <c r="E52">
        <f t="shared" si="9"/>
        <v>3260.512287460082</v>
      </c>
      <c r="F52">
        <f t="shared" si="2"/>
        <v>2546.7111118804796</v>
      </c>
      <c r="G52">
        <f t="shared" si="3"/>
        <v>56094.621076296768</v>
      </c>
      <c r="L52">
        <f>Input!J53</f>
        <v>102.20332471428537</v>
      </c>
      <c r="M52">
        <f t="shared" si="4"/>
        <v>101.93294557142823</v>
      </c>
      <c r="N52">
        <f t="shared" si="10"/>
        <v>115.55202636125162</v>
      </c>
      <c r="O52">
        <f t="shared" si="6"/>
        <v>178.18783565971941</v>
      </c>
      <c r="P52">
        <f t="shared" si="7"/>
        <v>4761.6535969469869</v>
      </c>
    </row>
    <row r="53" spans="1:16" x14ac:dyDescent="0.25">
      <c r="A53">
        <f>Input!G54</f>
        <v>50</v>
      </c>
      <c r="B53">
        <f t="shared" si="1"/>
        <v>50</v>
      </c>
      <c r="C53" s="4">
        <f>Input!I54</f>
        <v>3409.7516621428572</v>
      </c>
      <c r="D53">
        <f t="shared" si="8"/>
        <v>3409.1494539428572</v>
      </c>
      <c r="E53">
        <f t="shared" si="9"/>
        <v>3373.9693591897981</v>
      </c>
      <c r="F53">
        <f t="shared" si="2"/>
        <v>1237.639066834221</v>
      </c>
      <c r="G53">
        <f t="shared" si="3"/>
        <v>122710.16159238067</v>
      </c>
      <c r="L53">
        <f>Input!J54</f>
        <v>98.172217142857335</v>
      </c>
      <c r="M53">
        <f t="shared" si="4"/>
        <v>97.901838000000197</v>
      </c>
      <c r="N53">
        <f t="shared" si="10"/>
        <v>111.83655786436016</v>
      </c>
      <c r="O53">
        <f t="shared" si="6"/>
        <v>186.71420735332035</v>
      </c>
      <c r="P53">
        <f t="shared" si="7"/>
        <v>4262.6884572588388</v>
      </c>
    </row>
    <row r="54" spans="1:16" x14ac:dyDescent="0.25">
      <c r="A54">
        <f>Input!G55</f>
        <v>51</v>
      </c>
      <c r="B54">
        <f t="shared" si="1"/>
        <v>51</v>
      </c>
      <c r="C54" s="4">
        <f>Input!I55</f>
        <v>3509.9763029999999</v>
      </c>
      <c r="D54">
        <f t="shared" si="8"/>
        <v>3509.3740948</v>
      </c>
      <c r="E54">
        <f t="shared" si="9"/>
        <v>3483.5228425178293</v>
      </c>
      <c r="F54">
        <f t="shared" si="2"/>
        <v>668.28724455643385</v>
      </c>
      <c r="G54">
        <f t="shared" si="3"/>
        <v>211465.32011123758</v>
      </c>
      <c r="L54">
        <f>Input!J55</f>
        <v>100.22464085714273</v>
      </c>
      <c r="M54">
        <f t="shared" si="4"/>
        <v>99.954261714285593</v>
      </c>
      <c r="N54">
        <f t="shared" si="10"/>
        <v>107.755763562529</v>
      </c>
      <c r="O54">
        <f t="shared" si="6"/>
        <v>56.717809203584558</v>
      </c>
      <c r="P54">
        <f t="shared" si="7"/>
        <v>3746.4771974124469</v>
      </c>
    </row>
    <row r="55" spans="1:16" x14ac:dyDescent="0.25">
      <c r="A55">
        <f>Input!G56</f>
        <v>52</v>
      </c>
      <c r="B55">
        <f t="shared" si="1"/>
        <v>52</v>
      </c>
      <c r="C55" s="4">
        <f>Input!I56</f>
        <v>3610.0411742857141</v>
      </c>
      <c r="D55">
        <f t="shared" si="8"/>
        <v>3609.4389660857141</v>
      </c>
      <c r="E55">
        <f t="shared" si="9"/>
        <v>3588.8404555217235</v>
      </c>
      <c r="F55">
        <f t="shared" si="2"/>
        <v>424.2986374548347</v>
      </c>
      <c r="G55">
        <f t="shared" si="3"/>
        <v>319418.48363557353</v>
      </c>
      <c r="L55">
        <f>Input!J56</f>
        <v>100.06487128571416</v>
      </c>
      <c r="M55">
        <f t="shared" si="4"/>
        <v>99.794492142857024</v>
      </c>
      <c r="N55">
        <f t="shared" si="10"/>
        <v>103.37596430073572</v>
      </c>
      <c r="O55">
        <f t="shared" si="6"/>
        <v>10.963336954124532</v>
      </c>
      <c r="P55">
        <f t="shared" si="7"/>
        <v>3229.4981870874963</v>
      </c>
    </row>
    <row r="56" spans="1:16" x14ac:dyDescent="0.25">
      <c r="A56">
        <f>Input!G57</f>
        <v>53</v>
      </c>
      <c r="B56">
        <f t="shared" si="1"/>
        <v>53</v>
      </c>
      <c r="C56" s="4">
        <f>Input!I57</f>
        <v>3703.9119047142858</v>
      </c>
      <c r="D56">
        <f t="shared" si="8"/>
        <v>3703.3096965142859</v>
      </c>
      <c r="E56">
        <f t="shared" si="9"/>
        <v>3689.656601611704</v>
      </c>
      <c r="F56">
        <f t="shared" si="2"/>
        <v>186.40700041890705</v>
      </c>
      <c r="G56">
        <f t="shared" si="3"/>
        <v>443539.14317952201</v>
      </c>
      <c r="L56">
        <f>Input!J57</f>
        <v>93.870730428571733</v>
      </c>
      <c r="M56">
        <f t="shared" si="4"/>
        <v>93.600351285714595</v>
      </c>
      <c r="N56">
        <f t="shared" si="10"/>
        <v>98.763881855262014</v>
      </c>
      <c r="O56">
        <f t="shared" si="6"/>
        <v>23.942930884521132</v>
      </c>
      <c r="P56">
        <f t="shared" si="7"/>
        <v>2726.5724321840585</v>
      </c>
    </row>
    <row r="57" spans="1:16" x14ac:dyDescent="0.25">
      <c r="A57">
        <f>Input!G58</f>
        <v>54</v>
      </c>
      <c r="B57">
        <f t="shared" si="1"/>
        <v>54</v>
      </c>
      <c r="C57" s="4">
        <f>Input!I58</f>
        <v>3786.3038105714286</v>
      </c>
      <c r="D57">
        <f t="shared" si="8"/>
        <v>3785.7016023714286</v>
      </c>
      <c r="E57">
        <f t="shared" si="9"/>
        <v>3785.77182356501</v>
      </c>
      <c r="F57">
        <f t="shared" si="2"/>
        <v>4.9310160279889522E-3</v>
      </c>
      <c r="G57">
        <f t="shared" si="3"/>
        <v>580800.32196105446</v>
      </c>
      <c r="L57">
        <f>Input!J58</f>
        <v>82.391905857142774</v>
      </c>
      <c r="M57">
        <f t="shared" si="4"/>
        <v>82.121526714285636</v>
      </c>
      <c r="N57">
        <f t="shared" si="10"/>
        <v>93.984784648176429</v>
      </c>
      <c r="O57">
        <f t="shared" si="6"/>
        <v>134.39483866359794</v>
      </c>
      <c r="P57">
        <f t="shared" si="7"/>
        <v>2250.3158687023524</v>
      </c>
    </row>
    <row r="58" spans="1:16" x14ac:dyDescent="0.25">
      <c r="A58">
        <f>Input!G59</f>
        <v>55</v>
      </c>
      <c r="B58">
        <f t="shared" si="1"/>
        <v>55</v>
      </c>
      <c r="C58" s="4">
        <f>Input!I59</f>
        <v>3864.6891888571431</v>
      </c>
      <c r="D58">
        <f t="shared" si="8"/>
        <v>3864.0869806571432</v>
      </c>
      <c r="E58">
        <f t="shared" si="9"/>
        <v>3877.0505318278269</v>
      </c>
      <c r="F58">
        <f t="shared" si="2"/>
        <v>168.05365895493696</v>
      </c>
      <c r="G58">
        <f t="shared" si="3"/>
        <v>728259.60022237641</v>
      </c>
      <c r="L58">
        <f>Input!J59</f>
        <v>78.385378285714523</v>
      </c>
      <c r="M58">
        <f t="shared" si="4"/>
        <v>78.114999142857386</v>
      </c>
      <c r="N58">
        <f t="shared" si="10"/>
        <v>89.100899703800991</v>
      </c>
      <c r="O58">
        <f t="shared" si="6"/>
        <v>114.82239926146983</v>
      </c>
      <c r="P58">
        <f t="shared" si="7"/>
        <v>1810.8096720973654</v>
      </c>
    </row>
    <row r="59" spans="1:16" x14ac:dyDescent="0.25">
      <c r="A59">
        <f>Input!G60</f>
        <v>56</v>
      </c>
      <c r="B59">
        <f t="shared" si="1"/>
        <v>56</v>
      </c>
      <c r="C59" s="4">
        <f>Input!I60</f>
        <v>3938.0602625714287</v>
      </c>
      <c r="D59">
        <f t="shared" si="8"/>
        <v>3937.4580543714287</v>
      </c>
      <c r="E59">
        <f t="shared" si="9"/>
        <v>3963.4172963086953</v>
      </c>
      <c r="F59">
        <f t="shared" si="2"/>
        <v>673.88224195754083</v>
      </c>
      <c r="G59">
        <f t="shared" si="3"/>
        <v>883126.37737970205</v>
      </c>
      <c r="L59">
        <f>Input!J60</f>
        <v>73.371073714285558</v>
      </c>
      <c r="M59">
        <f t="shared" si="4"/>
        <v>73.10069457142842</v>
      </c>
      <c r="N59">
        <f t="shared" si="10"/>
        <v>84.170132426743052</v>
      </c>
      <c r="O59">
        <f t="shared" si="6"/>
        <v>116.61966907510411</v>
      </c>
      <c r="P59">
        <f t="shared" si="7"/>
        <v>1415.4782486382758</v>
      </c>
    </row>
    <row r="60" spans="1:16" x14ac:dyDescent="0.25">
      <c r="A60">
        <f>Input!G61</f>
        <v>57</v>
      </c>
      <c r="B60">
        <f t="shared" si="1"/>
        <v>57</v>
      </c>
      <c r="C60" s="4">
        <f>Input!I61</f>
        <v>4008.3834255714282</v>
      </c>
      <c r="D60">
        <f t="shared" si="8"/>
        <v>4007.7812173714283</v>
      </c>
      <c r="E60">
        <f t="shared" si="9"/>
        <v>4044.8520196335762</v>
      </c>
      <c r="F60">
        <f t="shared" si="2"/>
        <v>1374.2443803592726</v>
      </c>
      <c r="G60">
        <f t="shared" si="3"/>
        <v>1042814.2346946888</v>
      </c>
      <c r="L60">
        <f>Input!J61</f>
        <v>70.323162999999568</v>
      </c>
      <c r="M60">
        <f t="shared" si="4"/>
        <v>70.05278385714243</v>
      </c>
      <c r="N60">
        <f t="shared" si="10"/>
        <v>79.245110503996415</v>
      </c>
      <c r="O60">
        <f t="shared" si="6"/>
        <v>79.601147264075578</v>
      </c>
      <c r="P60">
        <f t="shared" si="7"/>
        <v>1069.147445175498</v>
      </c>
    </row>
    <row r="61" spans="1:16" x14ac:dyDescent="0.25">
      <c r="A61">
        <f>Input!G62</f>
        <v>58</v>
      </c>
      <c r="B61">
        <f t="shared" si="1"/>
        <v>58</v>
      </c>
      <c r="C61" s="4">
        <f>Input!I62</f>
        <v>4066.6255558571429</v>
      </c>
      <c r="D61">
        <f t="shared" si="8"/>
        <v>4066.0233476571429</v>
      </c>
      <c r="E61">
        <f t="shared" si="9"/>
        <v>4121.3843147816106</v>
      </c>
      <c r="F61">
        <f t="shared" si="2"/>
        <v>3064.8366809563831</v>
      </c>
      <c r="G61">
        <f t="shared" si="3"/>
        <v>1204978.3480748369</v>
      </c>
      <c r="L61">
        <f>Input!J62</f>
        <v>58.242130285714666</v>
      </c>
      <c r="M61">
        <f t="shared" si="4"/>
        <v>57.971751142857521</v>
      </c>
      <c r="N61">
        <f t="shared" si="10"/>
        <v>74.372546200554197</v>
      </c>
      <c r="O61">
        <f t="shared" si="6"/>
        <v>260.19031758570844</v>
      </c>
      <c r="P61">
        <f t="shared" si="7"/>
        <v>774.24486515065382</v>
      </c>
    </row>
    <row r="62" spans="1:16" x14ac:dyDescent="0.25">
      <c r="A62">
        <f>Input!G63</f>
        <v>59</v>
      </c>
      <c r="B62">
        <f t="shared" si="1"/>
        <v>59</v>
      </c>
      <c r="C62" s="4">
        <f>Input!I63</f>
        <v>4118.1450770000001</v>
      </c>
      <c r="D62">
        <f t="shared" si="8"/>
        <v>4117.5428688000002</v>
      </c>
      <c r="E62">
        <f t="shared" si="9"/>
        <v>4193.0873951382155</v>
      </c>
      <c r="F62">
        <f t="shared" si="2"/>
        <v>5706.9754596653038</v>
      </c>
      <c r="G62">
        <f t="shared" si="3"/>
        <v>1367538.7818006338</v>
      </c>
      <c r="L62">
        <f>Input!J63</f>
        <v>51.519521142857229</v>
      </c>
      <c r="M62">
        <f t="shared" si="4"/>
        <v>51.249142000000084</v>
      </c>
      <c r="N62">
        <f t="shared" si="10"/>
        <v>69.592893841833899</v>
      </c>
      <c r="O62">
        <f t="shared" si="6"/>
        <v>326.64680071611519</v>
      </c>
      <c r="P62">
        <f t="shared" si="7"/>
        <v>531.09984196081393</v>
      </c>
    </row>
    <row r="63" spans="1:16" x14ac:dyDescent="0.25">
      <c r="A63">
        <f>Input!G64</f>
        <v>60</v>
      </c>
      <c r="B63">
        <f t="shared" si="1"/>
        <v>60</v>
      </c>
      <c r="C63" s="4">
        <f>Input!I64</f>
        <v>4164.5028139999995</v>
      </c>
      <c r="D63">
        <f t="shared" si="8"/>
        <v>4163.9006057999995</v>
      </c>
      <c r="E63">
        <f t="shared" si="9"/>
        <v>4260.0717551815142</v>
      </c>
      <c r="F63">
        <f t="shared" si="2"/>
        <v>9248.8899733615999</v>
      </c>
      <c r="G63">
        <f t="shared" si="3"/>
        <v>1528691.1375031278</v>
      </c>
      <c r="L63">
        <f>Input!J64</f>
        <v>46.357736999999361</v>
      </c>
      <c r="M63">
        <f t="shared" si="4"/>
        <v>46.087357857142216</v>
      </c>
      <c r="N63">
        <f t="shared" si="10"/>
        <v>64.940266909563945</v>
      </c>
      <c r="O63">
        <f t="shared" si="6"/>
        <v>345.3104178398624</v>
      </c>
      <c r="P63">
        <f t="shared" si="7"/>
        <v>338.30158804392846</v>
      </c>
    </row>
    <row r="64" spans="1:16" x14ac:dyDescent="0.25">
      <c r="A64">
        <f>Input!G65</f>
        <v>61</v>
      </c>
      <c r="B64">
        <f t="shared" si="1"/>
        <v>61</v>
      </c>
      <c r="C64" s="4">
        <f>Input!I65</f>
        <v>4208.500878285714</v>
      </c>
      <c r="D64">
        <f t="shared" si="8"/>
        <v>4207.898670085714</v>
      </c>
      <c r="E64">
        <f t="shared" si="9"/>
        <v>4322.4788803703905</v>
      </c>
      <c r="F64">
        <f t="shared" si="2"/>
        <v>13128.624588880679</v>
      </c>
      <c r="G64">
        <f t="shared" si="3"/>
        <v>1686906.4377528531</v>
      </c>
      <c r="L64">
        <f>Input!J65</f>
        <v>43.998064285714463</v>
      </c>
      <c r="M64">
        <f t="shared" si="4"/>
        <v>43.727685142857318</v>
      </c>
      <c r="N64">
        <f t="shared" si="10"/>
        <v>60.442571830451953</v>
      </c>
      <c r="O64">
        <f t="shared" si="6"/>
        <v>270.42182838892825</v>
      </c>
      <c r="P64">
        <f t="shared" si="7"/>
        <v>193.07884842066969</v>
      </c>
    </row>
    <row r="65" spans="1:16" x14ac:dyDescent="0.25">
      <c r="A65">
        <f>Input!G66</f>
        <v>62</v>
      </c>
      <c r="B65">
        <f t="shared" si="1"/>
        <v>62</v>
      </c>
      <c r="C65" s="4">
        <f>Input!I66</f>
        <v>4247.5215078571428</v>
      </c>
      <c r="D65">
        <f t="shared" si="8"/>
        <v>4246.9192996571428</v>
      </c>
      <c r="E65">
        <f t="shared" si="9"/>
        <v>4380.4751800985205</v>
      </c>
      <c r="F65">
        <f t="shared" si="2"/>
        <v>17837.173200471567</v>
      </c>
      <c r="G65">
        <f t="shared" si="3"/>
        <v>1840922.3129482474</v>
      </c>
      <c r="L65">
        <f>Input!J66</f>
        <v>39.020629571428799</v>
      </c>
      <c r="M65">
        <f t="shared" si="4"/>
        <v>38.750250428571654</v>
      </c>
      <c r="N65">
        <f t="shared" si="10"/>
        <v>56.121812649459486</v>
      </c>
      <c r="O65">
        <f t="shared" si="6"/>
        <v>292.4504626683231</v>
      </c>
      <c r="P65">
        <f t="shared" si="7"/>
        <v>91.671477951674007</v>
      </c>
    </row>
    <row r="66" spans="1:16" x14ac:dyDescent="0.25">
      <c r="A66">
        <f>Input!G67</f>
        <v>63</v>
      </c>
      <c r="B66">
        <f t="shared" si="1"/>
        <v>63</v>
      </c>
      <c r="C66" s="4">
        <f>Input!I67</f>
        <v>4283.432777</v>
      </c>
      <c r="D66">
        <f t="shared" si="8"/>
        <v>4282.8305688</v>
      </c>
      <c r="E66">
        <f t="shared" si="9"/>
        <v>4434.2462918735946</v>
      </c>
      <c r="F66">
        <f t="shared" si="2"/>
        <v>22926.721193899477</v>
      </c>
      <c r="G66">
        <f t="shared" si="3"/>
        <v>1989727.5713055246</v>
      </c>
      <c r="L66">
        <f>Input!J67</f>
        <v>35.911269142857236</v>
      </c>
      <c r="M66">
        <f t="shared" si="4"/>
        <v>35.640890000000091</v>
      </c>
      <c r="N66">
        <f t="shared" si="10"/>
        <v>51.994521510231571</v>
      </c>
      <c r="O66">
        <f t="shared" si="6"/>
        <v>258.67100671265217</v>
      </c>
      <c r="P66">
        <f t="shared" si="7"/>
        <v>29.672327704892034</v>
      </c>
    </row>
    <row r="67" spans="1:16" x14ac:dyDescent="0.25">
      <c r="A67">
        <f>Input!G68</f>
        <v>64</v>
      </c>
      <c r="B67">
        <f t="shared" si="1"/>
        <v>64</v>
      </c>
      <c r="C67" s="4">
        <f>Input!I68</f>
        <v>4319.0859571428573</v>
      </c>
      <c r="D67">
        <f t="shared" si="8"/>
        <v>4318.4837489428573</v>
      </c>
      <c r="E67">
        <f t="shared" ref="E67:E83" si="11">(_Ac/(1+EXP(-1*(B67-_Muc)/_sc)))</f>
        <v>4483.9918613188547</v>
      </c>
      <c r="F67">
        <f t="shared" si="2"/>
        <v>27392.935262265775</v>
      </c>
      <c r="G67">
        <f t="shared" si="3"/>
        <v>2132542.1086770887</v>
      </c>
      <c r="L67">
        <f>Input!J68</f>
        <v>35.653180142857309</v>
      </c>
      <c r="M67">
        <f t="shared" si="4"/>
        <v>35.382801000000164</v>
      </c>
      <c r="N67">
        <f t="shared" ref="N67:N83" si="12">_Ac*EXP(-1*(B67-_Muc)/_sc)*(1/_sc)*(1/(1+EXP(-1*(B67-_Muc)/_sc))^2)+$L$3</f>
        <v>48.072273259815411</v>
      </c>
      <c r="O67">
        <f t="shared" si="6"/>
        <v>154.23387384767611</v>
      </c>
      <c r="P67">
        <f t="shared" si="7"/>
        <v>2.3255729849420694</v>
      </c>
    </row>
    <row r="68" spans="1:16" x14ac:dyDescent="0.25">
      <c r="A68">
        <f>Input!G69</f>
        <v>65</v>
      </c>
      <c r="B68">
        <f t="shared" ref="B68:B84" si="13">A68-$A$3</f>
        <v>65</v>
      </c>
      <c r="C68" s="4">
        <f>Input!I69</f>
        <v>4355.6977542857139</v>
      </c>
      <c r="D68">
        <f t="shared" ref="D68:D83" si="14">C68-$C$3</f>
        <v>4355.095546085714</v>
      </c>
      <c r="E68">
        <f t="shared" si="11"/>
        <v>4529.9208633657308</v>
      </c>
      <c r="F68">
        <f t="shared" ref="F68:F83" si="15">(D68-E68)^2</f>
        <v>30563.891562058561</v>
      </c>
      <c r="G68">
        <f t="shared" ref="G68:G83" si="16">(E68-$H$4)^2</f>
        <v>2268793.9016715949</v>
      </c>
      <c r="L68">
        <f>Input!J69</f>
        <v>36.611797142856631</v>
      </c>
      <c r="M68">
        <f t="shared" ref="M68:M83" si="17">L68-$L$3</f>
        <v>36.341417999999486</v>
      </c>
      <c r="N68">
        <f t="shared" si="12"/>
        <v>44.362247619125405</v>
      </c>
      <c r="O68">
        <f t="shared" ref="O68:O83" si="18">(L68-N68)^2</f>
        <v>60.069482585094875</v>
      </c>
      <c r="P68">
        <f t="shared" ref="P68:P83" si="19">(N68-$Q$4)^2</f>
        <v>4.7744115785477392</v>
      </c>
    </row>
    <row r="69" spans="1:16" x14ac:dyDescent="0.25">
      <c r="A69">
        <f>Input!G70</f>
        <v>66</v>
      </c>
      <c r="B69">
        <f t="shared" si="13"/>
        <v>66</v>
      </c>
      <c r="C69" s="4">
        <f>Input!I70</f>
        <v>4393.5385475714284</v>
      </c>
      <c r="D69">
        <f t="shared" si="14"/>
        <v>4392.9363393714284</v>
      </c>
      <c r="E69">
        <f t="shared" si="11"/>
        <v>4572.2474964176745</v>
      </c>
      <c r="F69">
        <f t="shared" si="15"/>
        <v>32152.491041263525</v>
      </c>
      <c r="G69">
        <f t="shared" si="16"/>
        <v>2398094.5635899766</v>
      </c>
      <c r="L69">
        <f>Input!J70</f>
        <v>37.840793285714426</v>
      </c>
      <c r="M69">
        <f t="shared" si="17"/>
        <v>37.570414142857281</v>
      </c>
      <c r="N69">
        <f t="shared" si="12"/>
        <v>40.867808390580009</v>
      </c>
      <c r="O69">
        <f t="shared" si="18"/>
        <v>9.1628204450843977</v>
      </c>
      <c r="P69">
        <f t="shared" si="19"/>
        <v>32.256514918773902</v>
      </c>
    </row>
    <row r="70" spans="1:16" x14ac:dyDescent="0.25">
      <c r="A70">
        <f>Input!G71</f>
        <v>67</v>
      </c>
      <c r="B70">
        <f t="shared" si="13"/>
        <v>67</v>
      </c>
      <c r="C70" s="4">
        <f>Input!I71</f>
        <v>4432.5591772857142</v>
      </c>
      <c r="D70">
        <f t="shared" si="14"/>
        <v>4431.9569690857143</v>
      </c>
      <c r="E70">
        <f t="shared" si="11"/>
        <v>4611.187653875003</v>
      </c>
      <c r="F70">
        <f t="shared" si="15"/>
        <v>32123.63837003737</v>
      </c>
      <c r="G70">
        <f t="shared" si="16"/>
        <v>2520214.6604084116</v>
      </c>
      <c r="L70">
        <f>Input!J71</f>
        <v>39.02062971428586</v>
      </c>
      <c r="M70">
        <f t="shared" si="17"/>
        <v>38.750250571428715</v>
      </c>
      <c r="N70">
        <f t="shared" si="12"/>
        <v>37.589075444673718</v>
      </c>
      <c r="O70">
        <f t="shared" si="18"/>
        <v>2.0493476268447552</v>
      </c>
      <c r="P70">
        <f t="shared" si="19"/>
        <v>80.249613645522402</v>
      </c>
    </row>
    <row r="71" spans="1:16" x14ac:dyDescent="0.25">
      <c r="A71">
        <f>Input!G72</f>
        <v>68</v>
      </c>
      <c r="B71">
        <f t="shared" si="13"/>
        <v>68</v>
      </c>
      <c r="C71" s="4">
        <f>Input!I72</f>
        <v>4471.6658365714284</v>
      </c>
      <c r="D71">
        <f t="shared" si="14"/>
        <v>4471.0636283714284</v>
      </c>
      <c r="E71">
        <f t="shared" si="11"/>
        <v>4646.955956198889</v>
      </c>
      <c r="F71">
        <f t="shared" si="15"/>
        <v>30938.110988562861</v>
      </c>
      <c r="G71">
        <f t="shared" si="16"/>
        <v>2635059.7077876725</v>
      </c>
      <c r="L71">
        <f>Input!J72</f>
        <v>39.106659285714159</v>
      </c>
      <c r="M71">
        <f t="shared" si="17"/>
        <v>38.836280142857014</v>
      </c>
      <c r="N71">
        <f t="shared" si="12"/>
        <v>34.523471246714394</v>
      </c>
      <c r="O71">
        <f t="shared" si="18"/>
        <v>21.00561260083051</v>
      </c>
      <c r="P71">
        <f t="shared" si="19"/>
        <v>144.57222496349723</v>
      </c>
    </row>
    <row r="72" spans="1:16" x14ac:dyDescent="0.25">
      <c r="A72">
        <f>Input!G73</f>
        <v>69</v>
      </c>
      <c r="B72">
        <f t="shared" si="13"/>
        <v>69</v>
      </c>
      <c r="C72" s="4">
        <f>Input!I73</f>
        <v>4511.8540127142851</v>
      </c>
      <c r="D72">
        <f t="shared" si="14"/>
        <v>4511.2518045142851</v>
      </c>
      <c r="E72">
        <f t="shared" si="11"/>
        <v>4679.7633112329067</v>
      </c>
      <c r="F72">
        <f t="shared" si="15"/>
        <v>28396.127896580056</v>
      </c>
      <c r="G72">
        <f t="shared" si="16"/>
        <v>2742647.516457065</v>
      </c>
      <c r="L72">
        <f>Input!J73</f>
        <v>40.188176142856719</v>
      </c>
      <c r="M72">
        <f t="shared" si="17"/>
        <v>39.917796999999574</v>
      </c>
      <c r="N72">
        <f t="shared" si="12"/>
        <v>31.66622912763895</v>
      </c>
      <c r="O72">
        <f t="shared" si="18"/>
        <v>72.623580930179045</v>
      </c>
      <c r="P72">
        <f t="shared" si="19"/>
        <v>221.44598203305841</v>
      </c>
    </row>
    <row r="73" spans="1:16" x14ac:dyDescent="0.25">
      <c r="A73">
        <f>Input!G74</f>
        <v>70</v>
      </c>
      <c r="B73">
        <f t="shared" si="13"/>
        <v>70</v>
      </c>
      <c r="C73" s="4">
        <f>Input!I74</f>
        <v>4551.1818914285714</v>
      </c>
      <c r="D73">
        <f t="shared" si="14"/>
        <v>4550.5796832285714</v>
      </c>
      <c r="E73">
        <f t="shared" si="11"/>
        <v>4709.8149601133518</v>
      </c>
      <c r="F73">
        <f t="shared" si="15"/>
        <v>25355.873404572689</v>
      </c>
      <c r="G73">
        <f t="shared" si="16"/>
        <v>2843087.3321189443</v>
      </c>
      <c r="L73">
        <f>Input!J74</f>
        <v>39.327878714286271</v>
      </c>
      <c r="M73">
        <f t="shared" si="17"/>
        <v>39.057499571429126</v>
      </c>
      <c r="N73">
        <f t="shared" si="12"/>
        <v>29.01085518491379</v>
      </c>
      <c r="O73">
        <f t="shared" si="18"/>
        <v>106.44097450562541</v>
      </c>
      <c r="P73">
        <f t="shared" si="19"/>
        <v>307.52655703763526</v>
      </c>
    </row>
    <row r="74" spans="1:16" x14ac:dyDescent="0.25">
      <c r="A74">
        <f>Input!G75</f>
        <v>71</v>
      </c>
      <c r="B74">
        <f t="shared" si="13"/>
        <v>71</v>
      </c>
      <c r="C74" s="4">
        <f>Input!I75</f>
        <v>4586.4295027142862</v>
      </c>
      <c r="D74">
        <f t="shared" si="14"/>
        <v>4585.8272945142862</v>
      </c>
      <c r="E74">
        <f t="shared" si="11"/>
        <v>4737.308959980448</v>
      </c>
      <c r="F74">
        <f t="shared" si="15"/>
        <v>22946.694972402143</v>
      </c>
      <c r="G74">
        <f t="shared" si="16"/>
        <v>2936561.0316221011</v>
      </c>
      <c r="L74">
        <f>Input!J75</f>
        <v>35.247611285714811</v>
      </c>
      <c r="M74">
        <f t="shared" si="17"/>
        <v>34.977232142857666</v>
      </c>
      <c r="N74">
        <f t="shared" si="12"/>
        <v>26.549539549516663</v>
      </c>
      <c r="O74">
        <f t="shared" si="18"/>
        <v>75.656451928049066</v>
      </c>
      <c r="P74">
        <f t="shared" si="19"/>
        <v>399.91003563951875</v>
      </c>
    </row>
    <row r="75" spans="1:16" x14ac:dyDescent="0.25">
      <c r="A75">
        <f>Input!G76</f>
        <v>72</v>
      </c>
      <c r="B75">
        <f t="shared" si="13"/>
        <v>72</v>
      </c>
      <c r="C75" s="4">
        <f>Input!I76</f>
        <v>4618.7889728571427</v>
      </c>
      <c r="D75">
        <f t="shared" si="14"/>
        <v>4618.1867646571427</v>
      </c>
      <c r="E75">
        <f t="shared" si="11"/>
        <v>4762.4350520191019</v>
      </c>
      <c r="F75">
        <f t="shared" si="15"/>
        <v>20807.568406858365</v>
      </c>
      <c r="G75">
        <f t="shared" si="16"/>
        <v>3023306.4899194636</v>
      </c>
      <c r="L75">
        <f>Input!J76</f>
        <v>32.35947014285648</v>
      </c>
      <c r="M75">
        <f t="shared" si="17"/>
        <v>32.089090999999335</v>
      </c>
      <c r="N75">
        <f t="shared" si="12"/>
        <v>24.273515783022301</v>
      </c>
      <c r="O75">
        <f t="shared" si="18"/>
        <v>65.382657909321381</v>
      </c>
      <c r="P75">
        <f t="shared" si="19"/>
        <v>496.12103185808371</v>
      </c>
    </row>
    <row r="76" spans="1:16" x14ac:dyDescent="0.25">
      <c r="A76">
        <f>Input!G77</f>
        <v>73</v>
      </c>
      <c r="B76">
        <f t="shared" si="13"/>
        <v>73</v>
      </c>
      <c r="C76" s="4">
        <f>Input!I77</f>
        <v>4648.1988521428566</v>
      </c>
      <c r="D76">
        <f t="shared" si="14"/>
        <v>4647.5966439428566</v>
      </c>
      <c r="E76">
        <f t="shared" si="11"/>
        <v>4785.3738633163712</v>
      </c>
      <c r="F76">
        <f t="shared" si="15"/>
        <v>18982.562178297547</v>
      </c>
      <c r="G76">
        <f t="shared" si="16"/>
        <v>3103603.1199072562</v>
      </c>
      <c r="L76">
        <f>Input!J77</f>
        <v>29.409879285713941</v>
      </c>
      <c r="M76">
        <f t="shared" si="17"/>
        <v>29.1395001428568</v>
      </c>
      <c r="N76">
        <f t="shared" si="12"/>
        <v>22.173369438874953</v>
      </c>
      <c r="O76">
        <f t="shared" si="18"/>
        <v>52.367074763397632</v>
      </c>
      <c r="P76">
        <f t="shared" si="19"/>
        <v>594.08801882822752</v>
      </c>
    </row>
    <row r="77" spans="1:16" x14ac:dyDescent="0.25">
      <c r="A77">
        <f>Input!G78</f>
        <v>74</v>
      </c>
      <c r="B77">
        <f t="shared" si="13"/>
        <v>74</v>
      </c>
      <c r="C77" s="4">
        <f>Input!I78</f>
        <v>4675.2244787142854</v>
      </c>
      <c r="D77">
        <f t="shared" si="14"/>
        <v>4674.6222705142854</v>
      </c>
      <c r="E77">
        <f t="shared" si="11"/>
        <v>4806.2963929112611</v>
      </c>
      <c r="F77">
        <f t="shared" si="15"/>
        <v>17338.074509013735</v>
      </c>
      <c r="G77">
        <f t="shared" si="16"/>
        <v>3177759.5056780144</v>
      </c>
      <c r="L77">
        <f>Input!J78</f>
        <v>27.025626571428802</v>
      </c>
      <c r="M77">
        <f t="shared" si="17"/>
        <v>26.755247428571661</v>
      </c>
      <c r="N77">
        <f t="shared" si="12"/>
        <v>20.239298428885217</v>
      </c>
      <c r="O77">
        <f t="shared" si="18"/>
        <v>46.054249658279069</v>
      </c>
      <c r="P77">
        <f t="shared" si="19"/>
        <v>692.11043702874508</v>
      </c>
    </row>
    <row r="78" spans="1:16" x14ac:dyDescent="0.25">
      <c r="A78">
        <f>Input!G79</f>
        <v>75</v>
      </c>
      <c r="B78">
        <f t="shared" si="13"/>
        <v>75</v>
      </c>
      <c r="C78" s="4">
        <f>Input!I79</f>
        <v>4701.1562987142843</v>
      </c>
      <c r="D78">
        <f t="shared" si="14"/>
        <v>4700.5540905142843</v>
      </c>
      <c r="E78">
        <f t="shared" si="11"/>
        <v>4825.3637356211275</v>
      </c>
      <c r="F78">
        <f t="shared" si="15"/>
        <v>15577.44751169614</v>
      </c>
      <c r="G78">
        <f t="shared" si="16"/>
        <v>3246102.9942845865</v>
      </c>
      <c r="L78">
        <f>Input!J79</f>
        <v>25.931819999998879</v>
      </c>
      <c r="M78">
        <f t="shared" si="17"/>
        <v>25.661440857141738</v>
      </c>
      <c r="N78">
        <f t="shared" si="12"/>
        <v>18.461328887920025</v>
      </c>
      <c r="O78">
        <f t="shared" si="18"/>
        <v>55.808237455649149</v>
      </c>
      <c r="P78">
        <f t="shared" si="19"/>
        <v>788.82122922883207</v>
      </c>
    </row>
    <row r="79" spans="1:16" x14ac:dyDescent="0.25">
      <c r="A79">
        <f>Input!G80</f>
        <v>76</v>
      </c>
      <c r="B79">
        <f t="shared" si="13"/>
        <v>76</v>
      </c>
      <c r="C79" s="4">
        <f>Input!I80</f>
        <v>4725.8837024285704</v>
      </c>
      <c r="D79">
        <f t="shared" si="14"/>
        <v>4725.2814942285704</v>
      </c>
      <c r="E79">
        <f t="shared" si="11"/>
        <v>4842.7270012575682</v>
      </c>
      <c r="F79">
        <f t="shared" si="15"/>
        <v>13793.447121298368</v>
      </c>
      <c r="G79">
        <f t="shared" si="16"/>
        <v>3308971.0769340731</v>
      </c>
      <c r="L79">
        <f>Input!J80</f>
        <v>24.727403714286083</v>
      </c>
      <c r="M79">
        <f t="shared" si="17"/>
        <v>24.457024571428942</v>
      </c>
      <c r="N79">
        <f t="shared" si="12"/>
        <v>16.829490835468661</v>
      </c>
      <c r="O79">
        <f t="shared" si="18"/>
        <v>62.377027841390102</v>
      </c>
      <c r="P79">
        <f t="shared" si="19"/>
        <v>883.14760584786916</v>
      </c>
    </row>
    <row r="80" spans="1:16" x14ac:dyDescent="0.25">
      <c r="A80">
        <f>Input!G81</f>
        <v>77</v>
      </c>
      <c r="B80">
        <f t="shared" si="13"/>
        <v>77</v>
      </c>
      <c r="C80" s="4">
        <f>Input!I81</f>
        <v>4750.4882065714282</v>
      </c>
      <c r="D80">
        <f t="shared" si="14"/>
        <v>4749.8859983714283</v>
      </c>
      <c r="E80">
        <f t="shared" si="11"/>
        <v>4858.5273912986477</v>
      </c>
      <c r="F80">
        <f t="shared" si="15"/>
        <v>11802.952257166475</v>
      </c>
      <c r="G80">
        <f t="shared" si="16"/>
        <v>3366704.3729924737</v>
      </c>
      <c r="L80">
        <f>Input!J81</f>
        <v>24.604504142857877</v>
      </c>
      <c r="M80">
        <f t="shared" si="17"/>
        <v>24.334125000000736</v>
      </c>
      <c r="N80">
        <f t="shared" si="12"/>
        <v>15.333958193711585</v>
      </c>
      <c r="O80">
        <f t="shared" si="18"/>
        <v>85.943022195232729</v>
      </c>
      <c r="P80">
        <f t="shared" si="19"/>
        <v>974.2721020531842</v>
      </c>
    </row>
    <row r="81" spans="1:16" x14ac:dyDescent="0.25">
      <c r="A81">
        <f>Input!G82</f>
        <v>78</v>
      </c>
      <c r="B81">
        <f t="shared" si="13"/>
        <v>78</v>
      </c>
      <c r="C81" s="4">
        <f>Input!I82</f>
        <v>4774.4167627142861</v>
      </c>
      <c r="D81">
        <f t="shared" si="14"/>
        <v>4773.8145545142861</v>
      </c>
      <c r="E81">
        <f t="shared" si="11"/>
        <v>4872.8963996646689</v>
      </c>
      <c r="F81">
        <f t="shared" si="15"/>
        <v>9817.2120384044429</v>
      </c>
      <c r="G81">
        <f t="shared" si="16"/>
        <v>3419641.0251582214</v>
      </c>
      <c r="L81">
        <f>Input!J82</f>
        <v>23.928556142857815</v>
      </c>
      <c r="M81">
        <f t="shared" si="17"/>
        <v>23.658177000000673</v>
      </c>
      <c r="N81">
        <f t="shared" si="12"/>
        <v>13.965157727390677</v>
      </c>
      <c r="O81">
        <f t="shared" si="18"/>
        <v>99.269307985333072</v>
      </c>
      <c r="P81">
        <f t="shared" si="19"/>
        <v>1061.5953638932219</v>
      </c>
    </row>
    <row r="82" spans="1:16" x14ac:dyDescent="0.25">
      <c r="A82">
        <f>Input!G83</f>
        <v>79</v>
      </c>
      <c r="B82">
        <f t="shared" si="13"/>
        <v>79</v>
      </c>
      <c r="C82" s="4">
        <f>Input!I83</f>
        <v>4797.3621219999995</v>
      </c>
      <c r="D82">
        <f t="shared" si="14"/>
        <v>4796.7599137999996</v>
      </c>
      <c r="E82">
        <f t="shared" si="11"/>
        <v>4885.9561087351904</v>
      </c>
      <c r="F82">
        <f t="shared" si="15"/>
        <v>7955.9611909165496</v>
      </c>
      <c r="G82">
        <f t="shared" si="16"/>
        <v>3468112.3181361854</v>
      </c>
      <c r="L82">
        <f>Input!J83</f>
        <v>22.945359285713494</v>
      </c>
      <c r="M82">
        <f t="shared" si="17"/>
        <v>22.674980142856352</v>
      </c>
      <c r="N82">
        <f t="shared" si="12"/>
        <v>12.713851296740442</v>
      </c>
      <c r="O82">
        <f t="shared" si="18"/>
        <v>104.68375572841938</v>
      </c>
      <c r="P82">
        <f t="shared" si="19"/>
        <v>1144.7015957365245</v>
      </c>
    </row>
    <row r="83" spans="1:16" x14ac:dyDescent="0.25">
      <c r="A83">
        <f>Input!G84</f>
        <v>80</v>
      </c>
      <c r="B83">
        <f t="shared" si="13"/>
        <v>80</v>
      </c>
      <c r="C83" s="4">
        <f>Input!I84</f>
        <v>4819.7421428571424</v>
      </c>
      <c r="D83">
        <f t="shared" si="14"/>
        <v>4819.1399346571425</v>
      </c>
      <c r="E83">
        <f t="shared" si="11"/>
        <v>4897.8195559977312</v>
      </c>
      <c r="F83">
        <f t="shared" si="15"/>
        <v>6190.4828142984225</v>
      </c>
      <c r="G83">
        <f t="shared" si="16"/>
        <v>3512439.3432236426</v>
      </c>
      <c r="L83">
        <f>Input!J84</f>
        <v>22.380020857142881</v>
      </c>
      <c r="M83">
        <f t="shared" si="17"/>
        <v>22.10964171428574</v>
      </c>
      <c r="N83">
        <f t="shared" si="12"/>
        <v>11.571195522407404</v>
      </c>
      <c r="O83">
        <f t="shared" si="18"/>
        <v>116.8307051168195</v>
      </c>
      <c r="P83">
        <f t="shared" si="19"/>
        <v>1223.3272068724384</v>
      </c>
    </row>
    <row r="84" spans="1:16" x14ac:dyDescent="0.25">
      <c r="A84">
        <f>Input!G85</f>
        <v>81</v>
      </c>
      <c r="B84">
        <f t="shared" si="13"/>
        <v>81</v>
      </c>
      <c r="C84" s="4">
        <f>Input!I85</f>
        <v>4842.0115541428577</v>
      </c>
      <c r="D84">
        <f t="shared" ref="D84" si="20">C84-$C$3</f>
        <v>4841.4093459428577</v>
      </c>
      <c r="E84">
        <f t="shared" ref="E84" si="21">(_Ac/(1+EXP(-1*(B84-_Muc)/_sc)))</f>
        <v>4908.5911506404818</v>
      </c>
      <c r="F84">
        <f t="shared" ref="F84" si="22">(D84-E84)^2</f>
        <v>4513.3948824297076</v>
      </c>
      <c r="G84">
        <f t="shared" ref="G84" si="23">(E84-$H$4)^2</f>
        <v>3552930.5451155221</v>
      </c>
      <c r="L84">
        <f>Input!J85</f>
        <v>22.26941128571525</v>
      </c>
      <c r="M84">
        <f t="shared" ref="M84" si="24">L84-$L$3</f>
        <v>21.999032142858109</v>
      </c>
      <c r="N84">
        <f t="shared" ref="N84" si="25">_Ac*EXP(-1*(B84-_Muc)/_sc)*(1/_sc)*(1/(1+EXP(-1*(B84-_Muc)/_sc))^2)+$L$3</f>
        <v>10.528782598842318</v>
      </c>
      <c r="O84">
        <f t="shared" ref="O84" si="26">(L84-N84)^2</f>
        <v>137.84236196302365</v>
      </c>
      <c r="P84">
        <f t="shared" ref="P84" si="27">(N84-$Q$4)^2</f>
        <v>1297.3328980288993</v>
      </c>
    </row>
    <row r="85" spans="1:16" x14ac:dyDescent="0.25">
      <c r="A85">
        <f>Input!G86</f>
        <v>82</v>
      </c>
      <c r="B85">
        <f t="shared" ref="B85:B113" si="28">A85-$A$3</f>
        <v>82</v>
      </c>
      <c r="C85" s="4">
        <f>Input!I86</f>
        <v>4863.9245565714282</v>
      </c>
      <c r="D85">
        <f t="shared" ref="D85:D113" si="29">C85-$C$3</f>
        <v>4863.3223483714282</v>
      </c>
      <c r="E85">
        <f t="shared" ref="E85:E113" si="30">(_Ac/(1+EXP(-1*(B85-_Muc)/_sc)))</f>
        <v>4918.3671229413403</v>
      </c>
      <c r="F85">
        <f t="shared" ref="F85:F113" si="31">(D85-E85)^2</f>
        <v>3029.9272074524397</v>
      </c>
      <c r="G85">
        <f t="shared" ref="G85:G113" si="32">(E85-$H$4)^2</f>
        <v>3589880.0031929207</v>
      </c>
      <c r="L85">
        <f>Input!J86</f>
        <v>21.913002428570508</v>
      </c>
      <c r="M85">
        <f t="shared" ref="M85:M113" si="33">L85-$L$3</f>
        <v>21.642623285713366</v>
      </c>
      <c r="N85">
        <f t="shared" ref="N85:N113" si="34">_Ac*EXP(-1*(B85-_Muc)/_sc)*(1/_sc)*(1/(1+EXP(-1*(B85-_Muc)/_sc))^2)+$L$3</f>
        <v>9.5786655965857168</v>
      </c>
      <c r="O85">
        <f t="shared" ref="O85:O113" si="35">(L85-N85)^2</f>
        <v>152.13586508485662</v>
      </c>
      <c r="P85">
        <f t="shared" ref="P85:P113" si="36">(N85-$Q$4)^2</f>
        <v>1366.679213499094</v>
      </c>
    </row>
    <row r="86" spans="1:16" x14ac:dyDescent="0.25">
      <c r="A86">
        <f>Input!G87</f>
        <v>83</v>
      </c>
      <c r="B86">
        <f t="shared" si="28"/>
        <v>83</v>
      </c>
      <c r="C86" s="4">
        <f>Input!I87</f>
        <v>4884.3750534285709</v>
      </c>
      <c r="D86">
        <f t="shared" si="29"/>
        <v>4883.772845228571</v>
      </c>
      <c r="E86">
        <f t="shared" si="30"/>
        <v>4927.2359924441589</v>
      </c>
      <c r="F86">
        <f t="shared" si="31"/>
        <v>1889.0451658838683</v>
      </c>
      <c r="G86">
        <f t="shared" si="32"/>
        <v>3623566.3162797387</v>
      </c>
      <c r="L86">
        <f>Input!J87</f>
        <v>20.450496857142753</v>
      </c>
      <c r="M86">
        <f t="shared" si="33"/>
        <v>20.180117714285611</v>
      </c>
      <c r="N86">
        <f t="shared" si="34"/>
        <v>8.7133711907665763</v>
      </c>
      <c r="O86">
        <f t="shared" si="35"/>
        <v>137.7601189083064</v>
      </c>
      <c r="P86">
        <f t="shared" si="36"/>
        <v>1431.4054362254963</v>
      </c>
    </row>
    <row r="87" spans="1:16" x14ac:dyDescent="0.25">
      <c r="A87">
        <f>Input!G88</f>
        <v>84</v>
      </c>
      <c r="B87">
        <f t="shared" si="28"/>
        <v>84</v>
      </c>
      <c r="C87" s="4">
        <f>Input!I88</f>
        <v>4904.1496024285716</v>
      </c>
      <c r="D87">
        <f t="shared" si="29"/>
        <v>4903.5473942285716</v>
      </c>
      <c r="E87">
        <f t="shared" si="30"/>
        <v>4935.2790436530668</v>
      </c>
      <c r="F87">
        <f t="shared" si="31"/>
        <v>1006.8975751990613</v>
      </c>
      <c r="G87">
        <f t="shared" si="32"/>
        <v>3654251.976417948</v>
      </c>
      <c r="L87">
        <f>Input!J88</f>
        <v>19.774549000000661</v>
      </c>
      <c r="M87">
        <f t="shared" si="33"/>
        <v>19.50416985714352</v>
      </c>
      <c r="N87">
        <f t="shared" si="34"/>
        <v>7.9259023614976041</v>
      </c>
      <c r="O87">
        <f t="shared" si="35"/>
        <v>140.39042716410978</v>
      </c>
      <c r="P87">
        <f t="shared" si="36"/>
        <v>1491.6116073798696</v>
      </c>
    </row>
    <row r="88" spans="1:16" x14ac:dyDescent="0.25">
      <c r="A88">
        <f>Input!G89</f>
        <v>85</v>
      </c>
      <c r="B88">
        <f t="shared" si="28"/>
        <v>85</v>
      </c>
      <c r="C88" s="4">
        <f>Input!I89</f>
        <v>4923.9856012857135</v>
      </c>
      <c r="D88">
        <f t="shared" si="29"/>
        <v>4923.3833930857136</v>
      </c>
      <c r="E88">
        <f t="shared" si="30"/>
        <v>4942.5708003350455</v>
      </c>
      <c r="F88">
        <f t="shared" si="31"/>
        <v>368.15659695171644</v>
      </c>
      <c r="G88">
        <f t="shared" si="32"/>
        <v>3682183.1330037466</v>
      </c>
      <c r="L88">
        <f>Input!J89</f>
        <v>19.835998857141931</v>
      </c>
      <c r="M88">
        <f t="shared" si="33"/>
        <v>19.565619714284789</v>
      </c>
      <c r="N88">
        <f t="shared" si="34"/>
        <v>7.2097332437880102</v>
      </c>
      <c r="O88">
        <f t="shared" si="35"/>
        <v>159.42258333896365</v>
      </c>
      <c r="P88">
        <f t="shared" si="36"/>
        <v>1547.4433962543981</v>
      </c>
    </row>
    <row r="89" spans="1:16" x14ac:dyDescent="0.25">
      <c r="A89">
        <f>Input!G90</f>
        <v>86</v>
      </c>
      <c r="B89">
        <f t="shared" si="28"/>
        <v>86</v>
      </c>
      <c r="C89" s="4">
        <f>Input!I90</f>
        <v>4943.0350424285716</v>
      </c>
      <c r="D89">
        <f t="shared" si="29"/>
        <v>4942.4328342285717</v>
      </c>
      <c r="E89">
        <f t="shared" si="30"/>
        <v>4949.1794915271339</v>
      </c>
      <c r="F89">
        <f t="shared" si="31"/>
        <v>45.517384704243149</v>
      </c>
      <c r="G89">
        <f t="shared" si="32"/>
        <v>3707589.6632588315</v>
      </c>
      <c r="L89">
        <f>Input!J90</f>
        <v>19.049441142858086</v>
      </c>
      <c r="M89">
        <f t="shared" si="33"/>
        <v>18.779062000000945</v>
      </c>
      <c r="N89">
        <f t="shared" si="34"/>
        <v>6.5587979673186263</v>
      </c>
      <c r="O89">
        <f t="shared" si="35"/>
        <v>156.01616693865051</v>
      </c>
      <c r="P89">
        <f t="shared" si="36"/>
        <v>1599.0795201628441</v>
      </c>
    </row>
    <row r="90" spans="1:16" x14ac:dyDescent="0.25">
      <c r="A90">
        <f>Input!G91</f>
        <v>87</v>
      </c>
      <c r="B90">
        <f t="shared" si="28"/>
        <v>87</v>
      </c>
      <c r="C90" s="4">
        <f>Input!I91</f>
        <v>4959.9460302857142</v>
      </c>
      <c r="D90">
        <f t="shared" si="29"/>
        <v>4959.3438220857142</v>
      </c>
      <c r="E90">
        <f t="shared" si="30"/>
        <v>4955.1675040306318</v>
      </c>
      <c r="F90">
        <f t="shared" si="31"/>
        <v>17.441632497207635</v>
      </c>
      <c r="G90">
        <f t="shared" si="32"/>
        <v>3730685.478272466</v>
      </c>
      <c r="L90">
        <f>Input!J91</f>
        <v>16.910987857142572</v>
      </c>
      <c r="M90">
        <f t="shared" si="33"/>
        <v>16.640608714285431</v>
      </c>
      <c r="N90">
        <f t="shared" si="34"/>
        <v>5.9674750235116205</v>
      </c>
      <c r="O90">
        <f t="shared" si="35"/>
        <v>119.76047313984533</v>
      </c>
      <c r="P90">
        <f t="shared" si="36"/>
        <v>1646.7214090124373</v>
      </c>
    </row>
    <row r="91" spans="1:16" x14ac:dyDescent="0.25">
      <c r="A91">
        <f>Input!G92</f>
        <v>88</v>
      </c>
      <c r="B91">
        <f t="shared" si="28"/>
        <v>88</v>
      </c>
      <c r="C91" s="4">
        <f>Input!I92</f>
        <v>4975.7877914285718</v>
      </c>
      <c r="D91">
        <f t="shared" si="29"/>
        <v>4975.1855832285719</v>
      </c>
      <c r="E91">
        <f t="shared" si="30"/>
        <v>4960.5918175753541</v>
      </c>
      <c r="F91">
        <f t="shared" si="31"/>
        <v>212.97799594104001</v>
      </c>
      <c r="G91">
        <f t="shared" si="32"/>
        <v>3751669.0056558205</v>
      </c>
      <c r="L91">
        <f>Input!J92</f>
        <v>15.841761142857649</v>
      </c>
      <c r="M91">
        <f t="shared" si="33"/>
        <v>15.571382000000506</v>
      </c>
      <c r="N91">
        <f t="shared" si="34"/>
        <v>5.4305684297508394</v>
      </c>
      <c r="O91">
        <f t="shared" si="35"/>
        <v>108.39293370944836</v>
      </c>
      <c r="P91">
        <f t="shared" si="36"/>
        <v>1690.5848185090065</v>
      </c>
    </row>
    <row r="92" spans="1:16" x14ac:dyDescent="0.25">
      <c r="A92">
        <f>Input!G93</f>
        <v>89</v>
      </c>
      <c r="B92">
        <f t="shared" si="28"/>
        <v>89</v>
      </c>
      <c r="C92" s="4">
        <f>Input!I93</f>
        <v>4990.2284968571421</v>
      </c>
      <c r="D92">
        <f t="shared" si="29"/>
        <v>4989.6262886571421</v>
      </c>
      <c r="E92">
        <f t="shared" si="30"/>
        <v>4965.5044199875074</v>
      </c>
      <c r="F92">
        <f t="shared" si="31"/>
        <v>581.86454811510657</v>
      </c>
      <c r="G92">
        <f t="shared" si="32"/>
        <v>3770723.8002047287</v>
      </c>
      <c r="L92">
        <f>Input!J93</f>
        <v>14.440705428570254</v>
      </c>
      <c r="M92">
        <f t="shared" si="33"/>
        <v>14.170326285713111</v>
      </c>
      <c r="N92">
        <f t="shared" si="34"/>
        <v>4.9432867275550976</v>
      </c>
      <c r="O92">
        <f t="shared" si="35"/>
        <v>90.200961982392428</v>
      </c>
      <c r="P92">
        <f t="shared" si="36"/>
        <v>1730.8931144232606</v>
      </c>
    </row>
    <row r="93" spans="1:16" x14ac:dyDescent="0.25">
      <c r="A93">
        <f>Input!G94</f>
        <v>90</v>
      </c>
      <c r="B93">
        <f t="shared" si="28"/>
        <v>90</v>
      </c>
      <c r="C93" s="4">
        <f>Input!I94</f>
        <v>5004.4848528571438</v>
      </c>
      <c r="D93">
        <f t="shared" si="29"/>
        <v>5003.8826446571438</v>
      </c>
      <c r="E93">
        <f t="shared" si="30"/>
        <v>4969.9527006287244</v>
      </c>
      <c r="F93">
        <f t="shared" si="31"/>
        <v>1151.2411017716743</v>
      </c>
      <c r="G93">
        <f t="shared" si="32"/>
        <v>3788019.2429332724</v>
      </c>
      <c r="L93">
        <f>Input!J94</f>
        <v>14.256356000001688</v>
      </c>
      <c r="M93">
        <f t="shared" si="33"/>
        <v>13.985976857144545</v>
      </c>
      <c r="N93">
        <f t="shared" si="34"/>
        <v>4.5012206510055517</v>
      </c>
      <c r="O93">
        <f t="shared" si="35"/>
        <v>95.16266567723396</v>
      </c>
      <c r="P93">
        <f t="shared" si="36"/>
        <v>1767.8719741077471</v>
      </c>
    </row>
    <row r="94" spans="1:16" x14ac:dyDescent="0.25">
      <c r="A94">
        <f>Input!G95</f>
        <v>91</v>
      </c>
      <c r="B94">
        <f t="shared" si="28"/>
        <v>91</v>
      </c>
      <c r="C94" s="4">
        <f>Input!I95</f>
        <v>5017.9177814285713</v>
      </c>
      <c r="D94">
        <f t="shared" si="29"/>
        <v>5017.3155732285713</v>
      </c>
      <c r="E94">
        <f t="shared" si="30"/>
        <v>4973.9798211223988</v>
      </c>
      <c r="F94">
        <f t="shared" si="31"/>
        <v>1877.9874106076386</v>
      </c>
      <c r="G94">
        <f t="shared" si="32"/>
        <v>3803711.2965173949</v>
      </c>
      <c r="L94">
        <f>Input!J95</f>
        <v>13.43292857142751</v>
      </c>
      <c r="M94">
        <f t="shared" si="33"/>
        <v>13.162549428570367</v>
      </c>
      <c r="N94">
        <f t="shared" si="34"/>
        <v>4.1003201311245601</v>
      </c>
      <c r="O94">
        <f t="shared" si="35"/>
        <v>87.09758030001386</v>
      </c>
      <c r="P94">
        <f t="shared" si="36"/>
        <v>1801.7452777083042</v>
      </c>
    </row>
    <row r="95" spans="1:16" x14ac:dyDescent="0.25">
      <c r="A95">
        <f>Input!G96</f>
        <v>92</v>
      </c>
      <c r="B95">
        <f t="shared" si="28"/>
        <v>92</v>
      </c>
      <c r="C95" s="4">
        <f>Input!I96</f>
        <v>5029.1999665714293</v>
      </c>
      <c r="D95">
        <f t="shared" si="29"/>
        <v>5028.5977583714293</v>
      </c>
      <c r="E95">
        <f t="shared" si="30"/>
        <v>4977.6250629752112</v>
      </c>
      <c r="F95">
        <f t="shared" si="31"/>
        <v>2598.2156759556351</v>
      </c>
      <c r="G95">
        <f t="shared" si="32"/>
        <v>3817943.2916941843</v>
      </c>
      <c r="L95">
        <f>Input!J96</f>
        <v>11.282185142857998</v>
      </c>
      <c r="M95">
        <f t="shared" si="33"/>
        <v>11.011806000000854</v>
      </c>
      <c r="N95">
        <f t="shared" si="34"/>
        <v>3.7368711582047114</v>
      </c>
      <c r="O95">
        <f t="shared" si="35"/>
        <v>56.931763127004452</v>
      </c>
      <c r="P95">
        <f t="shared" si="36"/>
        <v>1832.731988297292</v>
      </c>
    </row>
    <row r="96" spans="1:16" x14ac:dyDescent="0.25">
      <c r="A96">
        <f>Input!G97</f>
        <v>93</v>
      </c>
      <c r="B96">
        <f t="shared" si="28"/>
        <v>93</v>
      </c>
      <c r="C96" s="4">
        <f>Input!I97</f>
        <v>5039.5972745714289</v>
      </c>
      <c r="D96">
        <f t="shared" si="29"/>
        <v>5038.9950663714289</v>
      </c>
      <c r="E96">
        <f t="shared" si="30"/>
        <v>4980.9241521619279</v>
      </c>
      <c r="F96">
        <f t="shared" si="31"/>
        <v>3372.2310771272364</v>
      </c>
      <c r="G96">
        <f t="shared" si="32"/>
        <v>3830846.7246252592</v>
      </c>
      <c r="L96">
        <f>Input!J97</f>
        <v>10.397307999999612</v>
      </c>
      <c r="M96">
        <f t="shared" si="33"/>
        <v>10.126928857142468</v>
      </c>
      <c r="N96">
        <f t="shared" si="34"/>
        <v>3.407472904201426</v>
      </c>
      <c r="O96">
        <f t="shared" si="35"/>
        <v>48.85779466645203</v>
      </c>
      <c r="P96">
        <f t="shared" si="36"/>
        <v>1861.0438461531867</v>
      </c>
    </row>
    <row r="97" spans="1:16" x14ac:dyDescent="0.25">
      <c r="A97">
        <f>Input!G98</f>
        <v>94</v>
      </c>
      <c r="B97">
        <f t="shared" si="28"/>
        <v>94</v>
      </c>
      <c r="C97" s="4">
        <f>Input!I98</f>
        <v>5050.4861810000002</v>
      </c>
      <c r="D97">
        <f t="shared" si="29"/>
        <v>5049.8839728000003</v>
      </c>
      <c r="E97">
        <f t="shared" si="30"/>
        <v>4983.9095610925197</v>
      </c>
      <c r="F97">
        <f t="shared" si="31"/>
        <v>4352.6230001481554</v>
      </c>
      <c r="G97">
        <f t="shared" si="32"/>
        <v>3842542.0497786482</v>
      </c>
      <c r="L97">
        <f>Input!J98</f>
        <v>10.888906428571318</v>
      </c>
      <c r="M97">
        <f t="shared" si="33"/>
        <v>10.618527285714174</v>
      </c>
      <c r="N97">
        <f t="shared" si="34"/>
        <v>3.1090154082082213</v>
      </c>
      <c r="O97">
        <f t="shared" si="35"/>
        <v>60.526704288726336</v>
      </c>
      <c r="P97">
        <f t="shared" si="36"/>
        <v>1886.883726793583</v>
      </c>
    </row>
    <row r="98" spans="1:16" x14ac:dyDescent="0.25">
      <c r="A98">
        <f>Input!G99</f>
        <v>95</v>
      </c>
      <c r="B98">
        <f t="shared" si="28"/>
        <v>95</v>
      </c>
      <c r="C98" s="4">
        <f>Input!I99</f>
        <v>5060.8711990000002</v>
      </c>
      <c r="D98">
        <f t="shared" si="29"/>
        <v>5060.2689908000002</v>
      </c>
      <c r="E98">
        <f t="shared" si="30"/>
        <v>4986.6107886416967</v>
      </c>
      <c r="F98">
        <f t="shared" si="31"/>
        <v>5425.5307451935123</v>
      </c>
      <c r="G98">
        <f t="shared" si="32"/>
        <v>3853139.4566337508</v>
      </c>
      <c r="L98">
        <f>Input!J99</f>
        <v>10.385017999999945</v>
      </c>
      <c r="M98">
        <f t="shared" si="33"/>
        <v>10.114638857142802</v>
      </c>
      <c r="N98">
        <f t="shared" si="34"/>
        <v>2.8386580468783729</v>
      </c>
      <c r="O98">
        <f t="shared" si="35"/>
        <v>56.947548542077023</v>
      </c>
      <c r="P98">
        <f t="shared" si="36"/>
        <v>1910.4445346649245</v>
      </c>
    </row>
    <row r="99" spans="1:16" x14ac:dyDescent="0.25">
      <c r="A99">
        <f>Input!G100</f>
        <v>96</v>
      </c>
      <c r="B99">
        <f t="shared" si="28"/>
        <v>96</v>
      </c>
      <c r="C99" s="4">
        <f>Input!I100</f>
        <v>5071.0841575714294</v>
      </c>
      <c r="D99">
        <f t="shared" si="29"/>
        <v>5070.4819493714294</v>
      </c>
      <c r="E99">
        <f t="shared" si="30"/>
        <v>4989.0546191087387</v>
      </c>
      <c r="F99">
        <f t="shared" si="31"/>
        <v>6630.4101137093048</v>
      </c>
      <c r="G99">
        <f t="shared" si="32"/>
        <v>3862739.6215811861</v>
      </c>
      <c r="L99">
        <f>Input!J100</f>
        <v>10.212958571429226</v>
      </c>
      <c r="M99">
        <f t="shared" si="33"/>
        <v>9.942579428572083</v>
      </c>
      <c r="N99">
        <f t="shared" si="34"/>
        <v>2.5938089458213636</v>
      </c>
      <c r="O99">
        <f t="shared" si="35"/>
        <v>58.051441017400435</v>
      </c>
      <c r="P99">
        <f t="shared" si="36"/>
        <v>1931.9085243852987</v>
      </c>
    </row>
    <row r="100" spans="1:16" x14ac:dyDescent="0.25">
      <c r="A100">
        <f>Input!G101</f>
        <v>97</v>
      </c>
      <c r="B100">
        <f t="shared" si="28"/>
        <v>97</v>
      </c>
      <c r="C100" s="4">
        <f>Input!I101</f>
        <v>5081.1865064285712</v>
      </c>
      <c r="D100">
        <f t="shared" si="29"/>
        <v>5080.5842982285712</v>
      </c>
      <c r="E100">
        <f t="shared" si="30"/>
        <v>4991.2653611040814</v>
      </c>
      <c r="F100">
        <f t="shared" si="31"/>
        <v>7977.8725290485663</v>
      </c>
      <c r="G100">
        <f t="shared" si="32"/>
        <v>3871434.4288754361</v>
      </c>
      <c r="L100">
        <f>Input!J101</f>
        <v>10.102348857141806</v>
      </c>
      <c r="M100">
        <f t="shared" si="33"/>
        <v>9.8319697142846625</v>
      </c>
      <c r="N100">
        <f t="shared" si="34"/>
        <v>2.372105435130802</v>
      </c>
      <c r="O100">
        <f t="shared" si="35"/>
        <v>59.756663363544391</v>
      </c>
      <c r="P100">
        <f t="shared" si="36"/>
        <v>1951.4469590847589</v>
      </c>
    </row>
    <row r="101" spans="1:16" x14ac:dyDescent="0.25">
      <c r="A101">
        <f>Input!G102</f>
        <v>98</v>
      </c>
      <c r="B101">
        <f t="shared" si="28"/>
        <v>98</v>
      </c>
      <c r="C101" s="4">
        <f>Input!I102</f>
        <v>5092.0508328571432</v>
      </c>
      <c r="D101">
        <f t="shared" si="29"/>
        <v>5091.4486246571432</v>
      </c>
      <c r="E101">
        <f t="shared" si="30"/>
        <v>4993.2650674404958</v>
      </c>
      <c r="F101">
        <f t="shared" si="31"/>
        <v>9640.0109077146717</v>
      </c>
      <c r="G101">
        <f t="shared" si="32"/>
        <v>3879307.6564946198</v>
      </c>
      <c r="L101">
        <f>Input!J102</f>
        <v>10.864326428571985</v>
      </c>
      <c r="M101">
        <f t="shared" si="33"/>
        <v>10.593947285714842</v>
      </c>
      <c r="N101">
        <f t="shared" si="34"/>
        <v>2.1713956102054106</v>
      </c>
      <c r="O101">
        <f t="shared" si="35"/>
        <v>75.567046212907371</v>
      </c>
      <c r="P101">
        <f t="shared" si="36"/>
        <v>1969.2200307647611</v>
      </c>
    </row>
    <row r="102" spans="1:16" x14ac:dyDescent="0.25">
      <c r="A102">
        <f>Input!G103</f>
        <v>99</v>
      </c>
      <c r="B102">
        <f t="shared" si="28"/>
        <v>99</v>
      </c>
      <c r="C102" s="4">
        <f>Input!I103</f>
        <v>5103.6525570000003</v>
      </c>
      <c r="D102">
        <f t="shared" si="29"/>
        <v>5103.0503488000004</v>
      </c>
      <c r="E102">
        <f t="shared" si="30"/>
        <v>4995.0737371506393</v>
      </c>
      <c r="F102">
        <f t="shared" si="31"/>
        <v>11658.948663276939</v>
      </c>
      <c r="G102">
        <f t="shared" si="32"/>
        <v>3886435.6243478693</v>
      </c>
      <c r="L102">
        <f>Input!J103</f>
        <v>11.601724142857165</v>
      </c>
      <c r="M102">
        <f t="shared" si="33"/>
        <v>11.331345000000022</v>
      </c>
      <c r="N102">
        <f t="shared" si="34"/>
        <v>1.9897210260838361</v>
      </c>
      <c r="O102">
        <f t="shared" si="35"/>
        <v>92.390603916860186</v>
      </c>
      <c r="P102">
        <f t="shared" si="36"/>
        <v>1985.3769808499562</v>
      </c>
    </row>
    <row r="103" spans="1:16" x14ac:dyDescent="0.25">
      <c r="A103">
        <f>Input!G104</f>
        <v>100</v>
      </c>
      <c r="B103">
        <f t="shared" si="28"/>
        <v>100</v>
      </c>
      <c r="C103" s="4">
        <f>Input!I104</f>
        <v>5114.8610024285717</v>
      </c>
      <c r="D103">
        <f t="shared" si="29"/>
        <v>5114.2587942285718</v>
      </c>
      <c r="E103">
        <f t="shared" si="30"/>
        <v>4996.709500767749</v>
      </c>
      <c r="F103">
        <f t="shared" si="31"/>
        <v>13817.836393138639</v>
      </c>
      <c r="G103">
        <f t="shared" si="32"/>
        <v>3892887.8035169467</v>
      </c>
      <c r="L103">
        <f>Input!J104</f>
        <v>11.208445428571395</v>
      </c>
      <c r="M103">
        <f t="shared" si="33"/>
        <v>10.938066285714251</v>
      </c>
      <c r="N103">
        <f t="shared" si="34"/>
        <v>1.8253005280526029</v>
      </c>
      <c r="O103">
        <f t="shared" si="35"/>
        <v>88.043408224131809</v>
      </c>
      <c r="P103">
        <f t="shared" si="36"/>
        <v>2000.056370416899</v>
      </c>
    </row>
    <row r="104" spans="1:16" x14ac:dyDescent="0.25">
      <c r="A104">
        <f>Input!G105</f>
        <v>101</v>
      </c>
      <c r="B104">
        <f t="shared" si="28"/>
        <v>101</v>
      </c>
      <c r="C104" s="4">
        <f>Input!I105</f>
        <v>5125.2583104285713</v>
      </c>
      <c r="D104">
        <f t="shared" si="29"/>
        <v>5124.6561022285714</v>
      </c>
      <c r="E104">
        <f t="shared" si="30"/>
        <v>4998.1887899988433</v>
      </c>
      <c r="F104">
        <f t="shared" si="31"/>
        <v>15993.98106261154</v>
      </c>
      <c r="G104">
        <f t="shared" si="32"/>
        <v>3898727.3861838114</v>
      </c>
      <c r="L104">
        <f>Input!J105</f>
        <v>10.397307999999612</v>
      </c>
      <c r="M104">
        <f t="shared" si="33"/>
        <v>10.126928857142468</v>
      </c>
      <c r="N104">
        <f t="shared" si="34"/>
        <v>1.6765152019575282</v>
      </c>
      <c r="O104">
        <f t="shared" si="35"/>
        <v>76.052227026382667</v>
      </c>
      <c r="P104">
        <f t="shared" si="36"/>
        <v>2013.3864591580141</v>
      </c>
    </row>
    <row r="105" spans="1:16" x14ac:dyDescent="0.25">
      <c r="A105">
        <f>Input!G106</f>
        <v>102</v>
      </c>
      <c r="B105">
        <f t="shared" si="28"/>
        <v>102</v>
      </c>
      <c r="C105" s="4">
        <f>Input!I106</f>
        <v>5135.1271500000003</v>
      </c>
      <c r="D105">
        <f t="shared" si="29"/>
        <v>5134.5249418000003</v>
      </c>
      <c r="E105">
        <f t="shared" si="30"/>
        <v>4999.526492895684</v>
      </c>
      <c r="F105">
        <f t="shared" si="31"/>
        <v>18224.581206571303</v>
      </c>
      <c r="G105">
        <f t="shared" si="32"/>
        <v>3904011.8166311667</v>
      </c>
      <c r="L105">
        <f>Input!J106</f>
        <v>9.8688395714289072</v>
      </c>
      <c r="M105">
        <f t="shared" si="33"/>
        <v>9.5984604285717641</v>
      </c>
      <c r="N105">
        <f t="shared" si="34"/>
        <v>1.5418944133095254</v>
      </c>
      <c r="O105">
        <f t="shared" si="35"/>
        <v>69.338015666327834</v>
      </c>
      <c r="P105">
        <f t="shared" si="36"/>
        <v>2025.4856601804183</v>
      </c>
    </row>
    <row r="106" spans="1:16" x14ac:dyDescent="0.25">
      <c r="A106">
        <f>Input!G107</f>
        <v>103</v>
      </c>
      <c r="B106">
        <f t="shared" si="28"/>
        <v>103</v>
      </c>
      <c r="C106" s="4">
        <f>Input!I107</f>
        <v>5144.3692014285716</v>
      </c>
      <c r="D106">
        <f t="shared" si="29"/>
        <v>5143.7669932285717</v>
      </c>
      <c r="E106">
        <f t="shared" si="30"/>
        <v>5000.7360955924096</v>
      </c>
      <c r="F106">
        <f t="shared" si="31"/>
        <v>20457.837678606276</v>
      </c>
      <c r="G106">
        <f t="shared" si="32"/>
        <v>3908793.2842516126</v>
      </c>
      <c r="L106">
        <f>Input!J107</f>
        <v>9.242051428571358</v>
      </c>
      <c r="M106">
        <f t="shared" si="33"/>
        <v>8.9716722857142148</v>
      </c>
      <c r="N106">
        <f t="shared" si="34"/>
        <v>1.4201028939643587</v>
      </c>
      <c r="O106">
        <f t="shared" si="35"/>
        <v>61.182878878040583</v>
      </c>
      <c r="P106">
        <f t="shared" si="36"/>
        <v>2036.4630444455611</v>
      </c>
    </row>
    <row r="107" spans="1:16" x14ac:dyDescent="0.25">
      <c r="A107">
        <f>Input!G108</f>
        <v>104</v>
      </c>
      <c r="B107">
        <f t="shared" si="28"/>
        <v>104</v>
      </c>
      <c r="C107" s="4">
        <f>Input!I108</f>
        <v>5153.1933942857149</v>
      </c>
      <c r="D107">
        <f t="shared" si="29"/>
        <v>5152.591186085715</v>
      </c>
      <c r="E107">
        <f t="shared" si="30"/>
        <v>5001.829811633731</v>
      </c>
      <c r="F107">
        <f t="shared" si="31"/>
        <v>22728.992026651336</v>
      </c>
      <c r="G107">
        <f t="shared" si="32"/>
        <v>3913119.1798986522</v>
      </c>
      <c r="L107">
        <f>Input!J108</f>
        <v>8.8241928571433164</v>
      </c>
      <c r="M107">
        <f t="shared" si="33"/>
        <v>8.5538137142861732</v>
      </c>
      <c r="N107">
        <f t="shared" si="34"/>
        <v>1.3099288280682755</v>
      </c>
      <c r="O107">
        <f t="shared" si="35"/>
        <v>56.464163898651066</v>
      </c>
      <c r="P107">
        <f t="shared" si="36"/>
        <v>2046.4188742114038</v>
      </c>
    </row>
    <row r="108" spans="1:16" x14ac:dyDescent="0.25">
      <c r="A108">
        <f>Input!G109</f>
        <v>105</v>
      </c>
      <c r="B108">
        <f t="shared" si="28"/>
        <v>105</v>
      </c>
      <c r="C108" s="4">
        <f>Input!I109</f>
        <v>5161.4891187142857</v>
      </c>
      <c r="D108">
        <f t="shared" si="29"/>
        <v>5160.8869105142858</v>
      </c>
      <c r="E108">
        <f t="shared" si="30"/>
        <v>5002.8186998668207</v>
      </c>
      <c r="F108">
        <f t="shared" si="31"/>
        <v>24985.559217291397</v>
      </c>
      <c r="G108">
        <f t="shared" si="32"/>
        <v>3917032.5171898641</v>
      </c>
      <c r="L108">
        <f>Input!J109</f>
        <v>8.295724428570793</v>
      </c>
      <c r="M108">
        <f t="shared" si="33"/>
        <v>8.0253452857136498</v>
      </c>
      <c r="N108">
        <f t="shared" si="34"/>
        <v>1.2102728844302355</v>
      </c>
      <c r="O108">
        <f t="shared" si="35"/>
        <v>50.203623584363811</v>
      </c>
      <c r="P108">
        <f t="shared" si="36"/>
        <v>2055.4451494116629</v>
      </c>
    </row>
    <row r="109" spans="1:16" x14ac:dyDescent="0.25">
      <c r="A109">
        <f>Input!G110</f>
        <v>106</v>
      </c>
      <c r="B109">
        <f t="shared" si="28"/>
        <v>106</v>
      </c>
      <c r="C109" s="4">
        <f>Input!I110</f>
        <v>5169.3178245714289</v>
      </c>
      <c r="D109">
        <f t="shared" si="29"/>
        <v>5168.715616371429</v>
      </c>
      <c r="E109">
        <f t="shared" si="30"/>
        <v>5003.7127718157799</v>
      </c>
      <c r="F109">
        <f t="shared" si="31"/>
        <v>27225.938711455688</v>
      </c>
      <c r="G109">
        <f t="shared" si="32"/>
        <v>3920572.3205538401</v>
      </c>
      <c r="L109">
        <f>Input!J110</f>
        <v>7.8287058571431771</v>
      </c>
      <c r="M109">
        <f t="shared" si="33"/>
        <v>7.558326714286034</v>
      </c>
      <c r="N109">
        <f t="shared" si="34"/>
        <v>1.1201381399555654</v>
      </c>
      <c r="O109">
        <f t="shared" si="35"/>
        <v>45.004880816091806</v>
      </c>
      <c r="P109">
        <f t="shared" si="36"/>
        <v>2063.6261546463452</v>
      </c>
    </row>
    <row r="110" spans="1:16" x14ac:dyDescent="0.25">
      <c r="A110">
        <f>Input!G111</f>
        <v>107</v>
      </c>
      <c r="B110">
        <f t="shared" si="28"/>
        <v>107</v>
      </c>
      <c r="C110" s="4">
        <f>Input!I111</f>
        <v>5177.3923295714285</v>
      </c>
      <c r="D110">
        <f t="shared" si="29"/>
        <v>5176.7901213714285</v>
      </c>
      <c r="E110">
        <f t="shared" si="30"/>
        <v>5004.5210894016045</v>
      </c>
      <c r="F110">
        <f t="shared" si="31"/>
        <v>29676.619375820253</v>
      </c>
      <c r="G110">
        <f t="shared" si="32"/>
        <v>3923773.9819186027</v>
      </c>
      <c r="L110">
        <f>Input!J111</f>
        <v>8.0745049999995899</v>
      </c>
      <c r="M110">
        <f t="shared" si="33"/>
        <v>7.8041258571424468</v>
      </c>
      <c r="N110">
        <f t="shared" si="34"/>
        <v>1.0386208378036483</v>
      </c>
      <c r="O110">
        <f t="shared" si="35"/>
        <v>49.503665943839685</v>
      </c>
      <c r="P110">
        <f t="shared" si="36"/>
        <v>2071.0389974962454</v>
      </c>
    </row>
    <row r="111" spans="1:16" x14ac:dyDescent="0.25">
      <c r="A111">
        <f>Input!G112</f>
        <v>108</v>
      </c>
      <c r="B111">
        <f t="shared" si="28"/>
        <v>108</v>
      </c>
      <c r="C111" s="4">
        <f>Input!I112</f>
        <v>5185.1595855714286</v>
      </c>
      <c r="D111">
        <f t="shared" si="29"/>
        <v>5184.5573773714286</v>
      </c>
      <c r="E111">
        <f t="shared" si="30"/>
        <v>5005.2518538142422</v>
      </c>
      <c r="F111">
        <f t="shared" si="31"/>
        <v>32150.470778116749</v>
      </c>
      <c r="G111">
        <f t="shared" si="32"/>
        <v>3926669.58798688</v>
      </c>
      <c r="L111">
        <f>Input!J112</f>
        <v>7.7672560000000885</v>
      </c>
      <c r="M111">
        <f t="shared" si="33"/>
        <v>7.4968768571429454</v>
      </c>
      <c r="N111">
        <f t="shared" si="34"/>
        <v>0.96490192414556908</v>
      </c>
      <c r="O111">
        <f t="shared" si="35"/>
        <v>46.272020973294595</v>
      </c>
      <c r="P111">
        <f t="shared" si="36"/>
        <v>2077.7541313260999</v>
      </c>
    </row>
    <row r="112" spans="1:16" x14ac:dyDescent="0.25">
      <c r="A112">
        <f>Input!G113</f>
        <v>109</v>
      </c>
      <c r="B112">
        <f t="shared" si="28"/>
        <v>109</v>
      </c>
      <c r="C112" s="4">
        <f>Input!I113</f>
        <v>5191.562655857143</v>
      </c>
      <c r="D112">
        <f t="shared" si="29"/>
        <v>5190.960447657143</v>
      </c>
      <c r="E112">
        <f t="shared" si="30"/>
        <v>5005.912486287737</v>
      </c>
      <c r="F112">
        <f t="shared" si="31"/>
        <v>34242.74800697319</v>
      </c>
      <c r="G112">
        <f t="shared" si="32"/>
        <v>3929288.2200468774</v>
      </c>
      <c r="L112">
        <f>Input!J113</f>
        <v>6.4030702857144206</v>
      </c>
      <c r="M112">
        <f t="shared" si="33"/>
        <v>6.1326911428572775</v>
      </c>
      <c r="N112">
        <f t="shared" si="34"/>
        <v>0.89823930849818534</v>
      </c>
      <c r="O112">
        <f t="shared" si="35"/>
        <v>30.303164087719452</v>
      </c>
      <c r="P112">
        <f t="shared" si="36"/>
        <v>2083.8358577054742</v>
      </c>
    </row>
    <row r="113" spans="1:16" x14ac:dyDescent="0.25">
      <c r="A113">
        <f>Input!G114</f>
        <v>110</v>
      </c>
      <c r="B113">
        <f t="shared" si="28"/>
        <v>110</v>
      </c>
      <c r="C113" s="4">
        <f>Input!I114</f>
        <v>5197.0931388571425</v>
      </c>
      <c r="D113">
        <f t="shared" si="29"/>
        <v>5196.4909306571426</v>
      </c>
      <c r="E113">
        <f t="shared" si="30"/>
        <v>5006.5097014751836</v>
      </c>
      <c r="F113">
        <f t="shared" si="31"/>
        <v>36092.867441488015</v>
      </c>
      <c r="G113">
        <f t="shared" si="32"/>
        <v>3931656.2282363418</v>
      </c>
      <c r="L113">
        <f>Input!J114</f>
        <v>5.5304829999995491</v>
      </c>
      <c r="M113">
        <f t="shared" si="33"/>
        <v>5.2601038571424059</v>
      </c>
      <c r="N113">
        <f t="shared" si="34"/>
        <v>0.83796079435925219</v>
      </c>
      <c r="O113">
        <f t="shared" si="35"/>
        <v>22.01976465042728</v>
      </c>
      <c r="P113">
        <f t="shared" si="36"/>
        <v>2089.3428051376718</v>
      </c>
    </row>
    <row r="114" spans="1:16" x14ac:dyDescent="0.25">
      <c r="C114" s="4"/>
    </row>
    <row r="115" spans="1:16" x14ac:dyDescent="0.25">
      <c r="C115" s="4"/>
    </row>
    <row r="116" spans="1:16" x14ac:dyDescent="0.25">
      <c r="C116" s="4"/>
    </row>
    <row r="117" spans="1:16" x14ac:dyDescent="0.25">
      <c r="C117" s="4"/>
    </row>
    <row r="118" spans="1:16" x14ac:dyDescent="0.25">
      <c r="C118" s="4"/>
    </row>
    <row r="119" spans="1:16" x14ac:dyDescent="0.25">
      <c r="C119" s="4"/>
    </row>
    <row r="120" spans="1:16" x14ac:dyDescent="0.25">
      <c r="C120" s="4"/>
    </row>
    <row r="121" spans="1:16" x14ac:dyDescent="0.25">
      <c r="C121" s="4"/>
    </row>
    <row r="122" spans="1:16" x14ac:dyDescent="0.25">
      <c r="C122" s="4"/>
    </row>
    <row r="123" spans="1:16" x14ac:dyDescent="0.25">
      <c r="C123" s="4"/>
    </row>
    <row r="124" spans="1:16" x14ac:dyDescent="0.25">
      <c r="C124" s="4"/>
    </row>
    <row r="125" spans="1:16" x14ac:dyDescent="0.25">
      <c r="C125" s="4"/>
    </row>
    <row r="126" spans="1:16" x14ac:dyDescent="0.25">
      <c r="C126" s="4"/>
    </row>
    <row r="127" spans="1:16" x14ac:dyDescent="0.25">
      <c r="C127" s="4"/>
    </row>
    <row r="128" spans="1:16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  <row r="234" spans="3:3" x14ac:dyDescent="0.25">
      <c r="C234" s="4"/>
    </row>
    <row r="235" spans="3:3" x14ac:dyDescent="0.25">
      <c r="C235" s="4"/>
    </row>
    <row r="236" spans="3:3" x14ac:dyDescent="0.25">
      <c r="C236" s="4"/>
    </row>
    <row r="237" spans="3:3" x14ac:dyDescent="0.25">
      <c r="C237" s="4"/>
    </row>
    <row r="238" spans="3:3" x14ac:dyDescent="0.25">
      <c r="C238" s="4"/>
    </row>
    <row r="239" spans="3:3" x14ac:dyDescent="0.25">
      <c r="C239" s="4"/>
    </row>
    <row r="240" spans="3:3" x14ac:dyDescent="0.25">
      <c r="C240" s="4"/>
    </row>
    <row r="241" spans="3:3" x14ac:dyDescent="0.25">
      <c r="C241" s="4"/>
    </row>
    <row r="242" spans="3:3" x14ac:dyDescent="0.25">
      <c r="C242" s="4"/>
    </row>
    <row r="243" spans="3:3" x14ac:dyDescent="0.25">
      <c r="C243" s="4"/>
    </row>
    <row r="244" spans="3:3" x14ac:dyDescent="0.25">
      <c r="C244" s="4"/>
    </row>
    <row r="245" spans="3:3" x14ac:dyDescent="0.25">
      <c r="C245" s="4"/>
    </row>
    <row r="246" spans="3:3" x14ac:dyDescent="0.25">
      <c r="C246" s="4"/>
    </row>
    <row r="247" spans="3:3" x14ac:dyDescent="0.25">
      <c r="C247" s="4"/>
    </row>
    <row r="248" spans="3:3" x14ac:dyDescent="0.25">
      <c r="C248" s="4"/>
    </row>
    <row r="249" spans="3:3" x14ac:dyDescent="0.25">
      <c r="C249" s="4"/>
    </row>
    <row r="250" spans="3:3" x14ac:dyDescent="0.25">
      <c r="C250" s="4"/>
    </row>
    <row r="251" spans="3:3" x14ac:dyDescent="0.25">
      <c r="C251" s="4"/>
    </row>
    <row r="252" spans="3:3" x14ac:dyDescent="0.25">
      <c r="C252" s="4"/>
    </row>
    <row r="253" spans="3:3" x14ac:dyDescent="0.25">
      <c r="C253" s="4"/>
    </row>
    <row r="254" spans="3:3" x14ac:dyDescent="0.25">
      <c r="C254" s="4"/>
    </row>
    <row r="255" spans="3:3" x14ac:dyDescent="0.25">
      <c r="C255" s="4"/>
    </row>
    <row r="256" spans="3:3" x14ac:dyDescent="0.25">
      <c r="C256" s="4"/>
    </row>
    <row r="257" spans="3:3" x14ac:dyDescent="0.25">
      <c r="C257" s="4"/>
    </row>
    <row r="258" spans="3:3" x14ac:dyDescent="0.25">
      <c r="C258" s="4"/>
    </row>
    <row r="259" spans="3:3" x14ac:dyDescent="0.25">
      <c r="C259" s="4"/>
    </row>
    <row r="260" spans="3:3" x14ac:dyDescent="0.25">
      <c r="C260" s="4"/>
    </row>
    <row r="261" spans="3:3" x14ac:dyDescent="0.25">
      <c r="C261" s="4"/>
    </row>
    <row r="262" spans="3:3" x14ac:dyDescent="0.25">
      <c r="C262" s="4"/>
    </row>
    <row r="263" spans="3:3" x14ac:dyDescent="0.25">
      <c r="C263" s="4"/>
    </row>
    <row r="264" spans="3:3" x14ac:dyDescent="0.25">
      <c r="C264" s="4"/>
    </row>
    <row r="265" spans="3:3" x14ac:dyDescent="0.25">
      <c r="C265" s="4"/>
    </row>
    <row r="266" spans="3:3" x14ac:dyDescent="0.25">
      <c r="C266" s="4"/>
    </row>
    <row r="267" spans="3:3" x14ac:dyDescent="0.25">
      <c r="C267" s="4"/>
    </row>
    <row r="268" spans="3:3" x14ac:dyDescent="0.25">
      <c r="C268" s="4"/>
    </row>
    <row r="269" spans="3:3" x14ac:dyDescent="0.25">
      <c r="C269" s="4"/>
    </row>
    <row r="270" spans="3:3" x14ac:dyDescent="0.25">
      <c r="C270" s="4"/>
    </row>
    <row r="271" spans="3:3" x14ac:dyDescent="0.25">
      <c r="C271" s="4"/>
    </row>
    <row r="272" spans="3:3" x14ac:dyDescent="0.25">
      <c r="C272" s="4"/>
    </row>
    <row r="273" spans="3:3" x14ac:dyDescent="0.25">
      <c r="C273" s="4"/>
    </row>
    <row r="274" spans="3:3" x14ac:dyDescent="0.25">
      <c r="C274" s="4"/>
    </row>
    <row r="275" spans="3:3" x14ac:dyDescent="0.25">
      <c r="C275" s="4"/>
    </row>
    <row r="276" spans="3:3" x14ac:dyDescent="0.25">
      <c r="C276" s="4"/>
    </row>
    <row r="277" spans="3:3" x14ac:dyDescent="0.25">
      <c r="C277" s="4"/>
    </row>
    <row r="278" spans="3:3" x14ac:dyDescent="0.25">
      <c r="C278" s="4"/>
    </row>
    <row r="279" spans="3:3" x14ac:dyDescent="0.25">
      <c r="C279" s="4"/>
    </row>
    <row r="280" spans="3:3" x14ac:dyDescent="0.25">
      <c r="C280" s="4"/>
    </row>
    <row r="281" spans="3:3" x14ac:dyDescent="0.25">
      <c r="C281" s="4"/>
    </row>
    <row r="282" spans="3:3" x14ac:dyDescent="0.25">
      <c r="C282" s="4"/>
    </row>
    <row r="283" spans="3:3" x14ac:dyDescent="0.25">
      <c r="C283" s="4"/>
    </row>
    <row r="284" spans="3:3" x14ac:dyDescent="0.25">
      <c r="C284" s="4"/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phoneticPr fontId="9" type="noConversion"/>
  <conditionalFormatting sqref="W6">
    <cfRule type="cellIs" dxfId="18" priority="1" operator="greaterThan">
      <formula>0.05</formula>
    </cfRule>
    <cfRule type="cellIs" dxfId="17" priority="2" operator="between">
      <formula>0.05</formula>
      <formula>0.025</formula>
    </cfRule>
    <cfRule type="cellIs" dxfId="16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7"/>
  <sheetViews>
    <sheetView topLeftCell="A44" zoomScale="90" zoomScaleNormal="90" workbookViewId="0">
      <selection activeCell="P56" sqref="P56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9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9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9" ht="14.45" x14ac:dyDescent="0.3">
      <c r="A3">
        <f>Input!G4</f>
        <v>0</v>
      </c>
      <c r="B3">
        <f>A3-$A$3</f>
        <v>0</v>
      </c>
      <c r="C3" s="3"/>
      <c r="D3" s="3"/>
      <c r="E3" s="15">
        <f>Input!I4</f>
        <v>0.60220819999999997</v>
      </c>
      <c r="F3" s="3"/>
      <c r="G3" s="3"/>
      <c r="H3" s="3"/>
      <c r="I3" s="3"/>
      <c r="J3" s="2" t="s">
        <v>11</v>
      </c>
      <c r="K3" s="23">
        <f>SUM(H4:H161)</f>
        <v>116823.34723387838</v>
      </c>
      <c r="L3">
        <f>1-(K3/K5)</f>
        <v>0.99972948988974197</v>
      </c>
      <c r="N3" s="15">
        <f>Input!J4</f>
        <v>0.27037914285714293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4702.137379305198</v>
      </c>
      <c r="U3">
        <f>1-(T3/T5)</f>
        <v>0.98921987672751421</v>
      </c>
      <c r="W3">
        <f>COUNT(B4:B500)</f>
        <v>110</v>
      </c>
      <c r="Y3">
        <v>28742.804134296097</v>
      </c>
      <c r="Z3">
        <v>3.7613542759495942</v>
      </c>
      <c r="AA3">
        <v>0.42628815643415013</v>
      </c>
    </row>
    <row r="4" spans="1:29" ht="14.45" x14ac:dyDescent="0.3">
      <c r="A4">
        <f>Input!G5</f>
        <v>1</v>
      </c>
      <c r="B4">
        <f t="shared" ref="B4:B67" si="0">A4-$A$3</f>
        <v>1</v>
      </c>
      <c r="C4">
        <f>LN(B4)</f>
        <v>0</v>
      </c>
      <c r="D4">
        <f>((C4-$Z$3)/$AA$3)</f>
        <v>-8.823501706950708</v>
      </c>
      <c r="E4" s="4">
        <f>Input!I5</f>
        <v>1.2044164285714285</v>
      </c>
      <c r="F4">
        <f>E4-$E$4</f>
        <v>0</v>
      </c>
      <c r="G4">
        <f>P4</f>
        <v>6.0718574822652725E-14</v>
      </c>
      <c r="H4">
        <f>(F4-G4)^2</f>
        <v>3.6867453284940775E-27</v>
      </c>
      <c r="I4">
        <f>(G4-$J$4)^2</f>
        <v>9305885.5097441114</v>
      </c>
      <c r="J4">
        <f>AVERAGE(F3:F161)</f>
        <v>3050.5549511103895</v>
      </c>
      <c r="K4" t="s">
        <v>5</v>
      </c>
      <c r="L4" t="s">
        <v>6</v>
      </c>
      <c r="N4" s="4">
        <f>Input!J5</f>
        <v>0.60220814285714275</v>
      </c>
      <c r="O4">
        <f>N4-$N$4</f>
        <v>0</v>
      </c>
      <c r="P4">
        <f>$Y$3*((1/B4*$AA$3)*(1/SQRT(2*PI()))*EXP(-1*D4*D4/2))</f>
        <v>6.0718574822652725E-14</v>
      </c>
      <c r="Q4">
        <f>(O4-P4)^2</f>
        <v>3.6867453284940775E-27</v>
      </c>
      <c r="R4">
        <f>(O4-S4)^2</f>
        <v>2175.1607354673938</v>
      </c>
      <c r="S4">
        <f>AVERAGE(O3:O167)</f>
        <v>46.638618498701199</v>
      </c>
      <c r="T4" t="s">
        <v>5</v>
      </c>
      <c r="U4" t="s">
        <v>6</v>
      </c>
    </row>
    <row r="5" spans="1:29" ht="14.45" x14ac:dyDescent="0.3">
      <c r="A5">
        <f>Input!G6</f>
        <v>2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-7.1974955181838434</v>
      </c>
      <c r="E5" s="4">
        <f>Input!I6</f>
        <v>2.5317322857142854</v>
      </c>
      <c r="F5">
        <f t="shared" ref="F5:F68" si="3">E5-$E$4</f>
        <v>1.3273158571428569</v>
      </c>
      <c r="G5">
        <f>G4+P5</f>
        <v>1.3773089479315898E-8</v>
      </c>
      <c r="H5">
        <f t="shared" ref="H5:H68" si="4">(F5-G5)^2</f>
        <v>1.7617673480603968</v>
      </c>
      <c r="I5">
        <f t="shared" ref="I5:I68" si="5">(G5-$J$4)^2</f>
        <v>9305885.5096600801</v>
      </c>
      <c r="K5">
        <f>SUM(I4:I161)</f>
        <v>431863145.97430497</v>
      </c>
      <c r="L5">
        <f>1-((1-L3)*(W3-1)/(W3-1-1))</f>
        <v>0.99972698516649883</v>
      </c>
      <c r="N5" s="4">
        <f>Input!J6</f>
        <v>1.3273158571428569</v>
      </c>
      <c r="O5">
        <f t="shared" ref="O5:O68" si="6">N5-$N$4</f>
        <v>0.72510771428571419</v>
      </c>
      <c r="P5">
        <f t="shared" ref="P5:P68" si="7">$Y$3*((1/B5*$AA$3)*(1/SQRT(2*PI()))*EXP(-1*D5*D5/2))</f>
        <v>1.3773028760741075E-8</v>
      </c>
      <c r="Q5">
        <f t="shared" ref="Q5:Q68" si="8">(O5-P5)^2</f>
        <v>0.52578117734279439</v>
      </c>
      <c r="R5">
        <f t="shared" ref="R5:R68" si="9">(O5-S5)^2</f>
        <v>0.52578119731665296</v>
      </c>
      <c r="T5">
        <f>SUM(R4:R167)</f>
        <v>436185.8635982853</v>
      </c>
      <c r="U5">
        <f>1-((1-U3)*(Y3-1)/(Y3-1-1))</f>
        <v>0.98921950164673278</v>
      </c>
    </row>
    <row r="6" spans="1:29" ht="14.45" x14ac:dyDescent="0.3">
      <c r="A6">
        <f>Input!G7</f>
        <v>3</v>
      </c>
      <c r="B6">
        <f t="shared" si="0"/>
        <v>3</v>
      </c>
      <c r="C6">
        <f t="shared" si="1"/>
        <v>1.0986122886681098</v>
      </c>
      <c r="D6">
        <f t="shared" si="2"/>
        <v>-6.2463428718147025</v>
      </c>
      <c r="E6" s="4">
        <f>Input!I7</f>
        <v>4.5964458571428581</v>
      </c>
      <c r="F6">
        <f t="shared" si="3"/>
        <v>3.3920294285714299</v>
      </c>
      <c r="G6">
        <f t="shared" ref="G6:G69" si="10">G5+P6</f>
        <v>5.5045133589474139E-6</v>
      </c>
      <c r="H6">
        <f t="shared" si="4"/>
        <v>11.505826301382314</v>
      </c>
      <c r="I6">
        <f t="shared" si="5"/>
        <v>9305885.4761604704</v>
      </c>
      <c r="N6" s="4">
        <f>Input!J7</f>
        <v>2.0647135714285727</v>
      </c>
      <c r="O6">
        <f t="shared" si="6"/>
        <v>1.4625054285714301</v>
      </c>
      <c r="P6">
        <f t="shared" si="7"/>
        <v>5.4907402694680984E-6</v>
      </c>
      <c r="Q6">
        <f t="shared" si="8"/>
        <v>2.1389060681561483</v>
      </c>
      <c r="R6">
        <f t="shared" si="9"/>
        <v>2.1389221286009024</v>
      </c>
    </row>
    <row r="7" spans="1:29" ht="14.45" x14ac:dyDescent="0.3">
      <c r="A7">
        <f>Input!G8</f>
        <v>4</v>
      </c>
      <c r="B7">
        <f t="shared" si="0"/>
        <v>4</v>
      </c>
      <c r="C7">
        <f t="shared" si="1"/>
        <v>1.3862943611198906</v>
      </c>
      <c r="D7">
        <f t="shared" si="2"/>
        <v>-5.5714893294169796</v>
      </c>
      <c r="E7" s="4">
        <f>Input!I8</f>
        <v>7.0298584285714298</v>
      </c>
      <c r="F7">
        <f t="shared" si="3"/>
        <v>5.8254420000000016</v>
      </c>
      <c r="G7">
        <f t="shared" si="10"/>
        <v>2.2758369133232413E-4</v>
      </c>
      <c r="H7">
        <f t="shared" si="4"/>
        <v>33.933122995970351</v>
      </c>
      <c r="I7">
        <f t="shared" si="5"/>
        <v>9305884.1212310493</v>
      </c>
      <c r="N7" s="4">
        <f>Input!J8</f>
        <v>2.4334125714285699</v>
      </c>
      <c r="O7">
        <f t="shared" si="6"/>
        <v>1.8312044285714273</v>
      </c>
      <c r="P7">
        <f t="shared" si="7"/>
        <v>2.220791779733767E-4</v>
      </c>
      <c r="Q7">
        <f t="shared" si="8"/>
        <v>3.352496363790372</v>
      </c>
      <c r="R7">
        <f t="shared" si="9"/>
        <v>3.3533096592196077</v>
      </c>
      <c r="T7" s="17"/>
      <c r="U7" s="18"/>
    </row>
    <row r="8" spans="1:29" ht="14.45" x14ac:dyDescent="0.3">
      <c r="A8">
        <f>Input!G9</f>
        <v>5</v>
      </c>
      <c r="B8">
        <f t="shared" si="0"/>
        <v>5</v>
      </c>
      <c r="C8">
        <f t="shared" si="1"/>
        <v>1.6094379124341003</v>
      </c>
      <c r="D8">
        <f t="shared" si="2"/>
        <v>-5.0480322547922025</v>
      </c>
      <c r="E8" s="4">
        <f>Input!I9</f>
        <v>9.8688397142857127</v>
      </c>
      <c r="F8">
        <f t="shared" si="3"/>
        <v>8.6644232857142836</v>
      </c>
      <c r="G8">
        <f t="shared" si="10"/>
        <v>3.0897162496052793E-3</v>
      </c>
      <c r="H8">
        <f t="shared" si="4"/>
        <v>75.018699201535753</v>
      </c>
      <c r="I8">
        <f t="shared" si="5"/>
        <v>9305866.6590552516</v>
      </c>
      <c r="N8" s="4">
        <f>Input!J9</f>
        <v>2.8389812857142847</v>
      </c>
      <c r="O8">
        <f t="shared" si="6"/>
        <v>2.236773142857142</v>
      </c>
      <c r="P8">
        <f t="shared" si="7"/>
        <v>2.8621325582729551E-3</v>
      </c>
      <c r="Q8">
        <f t="shared" si="8"/>
        <v>4.9903584019345129</v>
      </c>
      <c r="R8">
        <f t="shared" si="9"/>
        <v>5.0031540926070166</v>
      </c>
      <c r="T8" s="19" t="s">
        <v>28</v>
      </c>
      <c r="U8" s="24">
        <f>SQRT((U5-L5)^2)</f>
        <v>1.0507483519766048E-2</v>
      </c>
    </row>
    <row r="9" spans="1:29" ht="14.45" x14ac:dyDescent="0.3">
      <c r="A9">
        <f>Input!G10</f>
        <v>6</v>
      </c>
      <c r="B9">
        <f t="shared" si="0"/>
        <v>6</v>
      </c>
      <c r="C9">
        <f t="shared" si="1"/>
        <v>1.791759469228055</v>
      </c>
      <c r="D9">
        <f t="shared" si="2"/>
        <v>-4.6203366830478378</v>
      </c>
      <c r="E9" s="4">
        <f>Input!I10</f>
        <v>12.990489999999999</v>
      </c>
      <c r="F9">
        <f t="shared" si="3"/>
        <v>11.78607357142857</v>
      </c>
      <c r="G9">
        <f t="shared" si="10"/>
        <v>2.1945217791113188E-2</v>
      </c>
      <c r="H9">
        <f t="shared" si="4"/>
        <v>138.39471592085673</v>
      </c>
      <c r="I9">
        <f t="shared" si="5"/>
        <v>9305751.6200401317</v>
      </c>
      <c r="N9" s="4">
        <f>Input!J10</f>
        <v>3.1216502857142867</v>
      </c>
      <c r="O9">
        <f t="shared" si="6"/>
        <v>2.5194421428571441</v>
      </c>
      <c r="P9">
        <f t="shared" si="7"/>
        <v>1.8855501541507908E-2</v>
      </c>
      <c r="Q9">
        <f t="shared" si="8"/>
        <v>6.2529335507262154</v>
      </c>
      <c r="R9">
        <f t="shared" si="9"/>
        <v>6.3475887112045983</v>
      </c>
      <c r="T9" s="21"/>
      <c r="U9" s="22"/>
      <c r="Z9">
        <f>Z3+AA3</f>
        <v>4.1876424323837442</v>
      </c>
      <c r="AA9">
        <f>EXP(Z9)</f>
        <v>65.867321103866445</v>
      </c>
      <c r="AC9">
        <v>4423</v>
      </c>
    </row>
    <row r="10" spans="1:29" ht="14.45" x14ac:dyDescent="0.3">
      <c r="A10">
        <f>Input!G11</f>
        <v>7</v>
      </c>
      <c r="B10">
        <f t="shared" si="0"/>
        <v>7</v>
      </c>
      <c r="C10">
        <f t="shared" si="1"/>
        <v>1.9459101490553132</v>
      </c>
      <c r="D10">
        <f t="shared" si="2"/>
        <v>-4.2587252296199258</v>
      </c>
      <c r="E10" s="4">
        <f>Input!I11</f>
        <v>16.566868999999997</v>
      </c>
      <c r="F10">
        <f t="shared" si="3"/>
        <v>15.362452571428568</v>
      </c>
      <c r="G10">
        <f t="shared" si="10"/>
        <v>0.10242767937046728</v>
      </c>
      <c r="H10">
        <f t="shared" si="4"/>
        <v>232.86835970623281</v>
      </c>
      <c r="I10">
        <f t="shared" si="5"/>
        <v>9305260.5977066718</v>
      </c>
      <c r="N10" s="4">
        <f>Input!J11</f>
        <v>3.5763789999999975</v>
      </c>
      <c r="O10">
        <f t="shared" si="6"/>
        <v>2.9741708571428549</v>
      </c>
      <c r="P10">
        <f t="shared" si="7"/>
        <v>8.0482461579354084E-2</v>
      </c>
      <c r="Q10">
        <f t="shared" si="8"/>
        <v>8.3734325306188673</v>
      </c>
      <c r="R10">
        <f t="shared" si="9"/>
        <v>8.8456922874778634</v>
      </c>
      <c r="Z10">
        <f>Z3+AA3*2</f>
        <v>4.6139305888178948</v>
      </c>
      <c r="AA10">
        <f>EXP(Z10)</f>
        <v>100.87988874568629</v>
      </c>
      <c r="AC10">
        <v>5108</v>
      </c>
    </row>
    <row r="11" spans="1:29" ht="14.45" x14ac:dyDescent="0.3">
      <c r="A11">
        <f>Input!G12</f>
        <v>8</v>
      </c>
      <c r="B11">
        <f t="shared" si="0"/>
        <v>8</v>
      </c>
      <c r="C11">
        <f t="shared" si="1"/>
        <v>2.0794415416798357</v>
      </c>
      <c r="D11">
        <f t="shared" si="2"/>
        <v>-3.9454831406501154</v>
      </c>
      <c r="E11" s="4">
        <f>Input!I12</f>
        <v>19.811419000000001</v>
      </c>
      <c r="F11">
        <f t="shared" si="3"/>
        <v>18.607002571428573</v>
      </c>
      <c r="G11">
        <f t="shared" si="10"/>
        <v>0.35696808384587814</v>
      </c>
      <c r="H11">
        <f t="shared" si="4"/>
        <v>333.0637587979578</v>
      </c>
      <c r="I11">
        <f t="shared" si="5"/>
        <v>9303707.7356591951</v>
      </c>
      <c r="N11" s="4">
        <f>Input!J12</f>
        <v>3.2445500000000038</v>
      </c>
      <c r="O11">
        <f t="shared" si="6"/>
        <v>2.6423418571428612</v>
      </c>
      <c r="P11">
        <f t="shared" si="7"/>
        <v>0.25454040447541088</v>
      </c>
      <c r="Q11">
        <f t="shared" si="8"/>
        <v>5.7015957773607857</v>
      </c>
      <c r="R11">
        <f t="shared" si="9"/>
        <v>6.9819704900091848</v>
      </c>
    </row>
    <row r="12" spans="1:29" ht="14.45" x14ac:dyDescent="0.3">
      <c r="A12">
        <f>Input!G13</f>
        <v>9</v>
      </c>
      <c r="B12">
        <f t="shared" si="0"/>
        <v>9</v>
      </c>
      <c r="C12">
        <f t="shared" si="1"/>
        <v>2.1972245773362196</v>
      </c>
      <c r="D12">
        <f t="shared" si="2"/>
        <v>-3.6691840366786965</v>
      </c>
      <c r="E12" s="4">
        <f>Input!I13</f>
        <v>25.341902000000001</v>
      </c>
      <c r="F12">
        <f t="shared" si="3"/>
        <v>24.137485571428574</v>
      </c>
      <c r="G12">
        <f t="shared" si="10"/>
        <v>1.004805268815685</v>
      </c>
      <c r="H12">
        <f t="shared" si="4"/>
        <v>535.12089798289435</v>
      </c>
      <c r="I12">
        <f t="shared" si="5"/>
        <v>9299756.0920023639</v>
      </c>
      <c r="N12" s="4">
        <f>Input!J13</f>
        <v>5.5304830000000003</v>
      </c>
      <c r="O12">
        <f t="shared" si="6"/>
        <v>4.9282748571428572</v>
      </c>
      <c r="P12">
        <f t="shared" si="7"/>
        <v>0.64783718496980691</v>
      </c>
      <c r="Q12">
        <f t="shared" si="8"/>
        <v>18.322146665358243</v>
      </c>
      <c r="R12">
        <f t="shared" si="9"/>
        <v>24.287893067546449</v>
      </c>
    </row>
    <row r="13" spans="1:29" ht="14.45" x14ac:dyDescent="0.3">
      <c r="A13">
        <f>Input!G14</f>
        <v>10</v>
      </c>
      <c r="B13">
        <f t="shared" si="0"/>
        <v>10</v>
      </c>
      <c r="C13">
        <f t="shared" si="1"/>
        <v>2.3025850929940459</v>
      </c>
      <c r="D13">
        <f t="shared" si="2"/>
        <v>-3.422026066025337</v>
      </c>
      <c r="E13" s="4">
        <f>Input!I14</f>
        <v>31.732682285714283</v>
      </c>
      <c r="F13">
        <f t="shared" si="3"/>
        <v>30.528265857142856</v>
      </c>
      <c r="G13">
        <f t="shared" si="10"/>
        <v>2.4053316627355601</v>
      </c>
      <c r="H13">
        <f t="shared" si="4"/>
        <v>790.89942770296318</v>
      </c>
      <c r="I13">
        <f t="shared" si="5"/>
        <v>9291216.1025388781</v>
      </c>
      <c r="N13" s="4">
        <f>Input!J14</f>
        <v>6.3907802857142819</v>
      </c>
      <c r="O13">
        <f t="shared" si="6"/>
        <v>5.7885721428571388</v>
      </c>
      <c r="P13">
        <f t="shared" si="7"/>
        <v>1.4005263939198749</v>
      </c>
      <c r="Q13">
        <f t="shared" si="8"/>
        <v>19.254945494766396</v>
      </c>
      <c r="R13">
        <f t="shared" si="9"/>
        <v>33.507567453061689</v>
      </c>
    </row>
    <row r="14" spans="1:29" ht="14.45" x14ac:dyDescent="0.3">
      <c r="A14">
        <f>Input!G15</f>
        <v>11</v>
      </c>
      <c r="B14">
        <f t="shared" si="0"/>
        <v>11</v>
      </c>
      <c r="C14">
        <f t="shared" si="1"/>
        <v>2.3978952727983707</v>
      </c>
      <c r="D14">
        <f t="shared" si="2"/>
        <v>-3.1984444854306915</v>
      </c>
      <c r="E14" s="4">
        <f>Input!I15</f>
        <v>40.163596285714284</v>
      </c>
      <c r="F14">
        <f t="shared" si="3"/>
        <v>38.959179857142857</v>
      </c>
      <c r="G14">
        <f t="shared" si="10"/>
        <v>5.0741761885933538</v>
      </c>
      <c r="H14">
        <f t="shared" si="4"/>
        <v>1148.1934736176131</v>
      </c>
      <c r="I14">
        <f t="shared" si="5"/>
        <v>9274953.1504182648</v>
      </c>
      <c r="N14" s="4">
        <f>Input!J15</f>
        <v>8.4309140000000014</v>
      </c>
      <c r="O14">
        <f t="shared" si="6"/>
        <v>7.8287058571428583</v>
      </c>
      <c r="P14">
        <f t="shared" si="7"/>
        <v>2.6688445258577942</v>
      </c>
      <c r="Q14">
        <f t="shared" si="8"/>
        <v>26.624168958090877</v>
      </c>
      <c r="R14">
        <f t="shared" si="9"/>
        <v>61.288635397662894</v>
      </c>
    </row>
    <row r="15" spans="1:29" x14ac:dyDescent="0.25">
      <c r="A15">
        <f>Input!G16</f>
        <v>12</v>
      </c>
      <c r="B15">
        <f t="shared" si="0"/>
        <v>12</v>
      </c>
      <c r="C15">
        <f t="shared" si="1"/>
        <v>2.4849066497880004</v>
      </c>
      <c r="D15">
        <f t="shared" si="2"/>
        <v>-2.9943304942809736</v>
      </c>
      <c r="E15" s="4">
        <f>Input!I16</f>
        <v>50.229075142857141</v>
      </c>
      <c r="F15">
        <f t="shared" si="3"/>
        <v>49.024658714285714</v>
      </c>
      <c r="G15">
        <f t="shared" si="10"/>
        <v>9.6769091476262155</v>
      </c>
      <c r="H15">
        <f t="shared" si="4"/>
        <v>1548.245395960553</v>
      </c>
      <c r="I15">
        <f t="shared" si="5"/>
        <v>9246939.266091289</v>
      </c>
      <c r="N15" s="4">
        <f>Input!J16</f>
        <v>10.065478857142857</v>
      </c>
      <c r="O15">
        <f t="shared" si="6"/>
        <v>9.4632707142857146</v>
      </c>
      <c r="P15">
        <f t="shared" si="7"/>
        <v>4.6027329590328625</v>
      </c>
      <c r="Q15">
        <f t="shared" si="8"/>
        <v>23.624827270238434</v>
      </c>
      <c r="R15">
        <f t="shared" si="9"/>
        <v>89.553492611857664</v>
      </c>
      <c r="Y15" t="s">
        <v>469</v>
      </c>
      <c r="Z15">
        <f>EXP($Z$3-$AA$3*$AA$3)</f>
        <v>35.860366328144089</v>
      </c>
    </row>
    <row r="16" spans="1:29" ht="14.45" x14ac:dyDescent="0.3">
      <c r="A16">
        <f>Input!G17</f>
        <v>13</v>
      </c>
      <c r="B16">
        <f t="shared" si="0"/>
        <v>13</v>
      </c>
      <c r="C16">
        <f t="shared" si="1"/>
        <v>2.5649493574615367</v>
      </c>
      <c r="D16">
        <f t="shared" si="2"/>
        <v>-2.8065638240945812</v>
      </c>
      <c r="E16" s="4">
        <f>Input!I17</f>
        <v>62.224078142857138</v>
      </c>
      <c r="F16">
        <f t="shared" si="3"/>
        <v>61.019661714285711</v>
      </c>
      <c r="G16">
        <f t="shared" si="10"/>
        <v>17.001335557826323</v>
      </c>
      <c r="H16">
        <f t="shared" si="4"/>
        <v>1937.6130376164367</v>
      </c>
      <c r="I16">
        <f t="shared" si="5"/>
        <v>9202447.53843203</v>
      </c>
      <c r="N16" s="4">
        <f>Input!J17</f>
        <v>11.995002999999997</v>
      </c>
      <c r="O16">
        <f t="shared" si="6"/>
        <v>11.392794857142855</v>
      </c>
      <c r="P16">
        <f t="shared" si="7"/>
        <v>7.3244264102001075</v>
      </c>
      <c r="Q16">
        <f t="shared" si="8"/>
        <v>16.55162182007934</v>
      </c>
      <c r="R16">
        <f t="shared" si="9"/>
        <v>129.79577465694069</v>
      </c>
    </row>
    <row r="17" spans="1:18" ht="14.45" x14ac:dyDescent="0.3">
      <c r="A17">
        <f>Input!G18</f>
        <v>14</v>
      </c>
      <c r="B17">
        <f t="shared" si="0"/>
        <v>14</v>
      </c>
      <c r="C17">
        <f t="shared" si="1"/>
        <v>2.6390573296152584</v>
      </c>
      <c r="D17">
        <f t="shared" si="2"/>
        <v>-2.6327190408530621</v>
      </c>
      <c r="E17" s="4">
        <f>Input!I18</f>
        <v>76.627913714285711</v>
      </c>
      <c r="F17">
        <f t="shared" si="3"/>
        <v>75.423497285714276</v>
      </c>
      <c r="G17">
        <f t="shared" si="10"/>
        <v>27.913763841831852</v>
      </c>
      <c r="H17">
        <f t="shared" si="4"/>
        <v>2257.1747719087602</v>
      </c>
      <c r="I17">
        <f t="shared" si="5"/>
        <v>9136359.7469722759</v>
      </c>
      <c r="N17" s="4">
        <f>Input!J18</f>
        <v>14.403835571428573</v>
      </c>
      <c r="O17">
        <f t="shared" si="6"/>
        <v>13.801627428571431</v>
      </c>
      <c r="P17">
        <f t="shared" si="7"/>
        <v>10.912428284005529</v>
      </c>
      <c r="Q17">
        <f t="shared" si="8"/>
        <v>8.3474716969603406</v>
      </c>
      <c r="R17">
        <f t="shared" si="9"/>
        <v>190.48491967709523</v>
      </c>
    </row>
    <row r="18" spans="1:18" ht="14.45" x14ac:dyDescent="0.3">
      <c r="A18">
        <f>Input!G19</f>
        <v>15</v>
      </c>
      <c r="B18">
        <f t="shared" si="0"/>
        <v>15</v>
      </c>
      <c r="C18">
        <f t="shared" si="1"/>
        <v>2.7080502011022101</v>
      </c>
      <c r="D18">
        <f t="shared" si="2"/>
        <v>-2.4708734196561961</v>
      </c>
      <c r="E18" s="4">
        <f>Input!I19</f>
        <v>94.829347571428571</v>
      </c>
      <c r="F18">
        <f t="shared" si="3"/>
        <v>93.624931142857136</v>
      </c>
      <c r="G18">
        <f t="shared" si="10"/>
        <v>43.306666299319502</v>
      </c>
      <c r="H18">
        <f t="shared" si="4"/>
        <v>2531.9277768643956</v>
      </c>
      <c r="I18">
        <f t="shared" si="5"/>
        <v>9043542.2464991212</v>
      </c>
      <c r="N18" s="4">
        <f>Input!J19</f>
        <v>18.20143385714286</v>
      </c>
      <c r="O18">
        <f t="shared" si="6"/>
        <v>17.599225714285716</v>
      </c>
      <c r="P18">
        <f t="shared" si="7"/>
        <v>15.392902457487649</v>
      </c>
      <c r="Q18">
        <f t="shared" si="8"/>
        <v>4.8678623134880272</v>
      </c>
      <c r="R18">
        <f t="shared" si="9"/>
        <v>309.73274574237553</v>
      </c>
    </row>
    <row r="19" spans="1:18" ht="14.45" x14ac:dyDescent="0.3">
      <c r="A19">
        <f>Input!G20</f>
        <v>16</v>
      </c>
      <c r="B19">
        <f t="shared" si="0"/>
        <v>16</v>
      </c>
      <c r="C19">
        <f t="shared" si="1"/>
        <v>2.7725887222397811</v>
      </c>
      <c r="D19">
        <f t="shared" si="2"/>
        <v>-2.3194769518832508</v>
      </c>
      <c r="E19" s="4">
        <f>Input!I20</f>
        <v>115.69770314285714</v>
      </c>
      <c r="F19">
        <f t="shared" si="3"/>
        <v>114.4932867142857</v>
      </c>
      <c r="G19">
        <f t="shared" si="10"/>
        <v>64.045108009890043</v>
      </c>
      <c r="H19">
        <f t="shared" si="4"/>
        <v>2545.0187345906397</v>
      </c>
      <c r="I19">
        <f t="shared" si="5"/>
        <v>8919241.0429361705</v>
      </c>
      <c r="N19" s="4">
        <f>Input!J20</f>
        <v>20.868355571428566</v>
      </c>
      <c r="O19">
        <f t="shared" si="6"/>
        <v>20.266147428571422</v>
      </c>
      <c r="P19">
        <f t="shared" si="7"/>
        <v>20.738441710570545</v>
      </c>
      <c r="Q19">
        <f t="shared" si="8"/>
        <v>0.22306188880906663</v>
      </c>
      <c r="R19">
        <f t="shared" si="9"/>
        <v>410.71673159659207</v>
      </c>
    </row>
    <row r="20" spans="1:18" ht="14.45" x14ac:dyDescent="0.3">
      <c r="A20">
        <f>Input!G21</f>
        <v>17</v>
      </c>
      <c r="B20">
        <f t="shared" si="0"/>
        <v>17</v>
      </c>
      <c r="C20">
        <f t="shared" si="1"/>
        <v>2.8332133440562162</v>
      </c>
      <c r="D20">
        <f t="shared" si="2"/>
        <v>-2.1772618307230647</v>
      </c>
      <c r="E20" s="4">
        <f>Input!I21</f>
        <v>141.82616257142857</v>
      </c>
      <c r="F20">
        <f t="shared" si="3"/>
        <v>140.62174614285715</v>
      </c>
      <c r="G20">
        <f t="shared" si="10"/>
        <v>90.91796031602226</v>
      </c>
      <c r="H20">
        <f t="shared" si="4"/>
        <v>2470.466325519873</v>
      </c>
      <c r="I20">
        <f t="shared" si="5"/>
        <v>8759451.1172783375</v>
      </c>
      <c r="N20" s="4">
        <f>Input!J21</f>
        <v>26.128459428571432</v>
      </c>
      <c r="O20">
        <f t="shared" si="6"/>
        <v>25.526251285714288</v>
      </c>
      <c r="P20">
        <f t="shared" si="7"/>
        <v>26.872852306132224</v>
      </c>
      <c r="Q20">
        <f t="shared" si="8"/>
        <v>1.8133343081906252</v>
      </c>
      <c r="R20">
        <f t="shared" si="9"/>
        <v>651.58950470143031</v>
      </c>
    </row>
    <row r="21" spans="1:18" ht="14.45" x14ac:dyDescent="0.3">
      <c r="A21">
        <f>Input!G22</f>
        <v>18</v>
      </c>
      <c r="B21">
        <f t="shared" si="0"/>
        <v>18</v>
      </c>
      <c r="C21">
        <f t="shared" si="1"/>
        <v>2.8903717578961645</v>
      </c>
      <c r="D21">
        <f t="shared" si="2"/>
        <v>-2.0431778479118328</v>
      </c>
      <c r="E21" s="4">
        <f>Input!I22</f>
        <v>172.73541714285713</v>
      </c>
      <c r="F21">
        <f t="shared" si="3"/>
        <v>171.53100071428571</v>
      </c>
      <c r="G21">
        <f t="shared" si="10"/>
        <v>124.59798209058633</v>
      </c>
      <c r="H21">
        <f t="shared" si="4"/>
        <v>2202.7082371325132</v>
      </c>
      <c r="I21">
        <f t="shared" si="5"/>
        <v>8561224.1845555529</v>
      </c>
      <c r="N21" s="4">
        <f>Input!J22</f>
        <v>30.909254571428562</v>
      </c>
      <c r="O21">
        <f t="shared" si="6"/>
        <v>30.307046428571418</v>
      </c>
      <c r="P21">
        <f t="shared" si="7"/>
        <v>33.680021774564061</v>
      </c>
      <c r="Q21">
        <f t="shared" si="8"/>
        <v>11.376962684674188</v>
      </c>
      <c r="R21">
        <f t="shared" si="9"/>
        <v>918.51706322358359</v>
      </c>
    </row>
    <row r="22" spans="1:18" ht="14.45" x14ac:dyDescent="0.3">
      <c r="A22">
        <f>Input!G23</f>
        <v>19</v>
      </c>
      <c r="B22">
        <f t="shared" si="0"/>
        <v>19</v>
      </c>
      <c r="C22">
        <f t="shared" si="1"/>
        <v>2.9444389791664403</v>
      </c>
      <c r="D22">
        <f t="shared" si="2"/>
        <v>-1.9163452806584012</v>
      </c>
      <c r="E22" s="4">
        <f>Input!I23</f>
        <v>205.73396542857145</v>
      </c>
      <c r="F22">
        <f t="shared" si="3"/>
        <v>204.52954900000003</v>
      </c>
      <c r="G22">
        <f t="shared" si="10"/>
        <v>165.61290018002438</v>
      </c>
      <c r="H22">
        <f t="shared" si="4"/>
        <v>1514.505555377312</v>
      </c>
      <c r="I22">
        <f t="shared" si="5"/>
        <v>8322890.6372263003</v>
      </c>
      <c r="N22" s="4">
        <f>Input!J23</f>
        <v>32.998548285714321</v>
      </c>
      <c r="O22">
        <f t="shared" si="6"/>
        <v>32.396340142857177</v>
      </c>
      <c r="P22">
        <f t="shared" si="7"/>
        <v>41.014918089438055</v>
      </c>
      <c r="Q22">
        <f t="shared" si="8"/>
        <v>74.279885821290264</v>
      </c>
      <c r="R22">
        <f t="shared" si="9"/>
        <v>1049.5228546516994</v>
      </c>
    </row>
    <row r="23" spans="1:18" ht="14.45" x14ac:dyDescent="0.3">
      <c r="A23">
        <f>Input!G24</f>
        <v>20</v>
      </c>
      <c r="B23">
        <f t="shared" si="0"/>
        <v>20</v>
      </c>
      <c r="C23">
        <f t="shared" si="1"/>
        <v>2.9957322735539909</v>
      </c>
      <c r="D23">
        <f t="shared" si="2"/>
        <v>-1.7960198772584735</v>
      </c>
      <c r="E23" s="4">
        <f>Input!I24</f>
        <v>242.92339071428572</v>
      </c>
      <c r="F23">
        <f t="shared" si="3"/>
        <v>241.7189742857143</v>
      </c>
      <c r="G23">
        <f t="shared" si="10"/>
        <v>214.3279727019534</v>
      </c>
      <c r="H23">
        <f t="shared" si="4"/>
        <v>750.2669677615919</v>
      </c>
      <c r="I23">
        <f t="shared" si="5"/>
        <v>8044183.473051847</v>
      </c>
      <c r="N23" s="4">
        <f>Input!J24</f>
        <v>37.189425285714265</v>
      </c>
      <c r="O23">
        <f t="shared" si="6"/>
        <v>36.587217142857121</v>
      </c>
      <c r="P23">
        <f t="shared" si="7"/>
        <v>48.715072521929031</v>
      </c>
      <c r="Q23">
        <f t="shared" si="8"/>
        <v>147.08487609568346</v>
      </c>
      <c r="R23">
        <f t="shared" si="9"/>
        <v>1338.624458258578</v>
      </c>
    </row>
    <row r="24" spans="1:18" ht="14.45" x14ac:dyDescent="0.3">
      <c r="A24">
        <f>Input!G25</f>
        <v>21</v>
      </c>
      <c r="B24">
        <f t="shared" si="0"/>
        <v>21</v>
      </c>
      <c r="C24">
        <f t="shared" si="1"/>
        <v>3.044522437723423</v>
      </c>
      <c r="D24">
        <f t="shared" si="2"/>
        <v>-1.6815663944839201</v>
      </c>
      <c r="E24" s="4">
        <f>Input!I25</f>
        <v>285.33604985714288</v>
      </c>
      <c r="F24">
        <f t="shared" si="3"/>
        <v>284.13163342857143</v>
      </c>
      <c r="G24">
        <f t="shared" si="10"/>
        <v>270.93930857679038</v>
      </c>
      <c r="H24">
        <f t="shared" si="4"/>
        <v>174.03743499491995</v>
      </c>
      <c r="I24">
        <f t="shared" si="5"/>
        <v>7726263.1202174742</v>
      </c>
      <c r="N24" s="4">
        <f>Input!J25</f>
        <v>42.412659142857166</v>
      </c>
      <c r="O24">
        <f t="shared" si="6"/>
        <v>41.810451000000022</v>
      </c>
      <c r="P24">
        <f t="shared" si="7"/>
        <v>56.611335874836982</v>
      </c>
      <c r="Q24">
        <f t="shared" si="8"/>
        <v>219.06619307817749</v>
      </c>
      <c r="R24">
        <f t="shared" si="9"/>
        <v>1748.1138128234029</v>
      </c>
    </row>
    <row r="25" spans="1:18" ht="14.45" x14ac:dyDescent="0.3">
      <c r="A25">
        <f>Input!G26</f>
        <v>22</v>
      </c>
      <c r="B25">
        <f t="shared" si="0"/>
        <v>22</v>
      </c>
      <c r="C25">
        <f t="shared" si="1"/>
        <v>3.0910424533583161</v>
      </c>
      <c r="D25">
        <f t="shared" si="2"/>
        <v>-1.5724382966638271</v>
      </c>
      <c r="E25" s="4">
        <f>Input!I26</f>
        <v>339.90348142857141</v>
      </c>
      <c r="F25">
        <f t="shared" si="3"/>
        <v>338.69906499999996</v>
      </c>
      <c r="G25">
        <f t="shared" si="10"/>
        <v>335.47645045341903</v>
      </c>
      <c r="H25">
        <f t="shared" si="4"/>
        <v>10.385244515835002</v>
      </c>
      <c r="I25">
        <f t="shared" si="5"/>
        <v>7371651.2647297019</v>
      </c>
      <c r="N25" s="4">
        <f>Input!J26</f>
        <v>54.567431571428529</v>
      </c>
      <c r="O25">
        <f t="shared" si="6"/>
        <v>53.965223428571385</v>
      </c>
      <c r="P25">
        <f t="shared" si="7"/>
        <v>64.537141876628624</v>
      </c>
      <c r="Q25">
        <f t="shared" si="8"/>
        <v>111.76545967237298</v>
      </c>
      <c r="R25">
        <f t="shared" si="9"/>
        <v>2912.2453396956298</v>
      </c>
    </row>
    <row r="26" spans="1:18" ht="14.45" x14ac:dyDescent="0.3">
      <c r="A26">
        <f>Input!G27</f>
        <v>23</v>
      </c>
      <c r="B26">
        <f t="shared" si="0"/>
        <v>23</v>
      </c>
      <c r="C26">
        <f t="shared" si="1"/>
        <v>3.1354942159291497</v>
      </c>
      <c r="D26">
        <f t="shared" si="2"/>
        <v>-1.4681619711316627</v>
      </c>
      <c r="E26" s="4">
        <f>Input!I27</f>
        <v>401.68512085714286</v>
      </c>
      <c r="F26">
        <f t="shared" si="3"/>
        <v>400.48070442857141</v>
      </c>
      <c r="G26">
        <f t="shared" si="10"/>
        <v>407.81234337177432</v>
      </c>
      <c r="H26">
        <f t="shared" si="4"/>
        <v>53.752929593489398</v>
      </c>
      <c r="I26">
        <f t="shared" si="5"/>
        <v>6984088.4907570966</v>
      </c>
      <c r="N26" s="4">
        <f>Input!J27</f>
        <v>61.781639428571452</v>
      </c>
      <c r="O26">
        <f t="shared" si="6"/>
        <v>61.179431285714308</v>
      </c>
      <c r="P26">
        <f t="shared" si="7"/>
        <v>72.335892918355256</v>
      </c>
      <c r="Q26">
        <f t="shared" si="8"/>
        <v>124.46663616058952</v>
      </c>
      <c r="R26">
        <f t="shared" si="9"/>
        <v>3742.9228124434385</v>
      </c>
    </row>
    <row r="27" spans="1:18" x14ac:dyDescent="0.25">
      <c r="A27">
        <f>Input!G28</f>
        <v>24</v>
      </c>
      <c r="B27">
        <f t="shared" si="0"/>
        <v>24</v>
      </c>
      <c r="C27">
        <f t="shared" si="1"/>
        <v>3.1780538303479458</v>
      </c>
      <c r="D27">
        <f t="shared" si="2"/>
        <v>-1.3683243055141092</v>
      </c>
      <c r="E27" s="4">
        <f>Input!I28</f>
        <v>479.3453912857143</v>
      </c>
      <c r="F27">
        <f t="shared" si="3"/>
        <v>478.14097485714285</v>
      </c>
      <c r="G27">
        <f t="shared" si="10"/>
        <v>487.67871792110037</v>
      </c>
      <c r="H27">
        <f t="shared" si="4"/>
        <v>90.968542754069802</v>
      </c>
      <c r="I27">
        <f t="shared" si="5"/>
        <v>6568334.5866465187</v>
      </c>
      <c r="N27" s="4">
        <f>Input!J28</f>
        <v>77.660270428571437</v>
      </c>
      <c r="O27">
        <f t="shared" si="6"/>
        <v>77.0580622857143</v>
      </c>
      <c r="P27">
        <f t="shared" si="7"/>
        <v>79.866374549326068</v>
      </c>
      <c r="Q27">
        <f t="shared" si="8"/>
        <v>7.8866177699522515</v>
      </c>
      <c r="R27">
        <f t="shared" si="9"/>
        <v>5937.9449632290243</v>
      </c>
    </row>
    <row r="28" spans="1:18" x14ac:dyDescent="0.25">
      <c r="A28">
        <f>Input!G29</f>
        <v>25</v>
      </c>
      <c r="B28">
        <f t="shared" si="0"/>
        <v>25</v>
      </c>
      <c r="C28">
        <f t="shared" si="1"/>
        <v>3.2188758248682006</v>
      </c>
      <c r="D28">
        <f t="shared" si="2"/>
        <v>-1.2725628026336961</v>
      </c>
      <c r="E28" s="4">
        <f>Input!I29</f>
        <v>570.72125942857133</v>
      </c>
      <c r="F28">
        <f t="shared" si="3"/>
        <v>569.51684299999988</v>
      </c>
      <c r="G28">
        <f t="shared" si="10"/>
        <v>574.68502269465603</v>
      </c>
      <c r="H28">
        <f t="shared" si="4"/>
        <v>26.710081356256097</v>
      </c>
      <c r="I28">
        <f t="shared" si="5"/>
        <v>6129931.9024333302</v>
      </c>
      <c r="N28" s="4">
        <f>Input!J29</f>
        <v>91.37586814285703</v>
      </c>
      <c r="O28">
        <f t="shared" si="6"/>
        <v>90.773659999999893</v>
      </c>
      <c r="P28">
        <f t="shared" si="7"/>
        <v>87.006304773555641</v>
      </c>
      <c r="Q28">
        <f t="shared" si="8"/>
        <v>14.192965402216821</v>
      </c>
      <c r="R28">
        <f t="shared" si="9"/>
        <v>8239.8573497955804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3.2580965380214821</v>
      </c>
      <c r="D29">
        <f t="shared" si="2"/>
        <v>-1.1805576353277165</v>
      </c>
      <c r="E29" s="4">
        <f>Input!I30</f>
        <v>670.95819014285712</v>
      </c>
      <c r="F29">
        <f t="shared" si="3"/>
        <v>669.75377371428567</v>
      </c>
      <c r="G29">
        <f t="shared" si="10"/>
        <v>668.33926708424337</v>
      </c>
      <c r="H29">
        <f t="shared" si="4"/>
        <v>2.0008290064336149</v>
      </c>
      <c r="I29">
        <f t="shared" si="5"/>
        <v>5674951.5652201585</v>
      </c>
      <c r="N29" s="4">
        <f>Input!J30</f>
        <v>100.23693071428579</v>
      </c>
      <c r="O29">
        <f t="shared" si="6"/>
        <v>99.634722571428654</v>
      </c>
      <c r="P29">
        <f t="shared" si="7"/>
        <v>93.654244389587348</v>
      </c>
      <c r="Q29">
        <f t="shared" si="8"/>
        <v>35.766119283479895</v>
      </c>
      <c r="R29">
        <f t="shared" si="9"/>
        <v>9927.0779418855545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3.2958368660043291</v>
      </c>
      <c r="D30">
        <f t="shared" si="2"/>
        <v>-1.092025201542691</v>
      </c>
      <c r="E30" s="4">
        <f>Input!I31</f>
        <v>775.49660771428557</v>
      </c>
      <c r="F30">
        <f t="shared" si="3"/>
        <v>774.29219128571413</v>
      </c>
      <c r="G30">
        <f t="shared" si="10"/>
        <v>768.06941987688344</v>
      </c>
      <c r="H30">
        <f t="shared" si="4"/>
        <v>38.722884006560577</v>
      </c>
      <c r="I30">
        <f t="shared" si="5"/>
        <v>5209740.2002903009</v>
      </c>
      <c r="N30" s="4">
        <f>Input!J31</f>
        <v>104.53841757142845</v>
      </c>
      <c r="O30">
        <f t="shared" si="6"/>
        <v>103.93620942857132</v>
      </c>
      <c r="P30">
        <f t="shared" si="7"/>
        <v>99.730152792640112</v>
      </c>
      <c r="Q30">
        <f t="shared" si="8"/>
        <v>17.690912424660922</v>
      </c>
      <c r="R30">
        <f t="shared" si="9"/>
        <v>10802.735630379837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3.3322045101752038</v>
      </c>
      <c r="D31">
        <f t="shared" si="2"/>
        <v>-1.0067128520861974</v>
      </c>
      <c r="E31" s="4">
        <f>Input!I32</f>
        <v>886.4380954285715</v>
      </c>
      <c r="F31">
        <f t="shared" si="3"/>
        <v>885.23367900000005</v>
      </c>
      <c r="G31">
        <f t="shared" si="10"/>
        <v>873.24430733470092</v>
      </c>
      <c r="H31">
        <f t="shared" si="4"/>
        <v>143.74503292867766</v>
      </c>
      <c r="I31">
        <f t="shared" si="5"/>
        <v>4740681.6394989043</v>
      </c>
      <c r="N31" s="4">
        <f>Input!J32</f>
        <v>110.94148771428593</v>
      </c>
      <c r="O31">
        <f t="shared" si="6"/>
        <v>110.33927957142879</v>
      </c>
      <c r="P31">
        <f t="shared" si="7"/>
        <v>105.17488745781745</v>
      </c>
      <c r="Q31">
        <f t="shared" si="8"/>
        <v>26.670945903131024</v>
      </c>
      <c r="R31">
        <f t="shared" si="9"/>
        <v>12174.756616341923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3.3672958299864741</v>
      </c>
      <c r="D32">
        <f t="shared" si="2"/>
        <v>-0.92439454396146536</v>
      </c>
      <c r="E32" s="4">
        <f>Input!I33</f>
        <v>998.43652000000009</v>
      </c>
      <c r="F32">
        <f t="shared" si="3"/>
        <v>997.23210357142864</v>
      </c>
      <c r="G32">
        <f t="shared" si="10"/>
        <v>983.1932374650512</v>
      </c>
      <c r="H32">
        <f t="shared" si="4"/>
        <v>197.08976155279328</v>
      </c>
      <c r="I32">
        <f t="shared" si="5"/>
        <v>4273984.4550465904</v>
      </c>
      <c r="N32" s="4">
        <f>Input!J33</f>
        <v>111.99842457142859</v>
      </c>
      <c r="O32">
        <f t="shared" si="6"/>
        <v>111.39621642857145</v>
      </c>
      <c r="P32">
        <f t="shared" si="7"/>
        <v>109.94893013035022</v>
      </c>
      <c r="Q32">
        <f t="shared" si="8"/>
        <v>2.0946376290189086</v>
      </c>
      <c r="R32">
        <f t="shared" si="9"/>
        <v>12409.117034601131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3.4011973816621555</v>
      </c>
      <c r="D33">
        <f t="shared" si="2"/>
        <v>-0.84486723088933169</v>
      </c>
      <c r="E33" s="4">
        <f>Input!I34</f>
        <v>1115.0191004285714</v>
      </c>
      <c r="F33">
        <f t="shared" si="3"/>
        <v>1113.8146839999999</v>
      </c>
      <c r="G33">
        <f t="shared" si="10"/>
        <v>1097.2238282144308</v>
      </c>
      <c r="H33">
        <f t="shared" si="4"/>
        <v>275.25649569755325</v>
      </c>
      <c r="I33">
        <f t="shared" si="5"/>
        <v>3815502.4756739871</v>
      </c>
      <c r="N33" s="4">
        <f>Input!J34</f>
        <v>116.5825804285713</v>
      </c>
      <c r="O33">
        <f t="shared" si="6"/>
        <v>115.98037228571417</v>
      </c>
      <c r="P33">
        <f t="shared" si="7"/>
        <v>114.03059074937971</v>
      </c>
      <c r="Q33">
        <f t="shared" si="8"/>
        <v>3.8016480394307504</v>
      </c>
      <c r="R33">
        <f t="shared" si="9"/>
        <v>13451.446755532856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3.4339872044851463</v>
      </c>
      <c r="D34">
        <f t="shared" si="2"/>
        <v>-0.76794784589568377</v>
      </c>
      <c r="E34" s="4">
        <f>Input!I35</f>
        <v>1229.2788779999998</v>
      </c>
      <c r="F34">
        <f t="shared" si="3"/>
        <v>1228.0744615714284</v>
      </c>
      <c r="G34">
        <f t="shared" si="10"/>
        <v>1214.6377284922855</v>
      </c>
      <c r="H34">
        <f t="shared" si="4"/>
        <v>180.5457958401322</v>
      </c>
      <c r="I34">
        <f t="shared" si="5"/>
        <v>3370592.0483057727</v>
      </c>
      <c r="N34" s="4">
        <f>Input!J35</f>
        <v>114.25977757142846</v>
      </c>
      <c r="O34">
        <f t="shared" si="6"/>
        <v>113.65756942857132</v>
      </c>
      <c r="P34">
        <f t="shared" si="7"/>
        <v>117.41390027785475</v>
      </c>
      <c r="Q34">
        <f t="shared" si="8"/>
        <v>14.110021449278371</v>
      </c>
      <c r="R34">
        <f t="shared" si="9"/>
        <v>12918.04308841051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3.4657359027997265</v>
      </c>
      <c r="D35">
        <f t="shared" si="2"/>
        <v>-0.69347076311638645</v>
      </c>
      <c r="E35" s="4">
        <f>Input!I36</f>
        <v>1338.1064924285713</v>
      </c>
      <c r="F35">
        <f t="shared" si="3"/>
        <v>1336.9020759999999</v>
      </c>
      <c r="G35">
        <f t="shared" si="10"/>
        <v>1334.7440905196579</v>
      </c>
      <c r="H35">
        <f t="shared" si="4"/>
        <v>4.6569013333666742</v>
      </c>
      <c r="I35">
        <f t="shared" si="5"/>
        <v>2944006.909321107</v>
      </c>
      <c r="N35" s="4">
        <f>Input!J36</f>
        <v>108.82761442857145</v>
      </c>
      <c r="O35">
        <f t="shared" si="6"/>
        <v>108.22540628571431</v>
      </c>
      <c r="P35">
        <f t="shared" si="7"/>
        <v>120.10636202737241</v>
      </c>
      <c r="Q35">
        <f t="shared" si="8"/>
        <v>141.15710933523854</v>
      </c>
      <c r="R35">
        <f t="shared" si="9"/>
        <v>11712.738565707932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3.4965075614664802</v>
      </c>
      <c r="D36">
        <f t="shared" si="2"/>
        <v>-0.6212856502946863</v>
      </c>
      <c r="E36" s="4">
        <f>Input!I37</f>
        <v>1447.6715045714284</v>
      </c>
      <c r="F36">
        <f t="shared" si="3"/>
        <v>1446.4670881428569</v>
      </c>
      <c r="G36">
        <f t="shared" si="10"/>
        <v>1456.8707821362373</v>
      </c>
      <c r="H36">
        <f t="shared" si="4"/>
        <v>108.23684870789795</v>
      </c>
      <c r="I36">
        <f t="shared" si="5"/>
        <v>2539829.2304388345</v>
      </c>
      <c r="N36" s="4">
        <f>Input!J37</f>
        <v>109.56501214285709</v>
      </c>
      <c r="O36">
        <f t="shared" si="6"/>
        <v>108.96280399999995</v>
      </c>
      <c r="P36">
        <f t="shared" si="7"/>
        <v>122.12669161657948</v>
      </c>
      <c r="Q36">
        <f t="shared" si="8"/>
        <v>173.28793718193589</v>
      </c>
      <c r="R36">
        <f t="shared" si="9"/>
        <v>11872.892655542404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3.5263605246161616</v>
      </c>
      <c r="D37">
        <f t="shared" si="2"/>
        <v>-0.55125564195620036</v>
      </c>
      <c r="E37" s="4">
        <f>Input!I38</f>
        <v>1563.4306574285713</v>
      </c>
      <c r="F37">
        <f t="shared" si="3"/>
        <v>1562.2262409999998</v>
      </c>
      <c r="G37">
        <f t="shared" si="10"/>
        <v>1580.3734226937124</v>
      </c>
      <c r="H37">
        <f t="shared" si="4"/>
        <v>329.32020342461709</v>
      </c>
      <c r="I37">
        <f t="shared" si="5"/>
        <v>2161433.7264975966</v>
      </c>
      <c r="N37" s="4">
        <f>Input!J38</f>
        <v>115.75915285714291</v>
      </c>
      <c r="O37">
        <f t="shared" si="6"/>
        <v>115.15694471428577</v>
      </c>
      <c r="P37">
        <f t="shared" si="7"/>
        <v>123.5026405574751</v>
      </c>
      <c r="Q37">
        <f t="shared" si="8"/>
        <v>69.6506391070277</v>
      </c>
      <c r="R37">
        <f t="shared" si="9"/>
        <v>13261.12191592907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3.5553480614894135</v>
      </c>
      <c r="D38">
        <f t="shared" si="2"/>
        <v>-0.48325577746141996</v>
      </c>
      <c r="E38" s="4">
        <f>Input!I39</f>
        <v>1679.4356097142859</v>
      </c>
      <c r="F38">
        <f t="shared" si="3"/>
        <v>1678.2311932857144</v>
      </c>
      <c r="G38">
        <f t="shared" si="10"/>
        <v>1704.6423913004676</v>
      </c>
      <c r="H38">
        <f t="shared" si="4"/>
        <v>697.55138057450097</v>
      </c>
      <c r="I38">
        <f t="shared" si="5"/>
        <v>1811480.6186540967</v>
      </c>
      <c r="N38" s="4">
        <f>Input!J39</f>
        <v>116.00495228571458</v>
      </c>
      <c r="O38">
        <f t="shared" si="6"/>
        <v>115.40274414285744</v>
      </c>
      <c r="P38">
        <f t="shared" si="7"/>
        <v>124.26896860675507</v>
      </c>
      <c r="Q38">
        <f t="shared" si="8"/>
        <v>78.609936244216698</v>
      </c>
      <c r="R38">
        <f t="shared" si="9"/>
        <v>13317.793355701819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3.5835189384561099</v>
      </c>
      <c r="D39">
        <f t="shared" si="2"/>
        <v>-0.4171716591449684</v>
      </c>
      <c r="E39" s="4">
        <f>Input!I40</f>
        <v>1797.8493944285713</v>
      </c>
      <c r="F39">
        <f t="shared" si="3"/>
        <v>1796.6449779999998</v>
      </c>
      <c r="G39">
        <f t="shared" si="10"/>
        <v>1829.1079969418124</v>
      </c>
      <c r="H39">
        <f t="shared" si="4"/>
        <v>1053.8475988164842</v>
      </c>
      <c r="I39">
        <f t="shared" si="5"/>
        <v>1491932.6618476941</v>
      </c>
      <c r="N39" s="4">
        <f>Input!J40</f>
        <v>118.41378471428538</v>
      </c>
      <c r="O39">
        <f t="shared" si="6"/>
        <v>117.81157657142825</v>
      </c>
      <c r="P39">
        <f t="shared" si="7"/>
        <v>124.46560564134487</v>
      </c>
      <c r="Q39">
        <f t="shared" si="8"/>
        <v>44.276102863295407</v>
      </c>
      <c r="R39">
        <f t="shared" si="9"/>
        <v>13879.567574245501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3.6109179126442243</v>
      </c>
      <c r="D40">
        <f t="shared" si="2"/>
        <v>-0.3528982943456655</v>
      </c>
      <c r="E40" s="4">
        <f>Input!I41</f>
        <v>1919.4831491428572</v>
      </c>
      <c r="F40">
        <f t="shared" si="3"/>
        <v>1918.2787327142858</v>
      </c>
      <c r="G40">
        <f t="shared" si="10"/>
        <v>1953.2440215679931</v>
      </c>
      <c r="H40">
        <f t="shared" si="4"/>
        <v>1222.5714246231885</v>
      </c>
      <c r="I40">
        <f t="shared" si="5"/>
        <v>1204091.2760931982</v>
      </c>
      <c r="N40" s="4">
        <f>Input!J41</f>
        <v>121.63375471428594</v>
      </c>
      <c r="O40">
        <f t="shared" si="6"/>
        <v>121.03154657142881</v>
      </c>
      <c r="P40">
        <f t="shared" si="7"/>
        <v>124.13602462618076</v>
      </c>
      <c r="Q40">
        <f t="shared" si="8"/>
        <v>9.6377839924364572</v>
      </c>
      <c r="R40">
        <f t="shared" si="9"/>
        <v>14648.635265471939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3.6375861597263857</v>
      </c>
      <c r="D41">
        <f t="shared" si="2"/>
        <v>-0.29033909189153673</v>
      </c>
      <c r="E41" s="4">
        <f>Input!I42</f>
        <v>2037.3070157142859</v>
      </c>
      <c r="F41">
        <f t="shared" si="3"/>
        <v>2036.1025992857144</v>
      </c>
      <c r="G41">
        <f t="shared" si="10"/>
        <v>2076.5698542483406</v>
      </c>
      <c r="H41">
        <f t="shared" si="4"/>
        <v>1637.5987242101914</v>
      </c>
      <c r="I41">
        <f t="shared" si="5"/>
        <v>948646.9689093749</v>
      </c>
      <c r="N41" s="4">
        <f>Input!J42</f>
        <v>117.82386657142865</v>
      </c>
      <c r="O41">
        <f t="shared" si="6"/>
        <v>117.22165842857152</v>
      </c>
      <c r="P41">
        <f t="shared" si="7"/>
        <v>123.32583268034728</v>
      </c>
      <c r="Q41">
        <f t="shared" si="8"/>
        <v>37.260943296042157</v>
      </c>
      <c r="R41">
        <f t="shared" si="9"/>
        <v>13740.917204744692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3.6635616461296463</v>
      </c>
      <c r="D42">
        <f t="shared" si="2"/>
        <v>-0.22940498895857581</v>
      </c>
      <c r="E42" s="4">
        <f>Input!I43</f>
        <v>2159.6658782857144</v>
      </c>
      <c r="F42">
        <f t="shared" si="3"/>
        <v>2158.4614618571431</v>
      </c>
      <c r="G42">
        <f t="shared" si="10"/>
        <v>2198.6514308895835</v>
      </c>
      <c r="H42">
        <f t="shared" si="4"/>
        <v>1615.2336108285128</v>
      </c>
      <c r="I42">
        <f t="shared" si="5"/>
        <v>725739.60776460136</v>
      </c>
      <c r="N42" s="4">
        <f>Input!J43</f>
        <v>122.35886257142852</v>
      </c>
      <c r="O42">
        <f t="shared" si="6"/>
        <v>121.75665442857138</v>
      </c>
      <c r="P42">
        <f t="shared" si="7"/>
        <v>122.08157664124279</v>
      </c>
      <c r="Q42">
        <f t="shared" si="8"/>
        <v>0.10557444428728512</v>
      </c>
      <c r="R42">
        <f t="shared" si="9"/>
        <v>14824.682897638551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3.6888794541139363</v>
      </c>
      <c r="D43">
        <f t="shared" si="2"/>
        <v>-0.17001368849160903</v>
      </c>
      <c r="E43" s="4">
        <f>Input!I44</f>
        <v>2279.8002577142856</v>
      </c>
      <c r="F43">
        <f t="shared" si="3"/>
        <v>2278.5958412857144</v>
      </c>
      <c r="G43">
        <f t="shared" si="10"/>
        <v>2319.1011830723951</v>
      </c>
      <c r="H43">
        <f t="shared" si="4"/>
        <v>1640.6827132558196</v>
      </c>
      <c r="I43">
        <f t="shared" si="5"/>
        <v>535024.61477698025</v>
      </c>
      <c r="N43" s="4">
        <f>Input!J44</f>
        <v>120.13437942857126</v>
      </c>
      <c r="O43">
        <f t="shared" si="6"/>
        <v>119.53217128571413</v>
      </c>
      <c r="P43">
        <f t="shared" si="7"/>
        <v>120.44975218281182</v>
      </c>
      <c r="Q43">
        <f t="shared" si="8"/>
        <v>0.84195470271860717</v>
      </c>
      <c r="R43">
        <f t="shared" si="9"/>
        <v>14287.939972277301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3.713572066704308</v>
      </c>
      <c r="D44">
        <f t="shared" si="2"/>
        <v>-0.11208899080138354</v>
      </c>
      <c r="E44" s="4">
        <f>Input!I45</f>
        <v>2389.4881694285714</v>
      </c>
      <c r="F44">
        <f t="shared" si="3"/>
        <v>2388.2837530000002</v>
      </c>
      <c r="G44">
        <f t="shared" si="10"/>
        <v>2437.5771838817072</v>
      </c>
      <c r="H44">
        <f t="shared" si="4"/>
        <v>2429.8423280896332</v>
      </c>
      <c r="I44">
        <f t="shared" si="5"/>
        <v>375741.74311666063</v>
      </c>
      <c r="N44" s="4">
        <f>Input!J45</f>
        <v>109.68791171428575</v>
      </c>
      <c r="O44">
        <f t="shared" si="6"/>
        <v>109.08570357142861</v>
      </c>
      <c r="P44">
        <f t="shared" si="7"/>
        <v>118.47600080931235</v>
      </c>
      <c r="Q44">
        <f t="shared" si="8"/>
        <v>88.177682215807053</v>
      </c>
      <c r="R44">
        <f t="shared" si="9"/>
        <v>11899.690723673593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3.7376696182833684</v>
      </c>
      <c r="D45">
        <f t="shared" si="2"/>
        <v>-5.5560205717055548E-2</v>
      </c>
      <c r="E45" s="4">
        <f>Input!I46</f>
        <v>2514.4770838571426</v>
      </c>
      <c r="F45">
        <f t="shared" si="3"/>
        <v>2513.2726674285714</v>
      </c>
      <c r="G45">
        <f t="shared" si="10"/>
        <v>2553.7816602186595</v>
      </c>
      <c r="H45">
        <f t="shared" si="4"/>
        <v>1640.9784968674087</v>
      </c>
      <c r="I45">
        <f t="shared" si="5"/>
        <v>246783.70254339947</v>
      </c>
      <c r="N45" s="4">
        <f>Input!J46</f>
        <v>124.98891442857121</v>
      </c>
      <c r="O45">
        <f t="shared" si="6"/>
        <v>124.38670628571407</v>
      </c>
      <c r="P45">
        <f t="shared" si="7"/>
        <v>116.20447633695223</v>
      </c>
      <c r="Q45">
        <f t="shared" si="8"/>
        <v>66.948886934415242</v>
      </c>
      <c r="R45">
        <f t="shared" si="9"/>
        <v>15472.052700608499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3.7612001156935624</v>
      </c>
      <c r="D46">
        <f t="shared" si="2"/>
        <v>-3.6163391758593035E-4</v>
      </c>
      <c r="E46" s="4">
        <f>Input!I47</f>
        <v>2635.2382514285714</v>
      </c>
      <c r="F46">
        <f t="shared" si="3"/>
        <v>2634.0338350000002</v>
      </c>
      <c r="G46">
        <f t="shared" si="10"/>
        <v>2667.4590215102758</v>
      </c>
      <c r="H46">
        <f t="shared" si="4"/>
        <v>1117.2430932467087</v>
      </c>
      <c r="I46">
        <f t="shared" si="5"/>
        <v>146762.49127617534</v>
      </c>
      <c r="N46" s="4">
        <f>Input!J47</f>
        <v>120.76116757142881</v>
      </c>
      <c r="O46">
        <f t="shared" si="6"/>
        <v>120.15895942857168</v>
      </c>
      <c r="P46">
        <f t="shared" si="7"/>
        <v>113.67736129161628</v>
      </c>
      <c r="Q46">
        <f t="shared" si="8"/>
        <v>42.011114408983687</v>
      </c>
      <c r="R46">
        <f t="shared" si="9"/>
        <v>14438.175530957134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3.784189633918261</v>
      </c>
      <c r="D47">
        <f t="shared" si="2"/>
        <v>5.3567892103036432E-2</v>
      </c>
      <c r="E47" s="4">
        <f>Input!I48</f>
        <v>2751.6364824285715</v>
      </c>
      <c r="F47">
        <f t="shared" si="3"/>
        <v>2750.4320660000003</v>
      </c>
      <c r="G47">
        <f t="shared" si="10"/>
        <v>2778.3935350865595</v>
      </c>
      <c r="H47">
        <f t="shared" si="4"/>
        <v>781.84375347860532</v>
      </c>
      <c r="I47">
        <f t="shared" si="5"/>
        <v>74071.836372096295</v>
      </c>
      <c r="N47" s="4">
        <f>Input!J48</f>
        <v>116.39823100000012</v>
      </c>
      <c r="O47">
        <f t="shared" si="6"/>
        <v>115.79602285714299</v>
      </c>
      <c r="P47">
        <f t="shared" si="7"/>
        <v>110.93451357628393</v>
      </c>
      <c r="Q47">
        <f t="shared" si="8"/>
        <v>23.634272487878707</v>
      </c>
      <c r="R47">
        <f t="shared" si="9"/>
        <v>13408.718909531981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3.8066624897703196</v>
      </c>
      <c r="D48">
        <f t="shared" si="2"/>
        <v>0.10628541547980903</v>
      </c>
      <c r="E48" s="4">
        <f>Input!I49</f>
        <v>2864.2739850000003</v>
      </c>
      <c r="F48">
        <f t="shared" si="3"/>
        <v>2863.069568571429</v>
      </c>
      <c r="G48">
        <f t="shared" si="10"/>
        <v>2886.4067595474462</v>
      </c>
      <c r="H48">
        <f t="shared" si="4"/>
        <v>544.62448265109651</v>
      </c>
      <c r="I48">
        <f t="shared" si="5"/>
        <v>26944.628793384742</v>
      </c>
      <c r="N48" s="4">
        <f>Input!J49</f>
        <v>112.63750257142874</v>
      </c>
      <c r="O48">
        <f t="shared" si="6"/>
        <v>112.0352944285716</v>
      </c>
      <c r="P48">
        <f t="shared" si="7"/>
        <v>108.01322446088682</v>
      </c>
      <c r="Q48">
        <f t="shared" si="8"/>
        <v>16.177046824951894</v>
      </c>
      <c r="R48">
        <f t="shared" si="9"/>
        <v>12551.907197696728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3.8286413964890951</v>
      </c>
      <c r="D49">
        <f t="shared" si="2"/>
        <v>0.15784421763520176</v>
      </c>
      <c r="E49" s="4">
        <f>Input!I50</f>
        <v>2973.027859428571</v>
      </c>
      <c r="F49">
        <f t="shared" si="3"/>
        <v>2971.8234429999998</v>
      </c>
      <c r="G49">
        <f t="shared" si="10"/>
        <v>2991.3548297032298</v>
      </c>
      <c r="H49">
        <f t="shared" si="4"/>
        <v>381.47506655111181</v>
      </c>
      <c r="I49">
        <f t="shared" si="5"/>
        <v>3504.6543746224497</v>
      </c>
      <c r="N49" s="4">
        <f>Input!J50</f>
        <v>108.75387442857073</v>
      </c>
      <c r="O49">
        <f t="shared" si="6"/>
        <v>108.15166628571359</v>
      </c>
      <c r="P49">
        <f t="shared" si="7"/>
        <v>104.94807015578357</v>
      </c>
      <c r="Q49">
        <f t="shared" si="8"/>
        <v>10.2630281637026</v>
      </c>
      <c r="R49">
        <f t="shared" si="9"/>
        <v>11696.782920376358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3.8501476017100584</v>
      </c>
      <c r="D50">
        <f t="shared" si="2"/>
        <v>0.20829414193256018</v>
      </c>
      <c r="E50" s="4">
        <f>Input!I51</f>
        <v>3088.4797632857144</v>
      </c>
      <c r="F50">
        <f t="shared" si="3"/>
        <v>3087.2753468571432</v>
      </c>
      <c r="G50">
        <f t="shared" si="10"/>
        <v>3093.1256704476496</v>
      </c>
      <c r="H50">
        <f t="shared" si="4"/>
        <v>34.226286113635432</v>
      </c>
      <c r="I50">
        <f t="shared" si="5"/>
        <v>1812.2661448917638</v>
      </c>
      <c r="N50" s="4">
        <f>Input!J51</f>
        <v>115.45190385714341</v>
      </c>
      <c r="O50">
        <f t="shared" si="6"/>
        <v>114.84969571428627</v>
      </c>
      <c r="P50">
        <f t="shared" si="7"/>
        <v>101.77084074441991</v>
      </c>
      <c r="Q50">
        <f t="shared" si="8"/>
        <v>171.05644732279788</v>
      </c>
      <c r="R50">
        <f t="shared" si="9"/>
        <v>13190.452605664146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3.8712010109078911</v>
      </c>
      <c r="D51">
        <f t="shared" si="2"/>
        <v>0.25768188325275537</v>
      </c>
      <c r="E51" s="4">
        <f>Input!I52</f>
        <v>3209.3761202857145</v>
      </c>
      <c r="F51">
        <f t="shared" si="3"/>
        <v>3208.1717038571433</v>
      </c>
      <c r="G51">
        <f t="shared" si="10"/>
        <v>3191.6362023664656</v>
      </c>
      <c r="H51">
        <f t="shared" si="4"/>
        <v>273.42280954820404</v>
      </c>
      <c r="I51">
        <f t="shared" si="5"/>
        <v>19903.919455980053</v>
      </c>
      <c r="N51" s="4">
        <f>Input!J52</f>
        <v>120.89635700000008</v>
      </c>
      <c r="O51">
        <f t="shared" si="6"/>
        <v>120.29414885714294</v>
      </c>
      <c r="P51">
        <f t="shared" si="7"/>
        <v>98.510531918815843</v>
      </c>
      <c r="Q51">
        <f t="shared" si="8"/>
        <v>474.52596691577133</v>
      </c>
      <c r="R51">
        <f t="shared" si="9"/>
        <v>14470.682249264464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3.8918202981106265</v>
      </c>
      <c r="D52">
        <f t="shared" si="2"/>
        <v>0.30605124771085623</v>
      </c>
      <c r="E52" s="4">
        <f>Input!I53</f>
        <v>3311.5794449999999</v>
      </c>
      <c r="F52">
        <f t="shared" si="3"/>
        <v>3310.3750285714286</v>
      </c>
      <c r="G52">
        <f t="shared" si="10"/>
        <v>3286.8295890389927</v>
      </c>
      <c r="H52">
        <f t="shared" si="4"/>
        <v>554.38772277559633</v>
      </c>
      <c r="I52">
        <f t="shared" si="5"/>
        <v>55825.704528292525</v>
      </c>
      <c r="N52" s="4">
        <f>Input!J53</f>
        <v>102.20332471428537</v>
      </c>
      <c r="O52">
        <f t="shared" si="6"/>
        <v>101.60111657142824</v>
      </c>
      <c r="P52">
        <f t="shared" si="7"/>
        <v>95.193386672526927</v>
      </c>
      <c r="Q52">
        <f t="shared" si="8"/>
        <v>41.059002457273778</v>
      </c>
      <c r="R52">
        <f t="shared" si="9"/>
        <v>10322.78688856095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3.912023005428146</v>
      </c>
      <c r="D53">
        <f t="shared" si="2"/>
        <v>0.35344338613316839</v>
      </c>
      <c r="E53" s="4">
        <f>Input!I54</f>
        <v>3409.7516621428572</v>
      </c>
      <c r="F53">
        <f t="shared" si="3"/>
        <v>3408.547245714286</v>
      </c>
      <c r="G53">
        <f t="shared" si="10"/>
        <v>3378.6725648209444</v>
      </c>
      <c r="H53">
        <f t="shared" si="4"/>
        <v>892.49655847898487</v>
      </c>
      <c r="I53">
        <f t="shared" si="5"/>
        <v>107661.16842710893</v>
      </c>
      <c r="N53" s="4">
        <f>Input!J54</f>
        <v>98.172217142857335</v>
      </c>
      <c r="O53">
        <f t="shared" si="6"/>
        <v>97.570009000000198</v>
      </c>
      <c r="P53">
        <f t="shared" si="7"/>
        <v>91.842975781951708</v>
      </c>
      <c r="Q53">
        <f t="shared" si="8"/>
        <v>32.79890948063084</v>
      </c>
      <c r="R53">
        <f t="shared" si="9"/>
        <v>9519.9066562601201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3.9318256327243257</v>
      </c>
      <c r="D54">
        <f t="shared" si="2"/>
        <v>0.3998970044129404</v>
      </c>
      <c r="E54" s="4">
        <f>Input!I55</f>
        <v>3509.9763029999999</v>
      </c>
      <c r="F54">
        <f t="shared" si="3"/>
        <v>3508.7718865714287</v>
      </c>
      <c r="G54">
        <f t="shared" si="10"/>
        <v>3467.1528723173064</v>
      </c>
      <c r="H54">
        <f t="shared" si="4"/>
        <v>1732.1423474848309</v>
      </c>
      <c r="I54">
        <f t="shared" si="5"/>
        <v>173553.82795392454</v>
      </c>
      <c r="N54" s="4">
        <f>Input!J55</f>
        <v>100.22464085714273</v>
      </c>
      <c r="O54">
        <f t="shared" si="6"/>
        <v>99.622432714285594</v>
      </c>
      <c r="P54">
        <f t="shared" si="7"/>
        <v>88.480307496362045</v>
      </c>
      <c r="Q54">
        <f t="shared" si="8"/>
        <v>124.1469543718879</v>
      </c>
      <c r="R54">
        <f t="shared" si="9"/>
        <v>9924.6290999123612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3.9512437185814275</v>
      </c>
      <c r="D55">
        <f t="shared" si="2"/>
        <v>0.44544855343914797</v>
      </c>
      <c r="E55" s="4">
        <f>Input!I56</f>
        <v>3610.0411742857141</v>
      </c>
      <c r="F55">
        <f t="shared" si="3"/>
        <v>3608.8367578571429</v>
      </c>
      <c r="G55">
        <f t="shared" si="10"/>
        <v>3552.2768306448379</v>
      </c>
      <c r="H55">
        <f t="shared" si="4"/>
        <v>3199.0253662612345</v>
      </c>
      <c r="I55">
        <f t="shared" si="5"/>
        <v>251724.84440357951</v>
      </c>
      <c r="N55" s="4">
        <f>Input!J56</f>
        <v>100.06487128571416</v>
      </c>
      <c r="O55">
        <f t="shared" si="6"/>
        <v>99.462663142857025</v>
      </c>
      <c r="P55">
        <f t="shared" si="7"/>
        <v>85.123958327531597</v>
      </c>
      <c r="Q55">
        <f t="shared" si="8"/>
        <v>205.59845578103662</v>
      </c>
      <c r="R55">
        <f t="shared" si="9"/>
        <v>9892.8213594694498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3.970291913552122</v>
      </c>
      <c r="D56">
        <f t="shared" si="2"/>
        <v>0.4901324009333648</v>
      </c>
      <c r="E56" s="4">
        <f>Input!I57</f>
        <v>3703.9119047142858</v>
      </c>
      <c r="F56">
        <f t="shared" si="3"/>
        <v>3702.7074882857146</v>
      </c>
      <c r="G56">
        <f t="shared" si="10"/>
        <v>3634.0670488085625</v>
      </c>
      <c r="H56">
        <f t="shared" si="4"/>
        <v>4711.5099316165788</v>
      </c>
      <c r="I56">
        <f t="shared" si="5"/>
        <v>340486.36816012213</v>
      </c>
      <c r="N56" s="4">
        <f>Input!J57</f>
        <v>93.870730428571733</v>
      </c>
      <c r="O56">
        <f t="shared" si="6"/>
        <v>93.268522285714596</v>
      </c>
      <c r="P56">
        <f t="shared" si="7"/>
        <v>81.790218163724546</v>
      </c>
      <c r="Q56">
        <f t="shared" si="8"/>
        <v>131.75146551689377</v>
      </c>
      <c r="R56">
        <f t="shared" si="9"/>
        <v>8699.0172493608407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3.9889840465642745</v>
      </c>
      <c r="D57">
        <f t="shared" si="2"/>
        <v>0.53398098722417342</v>
      </c>
      <c r="E57" s="4">
        <f>Input!I58</f>
        <v>3786.3038105714286</v>
      </c>
      <c r="F57">
        <f t="shared" si="3"/>
        <v>3785.0993941428574</v>
      </c>
      <c r="G57">
        <f t="shared" si="10"/>
        <v>3712.5602929317147</v>
      </c>
      <c r="H57">
        <f t="shared" si="4"/>
        <v>5261.9212045204013</v>
      </c>
      <c r="I57">
        <f t="shared" si="5"/>
        <v>438251.07259996957</v>
      </c>
      <c r="N57" s="4">
        <f>Input!J58</f>
        <v>82.391905857142774</v>
      </c>
      <c r="O57">
        <f t="shared" si="6"/>
        <v>81.789697714285637</v>
      </c>
      <c r="P57">
        <f t="shared" si="7"/>
        <v>78.493244123152124</v>
      </c>
      <c r="Q57">
        <f t="shared" si="8"/>
        <v>10.866606278497036</v>
      </c>
      <c r="R57">
        <f t="shared" si="9"/>
        <v>6689.5546521942215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4.0073331852324712</v>
      </c>
      <c r="D58">
        <f t="shared" si="2"/>
        <v>0.57702496672781489</v>
      </c>
      <c r="E58" s="4">
        <f>Input!I59</f>
        <v>3864.6891888571431</v>
      </c>
      <c r="F58">
        <f t="shared" si="3"/>
        <v>3863.4847724285719</v>
      </c>
      <c r="G58">
        <f t="shared" si="10"/>
        <v>3787.8055115411285</v>
      </c>
      <c r="H58">
        <f t="shared" si="4"/>
        <v>5727.3505284697258</v>
      </c>
      <c r="I58">
        <f t="shared" si="5"/>
        <v>543538.38885543856</v>
      </c>
      <c r="N58" s="4">
        <f>Input!J59</f>
        <v>78.385378285714523</v>
      </c>
      <c r="O58">
        <f t="shared" si="6"/>
        <v>77.783170142857387</v>
      </c>
      <c r="P58">
        <f t="shared" si="7"/>
        <v>75.245218609413627</v>
      </c>
      <c r="Q58">
        <f t="shared" si="8"/>
        <v>6.4411979861095325</v>
      </c>
      <c r="R58">
        <f t="shared" si="9"/>
        <v>6050.2215574727006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4.0253516907351496</v>
      </c>
      <c r="D59">
        <f t="shared" si="2"/>
        <v>0.61929333668066822</v>
      </c>
      <c r="E59" s="4">
        <f>Input!I60</f>
        <v>3938.0602625714287</v>
      </c>
      <c r="F59">
        <f t="shared" si="3"/>
        <v>3936.8558461428574</v>
      </c>
      <c r="G59">
        <f t="shared" si="10"/>
        <v>3859.8620194827367</v>
      </c>
      <c r="H59">
        <f t="shared" si="4"/>
        <v>5928.0493437687137</v>
      </c>
      <c r="I59">
        <f t="shared" si="5"/>
        <v>654977.93091744313</v>
      </c>
      <c r="N59" s="4">
        <f>Input!J60</f>
        <v>73.371073714285558</v>
      </c>
      <c r="O59">
        <f t="shared" si="6"/>
        <v>72.768865571428421</v>
      </c>
      <c r="P59">
        <f t="shared" si="7"/>
        <v>72.056507941608103</v>
      </c>
      <c r="Q59">
        <f t="shared" si="8"/>
        <v>0.50745339276322066</v>
      </c>
      <c r="R59">
        <f t="shared" si="9"/>
        <v>5295.3077965526209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4.0430512678345503</v>
      </c>
      <c r="D60">
        <f t="shared" si="2"/>
        <v>0.66081355447760515</v>
      </c>
      <c r="E60" s="4">
        <f>Input!I61</f>
        <v>4008.3834255714282</v>
      </c>
      <c r="F60">
        <f t="shared" si="3"/>
        <v>4007.179009142857</v>
      </c>
      <c r="G60">
        <f t="shared" si="10"/>
        <v>3928.7978381964199</v>
      </c>
      <c r="H60">
        <f t="shared" si="4"/>
        <v>6143.6079589345991</v>
      </c>
      <c r="I60">
        <f t="shared" si="5"/>
        <v>771310.5687172059</v>
      </c>
      <c r="N60" s="4">
        <f>Input!J61</f>
        <v>70.323162999999568</v>
      </c>
      <c r="O60">
        <f t="shared" si="6"/>
        <v>69.720954857142431</v>
      </c>
      <c r="P60">
        <f t="shared" si="7"/>
        <v>68.93581871368302</v>
      </c>
      <c r="Q60">
        <f t="shared" si="8"/>
        <v>0.6164387637663169</v>
      </c>
      <c r="R60">
        <f t="shared" si="9"/>
        <v>4861.011546191693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4.0604430105464191</v>
      </c>
      <c r="D61">
        <f t="shared" si="2"/>
        <v>0.70161164480539817</v>
      </c>
      <c r="E61" s="4">
        <f>Input!I62</f>
        <v>4066.6255558571429</v>
      </c>
      <c r="F61">
        <f t="shared" si="3"/>
        <v>4065.4211394285717</v>
      </c>
      <c r="G61">
        <f t="shared" si="10"/>
        <v>3994.6881878984195</v>
      </c>
      <c r="H61">
        <f t="shared" si="4"/>
        <v>5003.1504321668535</v>
      </c>
      <c r="I61">
        <f t="shared" si="5"/>
        <v>891387.56880784233</v>
      </c>
      <c r="N61" s="4">
        <f>Input!J62</f>
        <v>58.242130285714666</v>
      </c>
      <c r="O61">
        <f t="shared" si="6"/>
        <v>57.639922142857522</v>
      </c>
      <c r="P61">
        <f t="shared" si="7"/>
        <v>65.890349701999725</v>
      </c>
      <c r="Q61">
        <f t="shared" si="8"/>
        <v>68.069554908653174</v>
      </c>
      <c r="R61">
        <f t="shared" si="9"/>
        <v>3322.3606246346767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4.0775374439057197</v>
      </c>
      <c r="D62">
        <f t="shared" si="2"/>
        <v>0.74171229761802493</v>
      </c>
      <c r="E62" s="4">
        <f>Input!I63</f>
        <v>4118.1450770000001</v>
      </c>
      <c r="F62">
        <f t="shared" si="3"/>
        <v>4116.9406605714285</v>
      </c>
      <c r="G62">
        <f t="shared" si="10"/>
        <v>4057.6141255971488</v>
      </c>
      <c r="H62">
        <f t="shared" si="4"/>
        <v>3519.6377520544252</v>
      </c>
      <c r="I62">
        <f t="shared" si="5"/>
        <v>1014168.180917953</v>
      </c>
      <c r="N62" s="4">
        <f>Input!J63</f>
        <v>51.519521142857229</v>
      </c>
      <c r="O62">
        <f t="shared" si="6"/>
        <v>50.917313000000085</v>
      </c>
      <c r="P62">
        <f t="shared" si="7"/>
        <v>62.925937698729271</v>
      </c>
      <c r="Q62">
        <f t="shared" si="8"/>
        <v>144.20706715492864</v>
      </c>
      <c r="R62">
        <f t="shared" si="9"/>
        <v>2592.5727631399777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4.0943445622221004</v>
      </c>
      <c r="D63">
        <f t="shared" si="2"/>
        <v>0.78113895787753174</v>
      </c>
      <c r="E63" s="4">
        <f>Input!I64</f>
        <v>4164.5028139999995</v>
      </c>
      <c r="F63">
        <f t="shared" si="3"/>
        <v>4163.2983975714278</v>
      </c>
      <c r="G63">
        <f t="shared" si="10"/>
        <v>4117.6613217105496</v>
      </c>
      <c r="H63">
        <f t="shared" si="4"/>
        <v>2082.7426931315526</v>
      </c>
      <c r="I63">
        <f t="shared" si="5"/>
        <v>1138716.0061754461</v>
      </c>
      <c r="N63" s="4">
        <f>Input!J64</f>
        <v>46.357736999999361</v>
      </c>
      <c r="O63">
        <f t="shared" si="6"/>
        <v>45.755528857142217</v>
      </c>
      <c r="P63">
        <f t="shared" si="7"/>
        <v>60.047196113400531</v>
      </c>
      <c r="Q63">
        <f t="shared" si="8"/>
        <v>204.25175296360607</v>
      </c>
      <c r="R63">
        <f t="shared" si="9"/>
        <v>2093.568420996774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4.1108738641733114</v>
      </c>
      <c r="D64">
        <f t="shared" si="2"/>
        <v>0.81991390787726104</v>
      </c>
      <c r="E64" s="4">
        <f>Input!I65</f>
        <v>4208.500878285714</v>
      </c>
      <c r="F64">
        <f t="shared" si="3"/>
        <v>4207.2964618571423</v>
      </c>
      <c r="G64">
        <f t="shared" si="10"/>
        <v>4174.9189672777738</v>
      </c>
      <c r="H64">
        <f t="shared" si="4"/>
        <v>1048.3021552370321</v>
      </c>
      <c r="I64">
        <f t="shared" si="5"/>
        <v>1264194.44085205</v>
      </c>
      <c r="N64" s="4">
        <f>Input!J65</f>
        <v>43.998064285714463</v>
      </c>
      <c r="O64">
        <f t="shared" si="6"/>
        <v>43.395856142857319</v>
      </c>
      <c r="P64">
        <f t="shared" si="7"/>
        <v>57.257645567224174</v>
      </c>
      <c r="Q64">
        <f t="shared" si="8"/>
        <v>192.14920604548877</v>
      </c>
      <c r="R64">
        <f t="shared" si="9"/>
        <v>1883.2003303715674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4.1271343850450917</v>
      </c>
      <c r="D65">
        <f t="shared" si="2"/>
        <v>0.85805834287118077</v>
      </c>
      <c r="E65" s="4">
        <f>Input!I66</f>
        <v>4247.5215078571428</v>
      </c>
      <c r="F65">
        <f t="shared" si="3"/>
        <v>4246.3170914285711</v>
      </c>
      <c r="G65">
        <f t="shared" si="10"/>
        <v>4229.4788032933775</v>
      </c>
      <c r="H65">
        <f t="shared" si="4"/>
        <v>283.52794732380084</v>
      </c>
      <c r="I65">
        <f t="shared" si="5"/>
        <v>1389861.4492459756</v>
      </c>
      <c r="N65" s="4">
        <f>Input!J66</f>
        <v>39.020629571428799</v>
      </c>
      <c r="O65">
        <f t="shared" si="6"/>
        <v>38.418421428571655</v>
      </c>
      <c r="P65">
        <f t="shared" si="7"/>
        <v>54.559836015603253</v>
      </c>
      <c r="Q65">
        <f t="shared" si="8"/>
        <v>260.54526487043643</v>
      </c>
      <c r="R65">
        <f t="shared" si="9"/>
        <v>1475.9751050633338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4.1431347263915326</v>
      </c>
      <c r="D66">
        <f t="shared" si="2"/>
        <v>0.89559244065208521</v>
      </c>
      <c r="E66" s="4">
        <f>Input!I67</f>
        <v>4283.432777</v>
      </c>
      <c r="F66">
        <f t="shared" si="3"/>
        <v>4282.2283605714283</v>
      </c>
      <c r="G66">
        <f t="shared" si="10"/>
        <v>4281.4342634769237</v>
      </c>
      <c r="H66">
        <f t="shared" si="4"/>
        <v>0.63059019550072726</v>
      </c>
      <c r="I66">
        <f t="shared" si="5"/>
        <v>1515063.8816119118</v>
      </c>
      <c r="N66" s="4">
        <f>Input!J67</f>
        <v>35.911269142857236</v>
      </c>
      <c r="O66">
        <f t="shared" si="6"/>
        <v>35.309061000000092</v>
      </c>
      <c r="P66">
        <f t="shared" si="7"/>
        <v>51.955460183545711</v>
      </c>
      <c r="Q66">
        <f t="shared" si="8"/>
        <v>277.10260577794821</v>
      </c>
      <c r="R66">
        <f t="shared" si="9"/>
        <v>1246.7297887017276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4.1588830833596715</v>
      </c>
      <c r="D67">
        <f t="shared" si="2"/>
        <v>0.93253542565047709</v>
      </c>
      <c r="E67" s="4">
        <f>Input!I68</f>
        <v>4319.0859571428573</v>
      </c>
      <c r="F67">
        <f t="shared" si="3"/>
        <v>4317.8815407142856</v>
      </c>
      <c r="G67">
        <f t="shared" si="10"/>
        <v>4330.8797217725842</v>
      </c>
      <c r="H67">
        <f t="shared" si="4"/>
        <v>168.952710824311</v>
      </c>
      <c r="I67">
        <f t="shared" si="5"/>
        <v>1639231.5183712014</v>
      </c>
      <c r="N67" s="4">
        <f>Input!J68</f>
        <v>35.653180142857309</v>
      </c>
      <c r="O67">
        <f t="shared" si="6"/>
        <v>35.050972000000165</v>
      </c>
      <c r="P67">
        <f t="shared" si="7"/>
        <v>49.445458295660316</v>
      </c>
      <c r="Q67">
        <f t="shared" si="8"/>
        <v>207.20123571594789</v>
      </c>
      <c r="R67">
        <f t="shared" si="9"/>
        <v>1228.5706381447956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si="1"/>
        <v>4.1743872698956368</v>
      </c>
      <c r="D68">
        <f t="shared" si="2"/>
        <v>0.96890562806392433</v>
      </c>
      <c r="E68" s="4">
        <f>Input!I69</f>
        <v>4355.6977542857139</v>
      </c>
      <c r="F68">
        <f t="shared" si="3"/>
        <v>4354.4933378571423</v>
      </c>
      <c r="G68">
        <f t="shared" si="10"/>
        <v>4377.9098360077705</v>
      </c>
      <c r="H68">
        <f t="shared" si="4"/>
        <v>548.3323856383779</v>
      </c>
      <c r="I68">
        <f t="shared" si="5"/>
        <v>1761870.9904609395</v>
      </c>
      <c r="N68" s="4">
        <f>Input!J69</f>
        <v>36.611797142856631</v>
      </c>
      <c r="O68">
        <f t="shared" si="6"/>
        <v>36.009588999999487</v>
      </c>
      <c r="P68">
        <f t="shared" si="7"/>
        <v>47.030114235186332</v>
      </c>
      <c r="Q68">
        <f t="shared" si="8"/>
        <v>121.45197645939007</v>
      </c>
      <c r="R68">
        <f t="shared" si="9"/>
        <v>1296.6904999488841</v>
      </c>
    </row>
    <row r="69" spans="1:18" x14ac:dyDescent="0.25">
      <c r="A69">
        <f>Input!G70</f>
        <v>66</v>
      </c>
      <c r="B69">
        <f t="shared" si="11"/>
        <v>66</v>
      </c>
      <c r="C69">
        <f t="shared" ref="C69:C84" si="12">LN(B69)</f>
        <v>4.1896547420264252</v>
      </c>
      <c r="D69">
        <f t="shared" ref="D69:D84" si="13">((C69-$Z$3)/$AA$3)</f>
        <v>1.0047205384721771</v>
      </c>
      <c r="E69" s="4">
        <f>Input!I70</f>
        <v>4393.5385475714284</v>
      </c>
      <c r="F69">
        <f t="shared" ref="F69:F84" si="14">E69-$E$4</f>
        <v>4392.3341311428567</v>
      </c>
      <c r="G69">
        <f t="shared" si="10"/>
        <v>4422.6189793900758</v>
      </c>
      <c r="H69">
        <f t="shared" ref="H69:H84" si="15">(F69-G69)^2</f>
        <v>917.17203335708905</v>
      </c>
      <c r="I69">
        <f t="shared" ref="I69:I84" si="16">(G69-$J$4)^2</f>
        <v>1882559.6976990795</v>
      </c>
      <c r="N69" s="4">
        <f>Input!J70</f>
        <v>37.840793285714426</v>
      </c>
      <c r="O69">
        <f t="shared" ref="O69:O84" si="17">N69-$N$4</f>
        <v>37.238585142857282</v>
      </c>
      <c r="P69">
        <f t="shared" ref="P69:P84" si="18">$Y$3*((1/B69*$AA$3)*(1/SQRT(2*PI()))*EXP(-1*D69*D69/2))</f>
        <v>44.709143382304937</v>
      </c>
      <c r="Q69">
        <f t="shared" ref="Q69:Q84" si="19">(O69-P69)^2</f>
        <v>55.80924040897925</v>
      </c>
      <c r="R69">
        <f t="shared" ref="R69:R84" si="20">(O69-S69)^2</f>
        <v>1386.7122234418312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4.2046926193909657</v>
      </c>
      <c r="D70">
        <f t="shared" si="13"/>
        <v>1.0399968583454071</v>
      </c>
      <c r="E70" s="4">
        <f>Input!I71</f>
        <v>4432.5591772857142</v>
      </c>
      <c r="F70">
        <f t="shared" si="14"/>
        <v>4431.3547608571425</v>
      </c>
      <c r="G70">
        <f t="shared" ref="G70:G84" si="21">G69+P70</f>
        <v>4465.1007518571896</v>
      </c>
      <c r="H70">
        <f t="shared" si="15"/>
        <v>1138.7919085752578</v>
      </c>
      <c r="I70">
        <f t="shared" si="16"/>
        <v>2000939.8224104058</v>
      </c>
      <c r="N70" s="4">
        <f>Input!J71</f>
        <v>39.02062971428586</v>
      </c>
      <c r="O70">
        <f t="shared" si="17"/>
        <v>38.418421571428716</v>
      </c>
      <c r="P70">
        <f t="shared" si="18"/>
        <v>42.481772467113466</v>
      </c>
      <c r="Q70">
        <f t="shared" si="19"/>
        <v>16.510820501462053</v>
      </c>
      <c r="R70">
        <f t="shared" si="20"/>
        <v>1475.9751160400192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4.219507705176107</v>
      </c>
      <c r="D71">
        <f t="shared" si="13"/>
        <v>1.0747505468106642</v>
      </c>
      <c r="E71" s="4">
        <f>Input!I72</f>
        <v>4471.6658365714284</v>
      </c>
      <c r="F71">
        <f t="shared" si="14"/>
        <v>4470.4614201428567</v>
      </c>
      <c r="G71">
        <f t="shared" si="21"/>
        <v>4505.4475636897732</v>
      </c>
      <c r="H71">
        <f t="shared" si="15"/>
        <v>1224.0302402854497</v>
      </c>
      <c r="I71">
        <f t="shared" si="16"/>
        <v>2116712.5141380648</v>
      </c>
      <c r="N71" s="4">
        <f>Input!J72</f>
        <v>39.106659285714159</v>
      </c>
      <c r="O71">
        <f t="shared" si="17"/>
        <v>38.504451142857015</v>
      </c>
      <c r="P71">
        <f t="shared" si="18"/>
        <v>40.346811832583192</v>
      </c>
      <c r="Q71">
        <f t="shared" si="19"/>
        <v>3.3942929110483173</v>
      </c>
      <c r="R71">
        <f t="shared" si="20"/>
        <v>1482.592757812663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4.2341065045972597</v>
      </c>
      <c r="D72">
        <f t="shared" si="13"/>
        <v>1.1089968640043435</v>
      </c>
      <c r="E72" s="4">
        <f>Input!I73</f>
        <v>4511.8540127142851</v>
      </c>
      <c r="F72">
        <f t="shared" si="14"/>
        <v>4510.6495962857134</v>
      </c>
      <c r="G72">
        <f t="shared" si="21"/>
        <v>4543.75028423204</v>
      </c>
      <c r="H72">
        <f t="shared" si="15"/>
        <v>1095.655542520092</v>
      </c>
      <c r="I72">
        <f t="shared" si="16"/>
        <v>2229632.3028562767</v>
      </c>
      <c r="N72" s="4">
        <f>Input!J73</f>
        <v>40.188176142856719</v>
      </c>
      <c r="O72">
        <f t="shared" si="17"/>
        <v>39.585967999999575</v>
      </c>
      <c r="P72">
        <f t="shared" si="18"/>
        <v>38.302720542267039</v>
      </c>
      <c r="Q72">
        <f t="shared" si="19"/>
        <v>1.646724037777016</v>
      </c>
      <c r="R72">
        <f t="shared" si="20"/>
        <v>1567.0488624969903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4.2484952420493594</v>
      </c>
      <c r="D73">
        <f t="shared" si="13"/>
        <v>1.1427504113054456</v>
      </c>
      <c r="E73" s="4">
        <f>Input!I74</f>
        <v>4551.1818914285714</v>
      </c>
      <c r="F73">
        <f t="shared" si="14"/>
        <v>4549.9774749999997</v>
      </c>
      <c r="G73">
        <f t="shared" si="21"/>
        <v>4580.0979490225245</v>
      </c>
      <c r="H73">
        <f t="shared" si="15"/>
        <v>907.24295534159319</v>
      </c>
      <c r="I73">
        <f t="shared" si="16"/>
        <v>2339501.7824620414</v>
      </c>
      <c r="N73" s="4">
        <f>Input!J74</f>
        <v>39.327878714286271</v>
      </c>
      <c r="O73">
        <f t="shared" si="17"/>
        <v>38.725670571429127</v>
      </c>
      <c r="P73">
        <f t="shared" si="18"/>
        <v>36.347664790484409</v>
      </c>
      <c r="Q73">
        <f t="shared" si="19"/>
        <v>5.6549114942065009</v>
      </c>
      <c r="R73">
        <f t="shared" si="20"/>
        <v>1499.677561206852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4.2626798770413155</v>
      </c>
      <c r="D74">
        <f t="shared" si="13"/>
        <v>1.1760251687151022</v>
      </c>
      <c r="E74" s="4">
        <f>Input!I75</f>
        <v>4586.4295027142862</v>
      </c>
      <c r="F74">
        <f t="shared" si="14"/>
        <v>4585.2250862857145</v>
      </c>
      <c r="G74">
        <f t="shared" si="21"/>
        <v>4614.5775191051043</v>
      </c>
      <c r="H74">
        <f t="shared" si="15"/>
        <v>861.5653124167934</v>
      </c>
      <c r="I74">
        <f t="shared" si="16"/>
        <v>2446166.5931967823</v>
      </c>
      <c r="N74" s="4">
        <f>Input!J75</f>
        <v>35.247611285714811</v>
      </c>
      <c r="O74">
        <f t="shared" si="17"/>
        <v>34.645403142857667</v>
      </c>
      <c r="P74">
        <f t="shared" si="18"/>
        <v>34.479570082579393</v>
      </c>
      <c r="Q74">
        <f t="shared" si="19"/>
        <v>2.7500603881257673E-2</v>
      </c>
      <c r="R74">
        <f t="shared" si="20"/>
        <v>1200.303958931132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4.2766661190160553</v>
      </c>
      <c r="D75">
        <f t="shared" si="13"/>
        <v>1.2088345296218961</v>
      </c>
      <c r="E75" s="4">
        <f>Input!I76</f>
        <v>4618.7889728571427</v>
      </c>
      <c r="F75">
        <f t="shared" si="14"/>
        <v>4617.584556428571</v>
      </c>
      <c r="G75">
        <f t="shared" si="21"/>
        <v>4647.273686757575</v>
      </c>
      <c r="H75">
        <f t="shared" si="15"/>
        <v>881.44445969258527</v>
      </c>
      <c r="I75">
        <f t="shared" si="16"/>
        <v>2549510.7207667464</v>
      </c>
      <c r="N75" s="4">
        <f>Input!J76</f>
        <v>32.35947014285648</v>
      </c>
      <c r="O75">
        <f t="shared" si="17"/>
        <v>31.757261999999336</v>
      </c>
      <c r="P75">
        <f t="shared" si="18"/>
        <v>32.696167652470614</v>
      </c>
      <c r="Q75">
        <f t="shared" si="19"/>
        <v>0.88154382424251454</v>
      </c>
      <c r="R75">
        <f t="shared" si="20"/>
        <v>1008.5236897366018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4.290459441148391</v>
      </c>
      <c r="D76">
        <f t="shared" si="13"/>
        <v>1.2411913331693256</v>
      </c>
      <c r="E76" s="4">
        <f>Input!I77</f>
        <v>4648.1988521428566</v>
      </c>
      <c r="F76">
        <f t="shared" si="14"/>
        <v>4646.9944357142849</v>
      </c>
      <c r="G76">
        <f t="shared" si="21"/>
        <v>4678.2687223340436</v>
      </c>
      <c r="H76">
        <f t="shared" si="15"/>
        <v>978.0810035748143</v>
      </c>
      <c r="I76">
        <f t="shared" si="16"/>
        <v>2649452.1210311297</v>
      </c>
      <c r="N76" s="4">
        <f>Input!J77</f>
        <v>29.409879285713941</v>
      </c>
      <c r="O76">
        <f t="shared" si="17"/>
        <v>28.807671142856798</v>
      </c>
      <c r="P76">
        <f t="shared" si="18"/>
        <v>30.995035576468322</v>
      </c>
      <c r="Q76">
        <f t="shared" si="19"/>
        <v>4.784563165428664</v>
      </c>
      <c r="R76">
        <f t="shared" si="20"/>
        <v>829.88191667498427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4.3040650932041702</v>
      </c>
      <c r="D77">
        <f t="shared" si="13"/>
        <v>1.2731078944212002</v>
      </c>
      <c r="E77" s="4">
        <f>Input!I78</f>
        <v>4675.2244787142854</v>
      </c>
      <c r="F77">
        <f t="shared" si="14"/>
        <v>4674.0200622857137</v>
      </c>
      <c r="G77">
        <f t="shared" si="21"/>
        <v>4707.6423573622296</v>
      </c>
      <c r="H77">
        <f t="shared" si="15"/>
        <v>1130.4587262123061</v>
      </c>
      <c r="I77">
        <f t="shared" si="16"/>
        <v>2745938.6719584512</v>
      </c>
      <c r="N77" s="4">
        <f>Input!J78</f>
        <v>27.025626571428802</v>
      </c>
      <c r="O77">
        <f t="shared" si="17"/>
        <v>26.423418428571658</v>
      </c>
      <c r="P77">
        <f t="shared" si="18"/>
        <v>29.373635028186307</v>
      </c>
      <c r="Q77">
        <f t="shared" si="19"/>
        <v>8.7037779846418211</v>
      </c>
      <c r="R77">
        <f t="shared" si="20"/>
        <v>698.1970414513803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4.3174881135363101</v>
      </c>
      <c r="D78">
        <f t="shared" si="13"/>
        <v>1.3045960325023092</v>
      </c>
      <c r="E78" s="4">
        <f>Input!I79</f>
        <v>4701.1562987142843</v>
      </c>
      <c r="F78">
        <f t="shared" si="14"/>
        <v>4699.9518822857126</v>
      </c>
      <c r="G78">
        <f t="shared" si="21"/>
        <v>4735.4716994631726</v>
      </c>
      <c r="H78">
        <f t="shared" si="15"/>
        <v>1261.6574123201844</v>
      </c>
      <c r="I78">
        <f t="shared" si="16"/>
        <v>2838944.448879716</v>
      </c>
      <c r="N78" s="4">
        <f>Input!J79</f>
        <v>25.931819999998879</v>
      </c>
      <c r="O78">
        <f t="shared" si="17"/>
        <v>25.329611857141735</v>
      </c>
      <c r="P78">
        <f t="shared" si="18"/>
        <v>27.829342100943332</v>
      </c>
      <c r="Q78">
        <f t="shared" si="19"/>
        <v>6.2486512917763921</v>
      </c>
      <c r="R78">
        <f t="shared" si="20"/>
        <v>641.58923683345517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4.3307333402863311</v>
      </c>
      <c r="D79">
        <f t="shared" si="13"/>
        <v>1.3356670968753279</v>
      </c>
      <c r="E79" s="4">
        <f>Input!I80</f>
        <v>4725.8837024285704</v>
      </c>
      <c r="F79">
        <f t="shared" si="14"/>
        <v>4724.6792859999987</v>
      </c>
      <c r="G79">
        <f t="shared" si="21"/>
        <v>4761.8311750658113</v>
      </c>
      <c r="H79">
        <f t="shared" si="15"/>
        <v>1380.2628611584466</v>
      </c>
      <c r="I79">
        <f t="shared" si="16"/>
        <v>2928466.3146751267</v>
      </c>
      <c r="N79" s="4">
        <f>Input!J80</f>
        <v>24.727403714286083</v>
      </c>
      <c r="O79">
        <f t="shared" si="17"/>
        <v>24.125195571428939</v>
      </c>
      <c r="P79">
        <f t="shared" si="18"/>
        <v>26.359475602638476</v>
      </c>
      <c r="Q79">
        <f t="shared" si="19"/>
        <v>4.9920072578616868</v>
      </c>
      <c r="R79">
        <f t="shared" si="20"/>
        <v>582.02506135969452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4.3438054218536841</v>
      </c>
      <c r="D80">
        <f t="shared" si="13"/>
        <v>1.3663319919000911</v>
      </c>
      <c r="E80" s="4">
        <f>Input!I81</f>
        <v>4750.4882065714282</v>
      </c>
      <c r="F80">
        <f t="shared" si="14"/>
        <v>4749.2837901428566</v>
      </c>
      <c r="G80">
        <f t="shared" si="21"/>
        <v>4786.7924962705765</v>
      </c>
      <c r="H80">
        <f t="shared" si="15"/>
        <v>1406.9030353756571</v>
      </c>
      <c r="I80">
        <f t="shared" si="16"/>
        <v>3014520.8132238723</v>
      </c>
      <c r="N80" s="4">
        <f>Input!J81</f>
        <v>24.604504142857877</v>
      </c>
      <c r="O80">
        <f t="shared" si="17"/>
        <v>24.002296000000733</v>
      </c>
      <c r="P80">
        <f t="shared" si="18"/>
        <v>24.961321204765426</v>
      </c>
      <c r="Q80">
        <f t="shared" si="19"/>
        <v>0.91972934337396095</v>
      </c>
      <c r="R80">
        <f t="shared" si="20"/>
        <v>576.11021327165122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4.3567088266895917</v>
      </c>
      <c r="D81">
        <f t="shared" si="13"/>
        <v>1.3966011998082888</v>
      </c>
      <c r="E81" s="4">
        <f>Input!I82</f>
        <v>4774.4167627142861</v>
      </c>
      <c r="F81">
        <f t="shared" si="14"/>
        <v>4773.2123462857144</v>
      </c>
      <c r="G81">
        <f t="shared" si="21"/>
        <v>4810.4246485734111</v>
      </c>
      <c r="H81">
        <f t="shared" si="15"/>
        <v>1384.7554415509192</v>
      </c>
      <c r="I81">
        <f t="shared" si="16"/>
        <v>3097141.3520485871</v>
      </c>
      <c r="N81" s="4">
        <f>Input!J82</f>
        <v>23.928556142857815</v>
      </c>
      <c r="O81">
        <f t="shared" si="17"/>
        <v>23.326348000000671</v>
      </c>
      <c r="P81">
        <f t="shared" si="18"/>
        <v>23.632152302834331</v>
      </c>
      <c r="Q81">
        <f t="shared" si="19"/>
        <v>9.3516271631581174E-2</v>
      </c>
      <c r="R81">
        <f t="shared" si="20"/>
        <v>544.11851101713535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4.3694478524670215</v>
      </c>
      <c r="D82">
        <f t="shared" si="13"/>
        <v>1.4264848022146757</v>
      </c>
      <c r="E82" s="4">
        <f>Input!I83</f>
        <v>4797.3621219999995</v>
      </c>
      <c r="F82">
        <f t="shared" si="14"/>
        <v>4796.1577055714279</v>
      </c>
      <c r="G82">
        <f t="shared" si="21"/>
        <v>4832.7938964940886</v>
      </c>
      <c r="H82">
        <f t="shared" si="15"/>
        <v>1342.2104853216474</v>
      </c>
      <c r="I82">
        <f t="shared" si="16"/>
        <v>3176375.6584423999</v>
      </c>
      <c r="N82" s="4">
        <f>Input!J83</f>
        <v>22.945359285713494</v>
      </c>
      <c r="O82">
        <f t="shared" si="17"/>
        <v>22.34315114285635</v>
      </c>
      <c r="P82">
        <f t="shared" si="18"/>
        <v>22.369247920677498</v>
      </c>
      <c r="Q82">
        <f t="shared" si="19"/>
        <v>6.8104181264639979E-4</v>
      </c>
      <c r="R82">
        <f t="shared" si="20"/>
        <v>499.216402992523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4.3820266346738812</v>
      </c>
      <c r="D83">
        <f t="shared" si="13"/>
        <v>1.4559925002752545</v>
      </c>
      <c r="E83" s="4">
        <f>Input!I84</f>
        <v>4819.7421428571424</v>
      </c>
      <c r="F83">
        <f t="shared" si="14"/>
        <v>4818.5377264285707</v>
      </c>
      <c r="G83">
        <f t="shared" si="21"/>
        <v>4853.963804460519</v>
      </c>
      <c r="H83">
        <f t="shared" si="15"/>
        <v>1255.0070047256854</v>
      </c>
      <c r="I83">
        <f t="shared" si="16"/>
        <v>3252283.4923416288</v>
      </c>
      <c r="N83" s="4">
        <f>Input!J84</f>
        <v>22.380020857142881</v>
      </c>
      <c r="O83">
        <f t="shared" si="17"/>
        <v>21.777812714285737</v>
      </c>
      <c r="P83">
        <f t="shared" si="18"/>
        <v>21.169907966430749</v>
      </c>
      <c r="Q83">
        <f t="shared" si="19"/>
        <v>0.36954818246463672</v>
      </c>
      <c r="R83">
        <f t="shared" si="20"/>
        <v>474.2731266185055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4.3944491546724391</v>
      </c>
      <c r="D84">
        <f t="shared" si="13"/>
        <v>1.4851336335933152</v>
      </c>
      <c r="E84" s="4">
        <f>Input!I85</f>
        <v>4842.0115541428577</v>
      </c>
      <c r="F84">
        <f t="shared" si="14"/>
        <v>4840.807137714286</v>
      </c>
      <c r="G84">
        <f t="shared" si="21"/>
        <v>4873.9952705843225</v>
      </c>
      <c r="H84">
        <f t="shared" si="15"/>
        <v>1101.4521633991969</v>
      </c>
      <c r="I84">
        <f t="shared" si="16"/>
        <v>3324934.5986831989</v>
      </c>
      <c r="N84" s="4">
        <f>Input!J85</f>
        <v>22.26941128571525</v>
      </c>
      <c r="O84">
        <f t="shared" si="17"/>
        <v>21.667203142858106</v>
      </c>
      <c r="P84">
        <f t="shared" si="18"/>
        <v>20.031466123803842</v>
      </c>
      <c r="Q84">
        <f t="shared" si="19"/>
        <v>2.6756355955045317</v>
      </c>
      <c r="R84">
        <f t="shared" si="20"/>
        <v>469.46769203388021</v>
      </c>
    </row>
    <row r="85" spans="1:18" x14ac:dyDescent="0.25">
      <c r="A85">
        <f>Input!G86</f>
        <v>82</v>
      </c>
      <c r="B85">
        <f t="shared" ref="B85:B113" si="22">A85-$A$3</f>
        <v>82</v>
      </c>
      <c r="C85">
        <f t="shared" ref="C85:C113" si="23">LN(B85)</f>
        <v>4.4067192472642533</v>
      </c>
      <c r="D85">
        <f t="shared" ref="D85:D113" si="24">((C85-$Z$3)/$AA$3)</f>
        <v>1.5139171979654811</v>
      </c>
      <c r="E85" s="4">
        <f>Input!I86</f>
        <v>4863.9245565714282</v>
      </c>
      <c r="F85">
        <f t="shared" ref="F85:F113" si="25">E85-$E$4</f>
        <v>4862.7201401428565</v>
      </c>
      <c r="G85">
        <f t="shared" ref="G85:G113" si="26">G84+P85</f>
        <v>4892.9465712231977</v>
      </c>
      <c r="H85">
        <f t="shared" ref="H85:H113" si="27">(F85-G85)^2</f>
        <v>913.63713585461483</v>
      </c>
      <c r="I85">
        <f t="shared" ref="I85:I113" si="28">(G85-$J$4)^2</f>
        <v>3394406.8818618981</v>
      </c>
      <c r="N85" s="4">
        <f>Input!J86</f>
        <v>21.913002428570508</v>
      </c>
      <c r="O85">
        <f t="shared" ref="O85:O113" si="29">N85-$N$4</f>
        <v>21.310794285713364</v>
      </c>
      <c r="P85">
        <f t="shared" ref="P85:P113" si="30">$Y$3*((1/B85*$AA$3)*(1/SQRT(2*PI()))*EXP(-1*D85*D85/2))</f>
        <v>18.951300638875491</v>
      </c>
      <c r="Q85">
        <f t="shared" ref="Q85:Q113" si="31">(O85-P85)^2</f>
        <v>5.5672102694682835</v>
      </c>
      <c r="R85">
        <f t="shared" ref="R85:R113" si="32">(O85-S85)^2</f>
        <v>454.14995308799337</v>
      </c>
    </row>
    <row r="86" spans="1:18" x14ac:dyDescent="0.25">
      <c r="A86">
        <f>Input!G87</f>
        <v>83</v>
      </c>
      <c r="B86">
        <f t="shared" si="22"/>
        <v>83</v>
      </c>
      <c r="C86">
        <f t="shared" si="23"/>
        <v>4.4188406077965983</v>
      </c>
      <c r="D86">
        <f t="shared" si="24"/>
        <v>1.5423518620521839</v>
      </c>
      <c r="E86" s="4">
        <f>Input!I87</f>
        <v>4884.3750534285709</v>
      </c>
      <c r="F86">
        <f t="shared" si="25"/>
        <v>4883.1706369999993</v>
      </c>
      <c r="G86">
        <f t="shared" si="26"/>
        <v>4910.87341446347</v>
      </c>
      <c r="H86">
        <f t="shared" si="27"/>
        <v>767.44387919058227</v>
      </c>
      <c r="I86">
        <f t="shared" si="28"/>
        <v>3460784.7850923664</v>
      </c>
      <c r="N86" s="4">
        <f>Input!J87</f>
        <v>20.450496857142753</v>
      </c>
      <c r="O86">
        <f t="shared" si="29"/>
        <v>19.848288714285609</v>
      </c>
      <c r="P86">
        <f t="shared" si="30"/>
        <v>17.92684324027228</v>
      </c>
      <c r="Q86">
        <f t="shared" si="31"/>
        <v>3.6919527096063045</v>
      </c>
      <c r="R86">
        <f t="shared" si="32"/>
        <v>393.95456488563747</v>
      </c>
    </row>
    <row r="87" spans="1:18" x14ac:dyDescent="0.25">
      <c r="A87">
        <f>Input!G88</f>
        <v>84</v>
      </c>
      <c r="B87">
        <f t="shared" si="22"/>
        <v>84</v>
      </c>
      <c r="C87">
        <f t="shared" si="23"/>
        <v>4.4308167988433134</v>
      </c>
      <c r="D87">
        <f t="shared" si="24"/>
        <v>1.5704459830498079</v>
      </c>
      <c r="E87" s="4">
        <f>Input!I88</f>
        <v>4904.1496024285716</v>
      </c>
      <c r="F87">
        <f t="shared" si="25"/>
        <v>4902.9451859999999</v>
      </c>
      <c r="G87">
        <f t="shared" si="26"/>
        <v>4927.8290008728409</v>
      </c>
      <c r="H87">
        <f t="shared" si="27"/>
        <v>619.20424262582083</v>
      </c>
      <c r="I87">
        <f t="shared" si="28"/>
        <v>3524157.8579115146</v>
      </c>
      <c r="N87" s="4">
        <f>Input!J88</f>
        <v>19.774549000000661</v>
      </c>
      <c r="O87">
        <f t="shared" si="29"/>
        <v>19.172340857143517</v>
      </c>
      <c r="P87">
        <f t="shared" si="30"/>
        <v>16.95558640937054</v>
      </c>
      <c r="Q87">
        <f t="shared" si="31"/>
        <v>4.9140002817212789</v>
      </c>
      <c r="R87">
        <f t="shared" si="32"/>
        <v>367.57865394249461</v>
      </c>
    </row>
    <row r="88" spans="1:18" x14ac:dyDescent="0.25">
      <c r="A88">
        <f>Input!G89</f>
        <v>85</v>
      </c>
      <c r="B88">
        <f t="shared" si="22"/>
        <v>85</v>
      </c>
      <c r="C88">
        <f t="shared" si="23"/>
        <v>4.4426512564903167</v>
      </c>
      <c r="D88">
        <f t="shared" si="24"/>
        <v>1.5982076214354415</v>
      </c>
      <c r="E88" s="4">
        <f>Input!I89</f>
        <v>4923.9856012857135</v>
      </c>
      <c r="F88">
        <f t="shared" si="25"/>
        <v>4922.7811848571419</v>
      </c>
      <c r="G88">
        <f t="shared" si="26"/>
        <v>4943.8640900700129</v>
      </c>
      <c r="H88">
        <f t="shared" si="27"/>
        <v>444.48889221490668</v>
      </c>
      <c r="I88">
        <f t="shared" si="28"/>
        <v>3584619.4956680303</v>
      </c>
      <c r="N88" s="4">
        <f>Input!J89</f>
        <v>19.835998857141931</v>
      </c>
      <c r="O88">
        <f t="shared" si="29"/>
        <v>19.233790714284787</v>
      </c>
      <c r="P88">
        <f t="shared" si="30"/>
        <v>16.035089197172152</v>
      </c>
      <c r="Q88">
        <f t="shared" si="31"/>
        <v>10.231691395578673</v>
      </c>
      <c r="R88">
        <f t="shared" si="32"/>
        <v>369.93870524090767</v>
      </c>
    </row>
    <row r="89" spans="1:18" x14ac:dyDescent="0.25">
      <c r="A89">
        <f>Input!G90</f>
        <v>86</v>
      </c>
      <c r="B89">
        <f t="shared" si="22"/>
        <v>86</v>
      </c>
      <c r="C89">
        <f t="shared" si="23"/>
        <v>4.4543472962535073</v>
      </c>
      <c r="D89">
        <f t="shared" si="24"/>
        <v>1.6256445548492775</v>
      </c>
      <c r="E89" s="4">
        <f>Input!I90</f>
        <v>4943.0350424285716</v>
      </c>
      <c r="F89">
        <f t="shared" si="25"/>
        <v>4941.8306259999999</v>
      </c>
      <c r="G89">
        <f t="shared" si="26"/>
        <v>4959.0270718358224</v>
      </c>
      <c r="H89">
        <f t="shared" si="27"/>
        <v>295.71774938437659</v>
      </c>
      <c r="I89">
        <f t="shared" si="28"/>
        <v>3642265.8355862312</v>
      </c>
      <c r="N89" s="4">
        <f>Input!J90</f>
        <v>19.049441142858086</v>
      </c>
      <c r="O89">
        <f t="shared" si="29"/>
        <v>18.447233000000942</v>
      </c>
      <c r="P89">
        <f t="shared" si="30"/>
        <v>15.16298176580927</v>
      </c>
      <c r="Q89">
        <f t="shared" si="31"/>
        <v>10.786306169289519</v>
      </c>
      <c r="R89">
        <f t="shared" si="32"/>
        <v>340.30040535632378</v>
      </c>
    </row>
    <row r="90" spans="1:18" x14ac:dyDescent="0.25">
      <c r="A90">
        <f>Input!G91</f>
        <v>87</v>
      </c>
      <c r="B90">
        <f t="shared" si="22"/>
        <v>87</v>
      </c>
      <c r="C90">
        <f t="shared" si="23"/>
        <v>4.4659081186545837</v>
      </c>
      <c r="D90">
        <f t="shared" si="24"/>
        <v>1.6527642911745399</v>
      </c>
      <c r="E90" s="4">
        <f>Input!I91</f>
        <v>4959.9460302857142</v>
      </c>
      <c r="F90">
        <f t="shared" si="25"/>
        <v>4958.7416138571425</v>
      </c>
      <c r="G90">
        <f t="shared" si="26"/>
        <v>4973.364040651054</v>
      </c>
      <c r="H90">
        <f t="shared" si="27"/>
        <v>213.81536534330016</v>
      </c>
      <c r="I90">
        <f t="shared" si="28"/>
        <v>3697194.7948201988</v>
      </c>
      <c r="N90" s="4">
        <f>Input!J91</f>
        <v>16.910987857142572</v>
      </c>
      <c r="O90">
        <f t="shared" si="29"/>
        <v>16.308779714285428</v>
      </c>
      <c r="P90">
        <f t="shared" si="30"/>
        <v>14.336968815231325</v>
      </c>
      <c r="Q90">
        <f t="shared" si="31"/>
        <v>3.8880382216285527</v>
      </c>
      <c r="R90">
        <f t="shared" si="32"/>
        <v>265.97629576908793</v>
      </c>
    </row>
    <row r="91" spans="1:18" x14ac:dyDescent="0.25">
      <c r="A91">
        <f>Input!G92</f>
        <v>88</v>
      </c>
      <c r="B91">
        <f t="shared" si="22"/>
        <v>88</v>
      </c>
      <c r="C91">
        <f t="shared" si="23"/>
        <v>4.4773368144782069</v>
      </c>
      <c r="D91">
        <f t="shared" si="24"/>
        <v>1.679574080869902</v>
      </c>
      <c r="E91" s="4">
        <f>Input!I92</f>
        <v>4975.7877914285718</v>
      </c>
      <c r="F91">
        <f t="shared" si="25"/>
        <v>4974.5833750000002</v>
      </c>
      <c r="G91">
        <f t="shared" si="26"/>
        <v>4986.918872690575</v>
      </c>
      <c r="H91">
        <f t="shared" si="27"/>
        <v>152.16450327417652</v>
      </c>
      <c r="I91">
        <f t="shared" si="28"/>
        <v>3749505.2367973947</v>
      </c>
      <c r="N91" s="4">
        <f>Input!J92</f>
        <v>15.841761142857649</v>
      </c>
      <c r="O91">
        <f t="shared" si="29"/>
        <v>15.239553000000507</v>
      </c>
      <c r="P91">
        <f t="shared" si="30"/>
        <v>13.554832039520937</v>
      </c>
      <c r="Q91">
        <f t="shared" si="31"/>
        <v>2.8382847146792054</v>
      </c>
      <c r="R91">
        <f t="shared" si="32"/>
        <v>232.24397563982444</v>
      </c>
    </row>
    <row r="92" spans="1:18" x14ac:dyDescent="0.25">
      <c r="A92">
        <f>Input!G93</f>
        <v>89</v>
      </c>
      <c r="B92">
        <f t="shared" si="22"/>
        <v>89</v>
      </c>
      <c r="C92">
        <f t="shared" si="23"/>
        <v>4.4886363697321396</v>
      </c>
      <c r="D92">
        <f t="shared" si="24"/>
        <v>1.7060809286051339</v>
      </c>
      <c r="E92" s="4">
        <f>Input!I93</f>
        <v>4990.2284968571421</v>
      </c>
      <c r="F92">
        <f t="shared" si="25"/>
        <v>4989.0240804285704</v>
      </c>
      <c r="G92">
        <f t="shared" si="26"/>
        <v>4999.7333044330053</v>
      </c>
      <c r="H92">
        <f t="shared" si="27"/>
        <v>114.68747877716409</v>
      </c>
      <c r="I92">
        <f t="shared" si="28"/>
        <v>3799296.2530614641</v>
      </c>
      <c r="N92" s="4">
        <f>Input!J93</f>
        <v>14.440705428570254</v>
      </c>
      <c r="O92">
        <f t="shared" si="29"/>
        <v>13.838497285713112</v>
      </c>
      <c r="P92">
        <f t="shared" si="30"/>
        <v>12.814431742430424</v>
      </c>
      <c r="Q92">
        <f t="shared" si="31"/>
        <v>1.0487102369388677</v>
      </c>
      <c r="R92">
        <f t="shared" si="32"/>
        <v>191.50400712668917</v>
      </c>
    </row>
    <row r="93" spans="1:18" x14ac:dyDescent="0.25">
      <c r="A93">
        <f>Input!G94</f>
        <v>90</v>
      </c>
      <c r="B93">
        <f t="shared" si="22"/>
        <v>90</v>
      </c>
      <c r="C93">
        <f t="shared" si="23"/>
        <v>4.499809670330265</v>
      </c>
      <c r="D93">
        <f t="shared" si="24"/>
        <v>1.7322916042466736</v>
      </c>
      <c r="E93" s="4">
        <f>Input!I94</f>
        <v>5004.4848528571438</v>
      </c>
      <c r="F93">
        <f t="shared" si="25"/>
        <v>5003.2804364285721</v>
      </c>
      <c r="G93">
        <f t="shared" si="26"/>
        <v>5011.8470121610999</v>
      </c>
      <c r="H93">
        <f t="shared" si="27"/>
        <v>73.386219781133889</v>
      </c>
      <c r="I93">
        <f t="shared" si="28"/>
        <v>3846666.5487405434</v>
      </c>
      <c r="N93" s="4">
        <f>Input!J94</f>
        <v>14.256356000001688</v>
      </c>
      <c r="O93">
        <f t="shared" si="29"/>
        <v>13.654147857144546</v>
      </c>
      <c r="P93">
        <f t="shared" si="30"/>
        <v>12.113707728094514</v>
      </c>
      <c r="Q93">
        <f t="shared" si="31"/>
        <v>2.3729557911876773</v>
      </c>
      <c r="R93">
        <f t="shared" si="32"/>
        <v>186.43575370476498</v>
      </c>
    </row>
    <row r="94" spans="1:18" x14ac:dyDescent="0.25">
      <c r="A94">
        <f>Input!G95</f>
        <v>91</v>
      </c>
      <c r="B94">
        <f t="shared" si="22"/>
        <v>91</v>
      </c>
      <c r="C94">
        <f t="shared" si="23"/>
        <v>4.5108595065168497</v>
      </c>
      <c r="D94">
        <f t="shared" si="24"/>
        <v>1.7582126532362006</v>
      </c>
      <c r="E94" s="4">
        <f>Input!I95</f>
        <v>5017.9177814285713</v>
      </c>
      <c r="F94">
        <f t="shared" si="25"/>
        <v>5016.7133649999996</v>
      </c>
      <c r="G94">
        <f t="shared" si="26"/>
        <v>5023.2976917314954</v>
      </c>
      <c r="H94">
        <f t="shared" si="27"/>
        <v>43.353358507090441</v>
      </c>
      <c r="I94">
        <f t="shared" si="28"/>
        <v>3891713.9206732721</v>
      </c>
      <c r="N94" s="4">
        <f>Input!J95</f>
        <v>13.43292857142751</v>
      </c>
      <c r="O94">
        <f t="shared" si="29"/>
        <v>12.830720428570368</v>
      </c>
      <c r="P94">
        <f t="shared" si="30"/>
        <v>11.450679570395566</v>
      </c>
      <c r="Q94">
        <f t="shared" si="31"/>
        <v>1.904512770231843</v>
      </c>
      <c r="R94">
        <f t="shared" si="32"/>
        <v>164.62738671613297</v>
      </c>
    </row>
    <row r="95" spans="1:18" x14ac:dyDescent="0.25">
      <c r="A95">
        <f>Input!G96</f>
        <v>92</v>
      </c>
      <c r="B95">
        <f t="shared" si="22"/>
        <v>92</v>
      </c>
      <c r="C95">
        <f t="shared" si="23"/>
        <v>4.5217885770490405</v>
      </c>
      <c r="D95">
        <f t="shared" si="24"/>
        <v>1.7838504064020664</v>
      </c>
      <c r="E95" s="4">
        <f>Input!I96</f>
        <v>5029.1999665714293</v>
      </c>
      <c r="F95">
        <f t="shared" si="25"/>
        <v>5027.9955501428576</v>
      </c>
      <c r="G95">
        <f t="shared" si="26"/>
        <v>5034.1211380845707</v>
      </c>
      <c r="H95">
        <f t="shared" si="27"/>
        <v>37.522827631660846</v>
      </c>
      <c r="I95">
        <f t="shared" si="28"/>
        <v>3934534.8181072921</v>
      </c>
      <c r="N95" s="4">
        <f>Input!J96</f>
        <v>11.282185142857998</v>
      </c>
      <c r="O95">
        <f t="shared" si="29"/>
        <v>10.679977000000855</v>
      </c>
      <c r="P95">
        <f t="shared" si="30"/>
        <v>10.823446353074845</v>
      </c>
      <c r="Q95">
        <f t="shared" si="31"/>
        <v>2.0583455271468983E-2</v>
      </c>
      <c r="R95">
        <f t="shared" si="32"/>
        <v>114.06190872054727</v>
      </c>
    </row>
    <row r="96" spans="1:18" x14ac:dyDescent="0.25">
      <c r="A96">
        <f>Input!G97</f>
        <v>93</v>
      </c>
      <c r="B96">
        <f t="shared" si="22"/>
        <v>93</v>
      </c>
      <c r="C96">
        <f t="shared" si="23"/>
        <v>4.5325994931532563</v>
      </c>
      <c r="D96">
        <f t="shared" si="24"/>
        <v>1.8092109892403225</v>
      </c>
      <c r="E96" s="4">
        <f>Input!I97</f>
        <v>5039.5972745714289</v>
      </c>
      <c r="F96">
        <f t="shared" si="25"/>
        <v>5038.3928581428572</v>
      </c>
      <c r="G96">
        <f t="shared" si="26"/>
        <v>5044.3513240469074</v>
      </c>
      <c r="H96">
        <f t="shared" si="27"/>
        <v>35.50331592972843</v>
      </c>
      <c r="I96">
        <f t="shared" si="28"/>
        <v>3975223.9767348142</v>
      </c>
      <c r="N96" s="4">
        <f>Input!J97</f>
        <v>10.397307999999612</v>
      </c>
      <c r="O96">
        <f t="shared" si="29"/>
        <v>9.7950998571424694</v>
      </c>
      <c r="P96">
        <f t="shared" si="30"/>
        <v>10.230185962336771</v>
      </c>
      <c r="Q96">
        <f t="shared" si="31"/>
        <v>0.18929991893314665</v>
      </c>
      <c r="R96">
        <f t="shared" si="32"/>
        <v>95.943981211392426</v>
      </c>
    </row>
    <row r="97" spans="1:18" x14ac:dyDescent="0.25">
      <c r="A97">
        <f>Input!G98</f>
        <v>94</v>
      </c>
      <c r="B97">
        <f t="shared" si="22"/>
        <v>94</v>
      </c>
      <c r="C97">
        <f t="shared" si="23"/>
        <v>4.5432947822700038</v>
      </c>
      <c r="D97">
        <f t="shared" si="24"/>
        <v>1.8343003306994248</v>
      </c>
      <c r="E97" s="4">
        <f>Input!I98</f>
        <v>5050.4861810000002</v>
      </c>
      <c r="F97">
        <f t="shared" si="25"/>
        <v>5049.2817645714285</v>
      </c>
      <c r="G97">
        <f t="shared" si="26"/>
        <v>5054.0204780512149</v>
      </c>
      <c r="H97">
        <f t="shared" si="27"/>
        <v>22.455405443509179</v>
      </c>
      <c r="I97">
        <f t="shared" si="28"/>
        <v>4013874.1176402792</v>
      </c>
      <c r="N97" s="4">
        <f>Input!J98</f>
        <v>10.888906428571318</v>
      </c>
      <c r="O97">
        <f t="shared" si="29"/>
        <v>10.286698285714175</v>
      </c>
      <c r="P97">
        <f t="shared" si="30"/>
        <v>9.66915400430765</v>
      </c>
      <c r="Q97">
        <f t="shared" si="31"/>
        <v>0.38136093949790167</v>
      </c>
      <c r="R97">
        <f t="shared" si="32"/>
        <v>105.81616162131495</v>
      </c>
    </row>
    <row r="98" spans="1:18" x14ac:dyDescent="0.25">
      <c r="A98">
        <f>Input!G99</f>
        <v>95</v>
      </c>
      <c r="B98">
        <f t="shared" si="22"/>
        <v>95</v>
      </c>
      <c r="C98">
        <f t="shared" si="23"/>
        <v>4.5538768916005408</v>
      </c>
      <c r="D98">
        <f t="shared" si="24"/>
        <v>1.8591241715001052</v>
      </c>
      <c r="E98" s="4">
        <f>Input!I99</f>
        <v>5060.8711990000002</v>
      </c>
      <c r="F98">
        <f t="shared" si="25"/>
        <v>5059.6667825714285</v>
      </c>
      <c r="G98">
        <f t="shared" si="26"/>
        <v>5063.1591604624409</v>
      </c>
      <c r="H98">
        <f t="shared" si="27"/>
        <v>12.196703333632486</v>
      </c>
      <c r="I98">
        <f t="shared" si="28"/>
        <v>4050575.7035015956</v>
      </c>
      <c r="N98" s="4">
        <f>Input!J99</f>
        <v>10.385017999999945</v>
      </c>
      <c r="O98">
        <f t="shared" si="29"/>
        <v>9.7828098571428033</v>
      </c>
      <c r="P98">
        <f t="shared" si="30"/>
        <v>9.1386824112262968</v>
      </c>
      <c r="Q98">
        <f t="shared" si="31"/>
        <v>0.414900166582922</v>
      </c>
      <c r="R98">
        <f t="shared" si="32"/>
        <v>95.70336870101039</v>
      </c>
    </row>
    <row r="99" spans="1:18" x14ac:dyDescent="0.25">
      <c r="A99">
        <f>Input!G100</f>
        <v>96</v>
      </c>
      <c r="B99">
        <f t="shared" si="22"/>
        <v>96</v>
      </c>
      <c r="C99">
        <f t="shared" si="23"/>
        <v>4.5643481914678361</v>
      </c>
      <c r="D99">
        <f t="shared" si="24"/>
        <v>1.883688072019619</v>
      </c>
      <c r="E99" s="4">
        <f>Input!I100</f>
        <v>5071.0841575714294</v>
      </c>
      <c r="F99">
        <f t="shared" si="25"/>
        <v>5069.8797411428577</v>
      </c>
      <c r="G99">
        <f t="shared" si="26"/>
        <v>5071.7963382550297</v>
      </c>
      <c r="H99">
        <f t="shared" si="27"/>
        <v>3.673344490385992</v>
      </c>
      <c r="I99">
        <f t="shared" si="28"/>
        <v>4085416.7451063893</v>
      </c>
      <c r="N99" s="4">
        <f>Input!J100</f>
        <v>10.212958571429226</v>
      </c>
      <c r="O99">
        <f t="shared" si="29"/>
        <v>9.6107504285720839</v>
      </c>
      <c r="P99">
        <f t="shared" si="30"/>
        <v>8.6371777925885951</v>
      </c>
      <c r="Q99">
        <f t="shared" si="31"/>
        <v>0.94784367753583887</v>
      </c>
      <c r="R99">
        <f t="shared" si="32"/>
        <v>92.366523800298495</v>
      </c>
    </row>
    <row r="100" spans="1:18" x14ac:dyDescent="0.25">
      <c r="A100">
        <f>Input!G101</f>
        <v>97</v>
      </c>
      <c r="B100">
        <f t="shared" si="22"/>
        <v>97</v>
      </c>
      <c r="C100">
        <f t="shared" si="23"/>
        <v>4.5747109785033828</v>
      </c>
      <c r="D100">
        <f t="shared" si="24"/>
        <v>1.9079974197674667</v>
      </c>
      <c r="E100" s="4">
        <f>Input!I101</f>
        <v>5081.1865064285712</v>
      </c>
      <c r="F100">
        <f t="shared" si="25"/>
        <v>5079.9820899999995</v>
      </c>
      <c r="G100">
        <f t="shared" si="26"/>
        <v>5079.9594578356091</v>
      </c>
      <c r="H100">
        <f t="shared" si="27"/>
        <v>5.1221486499480092E-4</v>
      </c>
      <c r="I100">
        <f t="shared" si="28"/>
        <v>4118482.651916632</v>
      </c>
      <c r="N100" s="4">
        <f>Input!J101</f>
        <v>10.102348857141806</v>
      </c>
      <c r="O100">
        <f t="shared" si="29"/>
        <v>9.5001407142846634</v>
      </c>
      <c r="P100">
        <f t="shared" si="30"/>
        <v>8.163119580579794</v>
      </c>
      <c r="Q100">
        <f t="shared" si="31"/>
        <v>1.7876255119734543</v>
      </c>
      <c r="R100">
        <f t="shared" si="32"/>
        <v>90.252673591209117</v>
      </c>
    </row>
    <row r="101" spans="1:18" x14ac:dyDescent="0.25">
      <c r="A101">
        <f>Input!G102</f>
        <v>98</v>
      </c>
      <c r="B101">
        <f t="shared" si="22"/>
        <v>98</v>
      </c>
      <c r="C101">
        <f t="shared" si="23"/>
        <v>4.5849674786705723</v>
      </c>
      <c r="D101">
        <f t="shared" si="24"/>
        <v>1.9320574364777219</v>
      </c>
      <c r="E101" s="4">
        <f>Input!I102</f>
        <v>5092.0508328571432</v>
      </c>
      <c r="F101">
        <f t="shared" si="25"/>
        <v>5090.8464164285715</v>
      </c>
      <c r="G101">
        <f t="shared" si="26"/>
        <v>5087.6745158485537</v>
      </c>
      <c r="H101">
        <f t="shared" si="27"/>
        <v>10.060953289517199</v>
      </c>
      <c r="I101">
        <f t="shared" si="28"/>
        <v>4149856.1210390073</v>
      </c>
      <c r="N101" s="4">
        <f>Input!J102</f>
        <v>10.864326428571985</v>
      </c>
      <c r="O101">
        <f t="shared" si="29"/>
        <v>10.262118285714843</v>
      </c>
      <c r="P101">
        <f t="shared" si="30"/>
        <v>7.715058012944219</v>
      </c>
      <c r="Q101">
        <f t="shared" si="31"/>
        <v>6.487516033126365</v>
      </c>
      <c r="R101">
        <f t="shared" si="32"/>
        <v>105.31107171000295</v>
      </c>
    </row>
    <row r="102" spans="1:18" x14ac:dyDescent="0.25">
      <c r="A102">
        <f>Input!G103</f>
        <v>99</v>
      </c>
      <c r="B102">
        <f t="shared" si="22"/>
        <v>99</v>
      </c>
      <c r="C102">
        <f t="shared" si="23"/>
        <v>4.5951198501345898</v>
      </c>
      <c r="D102">
        <f t="shared" si="24"/>
        <v>1.9558731848413191</v>
      </c>
      <c r="E102" s="4">
        <f>Input!I103</f>
        <v>5103.6525570000003</v>
      </c>
      <c r="F102">
        <f t="shared" si="25"/>
        <v>5102.4481405714287</v>
      </c>
      <c r="G102">
        <f t="shared" si="26"/>
        <v>5094.9661278394551</v>
      </c>
      <c r="H102">
        <f t="shared" si="27"/>
        <v>55.980514521414378</v>
      </c>
      <c r="I102">
        <f t="shared" si="28"/>
        <v>4179617.0595347225</v>
      </c>
      <c r="N102" s="4">
        <f>Input!J103</f>
        <v>11.601724142857165</v>
      </c>
      <c r="O102">
        <f t="shared" si="29"/>
        <v>10.999516000000023</v>
      </c>
      <c r="P102">
        <f t="shared" si="30"/>
        <v>7.2916119909016786</v>
      </c>
      <c r="Q102">
        <f t="shared" si="31"/>
        <v>13.748552140687575</v>
      </c>
      <c r="R102">
        <f t="shared" si="32"/>
        <v>120.9893522342565</v>
      </c>
    </row>
    <row r="103" spans="1:18" x14ac:dyDescent="0.25">
      <c r="A103">
        <f>Input!G104</f>
        <v>100</v>
      </c>
      <c r="B103">
        <f t="shared" si="22"/>
        <v>100</v>
      </c>
      <c r="C103">
        <f t="shared" si="23"/>
        <v>4.6051701859880918</v>
      </c>
      <c r="D103">
        <f t="shared" si="24"/>
        <v>1.979449574900034</v>
      </c>
      <c r="E103" s="4">
        <f>Input!I104</f>
        <v>5114.8610024285717</v>
      </c>
      <c r="F103">
        <f t="shared" si="25"/>
        <v>5113.6565860000001</v>
      </c>
      <c r="G103">
        <f t="shared" si="26"/>
        <v>5101.8575946842229</v>
      </c>
      <c r="H103">
        <f t="shared" si="27"/>
        <v>139.21619606978413</v>
      </c>
      <c r="I103">
        <f t="shared" si="28"/>
        <v>4207842.535532997</v>
      </c>
      <c r="N103" s="4">
        <f>Input!J104</f>
        <v>11.208445428571395</v>
      </c>
      <c r="O103">
        <f t="shared" si="29"/>
        <v>10.606237285714252</v>
      </c>
      <c r="P103">
        <f t="shared" si="30"/>
        <v>6.8914668447677556</v>
      </c>
      <c r="Q103">
        <f t="shared" si="31"/>
        <v>13.79951942892983</v>
      </c>
      <c r="R103">
        <f t="shared" si="32"/>
        <v>112.49226936087523</v>
      </c>
    </row>
    <row r="104" spans="1:18" x14ac:dyDescent="0.25">
      <c r="A104">
        <f>Input!G105</f>
        <v>101</v>
      </c>
      <c r="B104">
        <f t="shared" si="22"/>
        <v>101</v>
      </c>
      <c r="C104">
        <f t="shared" si="23"/>
        <v>4.6151205168412597</v>
      </c>
      <c r="D104">
        <f t="shared" si="24"/>
        <v>2.0027913701223108</v>
      </c>
      <c r="E104" s="4">
        <f>Input!I105</f>
        <v>5125.2583104285713</v>
      </c>
      <c r="F104">
        <f t="shared" si="25"/>
        <v>5124.0538939999997</v>
      </c>
      <c r="G104">
        <f t="shared" si="26"/>
        <v>5108.3709667197418</v>
      </c>
      <c r="H104">
        <f t="shared" si="27"/>
        <v>245.95420807785746</v>
      </c>
      <c r="I104">
        <f t="shared" si="28"/>
        <v>4234606.7540983502</v>
      </c>
      <c r="N104" s="4">
        <f>Input!J105</f>
        <v>10.397307999999612</v>
      </c>
      <c r="O104">
        <f t="shared" si="29"/>
        <v>9.7950998571424694</v>
      </c>
      <c r="P104">
        <f t="shared" si="30"/>
        <v>6.5133720355192697</v>
      </c>
      <c r="Q104">
        <f t="shared" si="31"/>
        <v>10.769737495215752</v>
      </c>
      <c r="R104">
        <f t="shared" si="32"/>
        <v>95.943981211392426</v>
      </c>
    </row>
    <row r="105" spans="1:18" x14ac:dyDescent="0.25">
      <c r="A105">
        <f>Input!G106</f>
        <v>102</v>
      </c>
      <c r="B105">
        <f t="shared" si="22"/>
        <v>102</v>
      </c>
      <c r="C105">
        <f t="shared" si="23"/>
        <v>4.6249728132842707</v>
      </c>
      <c r="D105">
        <f t="shared" si="24"/>
        <v>2.0259031931798037</v>
      </c>
      <c r="E105" s="4">
        <f>Input!I106</f>
        <v>5135.1271500000003</v>
      </c>
      <c r="F105">
        <f t="shared" si="25"/>
        <v>5133.9227335714286</v>
      </c>
      <c r="G105">
        <f t="shared" si="26"/>
        <v>5114.5271055363555</v>
      </c>
      <c r="H105">
        <f t="shared" si="27"/>
        <v>376.19038687491201</v>
      </c>
      <c r="I105">
        <f t="shared" si="28"/>
        <v>4259981.0542457635</v>
      </c>
      <c r="N105" s="4">
        <f>Input!J106</f>
        <v>9.8688395714289072</v>
      </c>
      <c r="O105">
        <f t="shared" si="29"/>
        <v>9.266631428571765</v>
      </c>
      <c r="P105">
        <f t="shared" si="30"/>
        <v>6.1561388166140913</v>
      </c>
      <c r="Q105">
        <f t="shared" si="31"/>
        <v>9.6751642890432716</v>
      </c>
      <c r="R105">
        <f t="shared" si="32"/>
        <v>85.870458032993994</v>
      </c>
    </row>
    <row r="106" spans="1:18" x14ac:dyDescent="0.25">
      <c r="A106">
        <f>Input!G107</f>
        <v>103</v>
      </c>
      <c r="B106">
        <f t="shared" si="22"/>
        <v>103</v>
      </c>
      <c r="C106">
        <f t="shared" si="23"/>
        <v>4.6347289882296359</v>
      </c>
      <c r="D106">
        <f t="shared" si="24"/>
        <v>2.0487895314421061</v>
      </c>
      <c r="E106" s="4">
        <f>Input!I107</f>
        <v>5144.3692014285716</v>
      </c>
      <c r="F106">
        <f t="shared" si="25"/>
        <v>5143.1647849999999</v>
      </c>
      <c r="G106">
        <f t="shared" si="26"/>
        <v>5120.3457434132415</v>
      </c>
      <c r="H106">
        <f t="shared" si="27"/>
        <v>520.70865893821076</v>
      </c>
      <c r="I106">
        <f t="shared" si="28"/>
        <v>4284033.9239016678</v>
      </c>
      <c r="N106" s="4">
        <f>Input!J107</f>
        <v>9.242051428571358</v>
      </c>
      <c r="O106">
        <f t="shared" si="29"/>
        <v>8.6398432857142158</v>
      </c>
      <c r="P106">
        <f t="shared" si="30"/>
        <v>5.8186378768855951</v>
      </c>
      <c r="Q106">
        <f t="shared" si="31"/>
        <v>7.9591999588038647</v>
      </c>
      <c r="R106">
        <f t="shared" si="32"/>
        <v>74.646892001701019</v>
      </c>
    </row>
    <row r="107" spans="1:18" x14ac:dyDescent="0.25">
      <c r="A107">
        <f>Input!G108</f>
        <v>104</v>
      </c>
      <c r="B107">
        <f t="shared" si="22"/>
        <v>104</v>
      </c>
      <c r="C107">
        <f t="shared" si="23"/>
        <v>4.6443908991413725</v>
      </c>
      <c r="D107">
        <f t="shared" si="24"/>
        <v>2.0714547422060114</v>
      </c>
      <c r="E107" s="4">
        <f>Input!I108</f>
        <v>5153.1933942857149</v>
      </c>
      <c r="F107">
        <f t="shared" si="25"/>
        <v>5151.9889778571433</v>
      </c>
      <c r="G107">
        <f t="shared" si="26"/>
        <v>5125.8455403954795</v>
      </c>
      <c r="H107">
        <f t="shared" si="27"/>
        <v>683.4793223119251</v>
      </c>
      <c r="I107">
        <f t="shared" si="28"/>
        <v>4306831.029975256</v>
      </c>
      <c r="N107" s="4">
        <f>Input!J108</f>
        <v>8.8241928571433164</v>
      </c>
      <c r="O107">
        <f t="shared" si="29"/>
        <v>8.2219847142861742</v>
      </c>
      <c r="P107">
        <f t="shared" si="30"/>
        <v>5.4997969822381991</v>
      </c>
      <c r="Q107">
        <f t="shared" si="31"/>
        <v>7.4103060485124983</v>
      </c>
      <c r="R107">
        <f t="shared" si="32"/>
        <v>67.601032641955499</v>
      </c>
    </row>
    <row r="108" spans="1:18" x14ac:dyDescent="0.25">
      <c r="A108">
        <f>Input!G109</f>
        <v>105</v>
      </c>
      <c r="B108">
        <f t="shared" si="22"/>
        <v>105</v>
      </c>
      <c r="C108">
        <f t="shared" si="23"/>
        <v>4.6539603501575231</v>
      </c>
      <c r="D108">
        <f t="shared" si="24"/>
        <v>2.0939030576745852</v>
      </c>
      <c r="E108" s="4">
        <f>Input!I109</f>
        <v>5161.4891187142857</v>
      </c>
      <c r="F108">
        <f t="shared" si="25"/>
        <v>5160.284702285714</v>
      </c>
      <c r="G108">
        <f t="shared" si="26"/>
        <v>5131.044139026616</v>
      </c>
      <c r="H108">
        <f t="shared" si="27"/>
        <v>855.01053970931491</v>
      </c>
      <c r="I108">
        <f t="shared" si="28"/>
        <v>4328435.2610363197</v>
      </c>
      <c r="N108" s="4">
        <f>Input!J109</f>
        <v>8.295724428570793</v>
      </c>
      <c r="O108">
        <f t="shared" si="29"/>
        <v>7.6935162857136499</v>
      </c>
      <c r="P108">
        <f t="shared" si="30"/>
        <v>5.1985986311361652</v>
      </c>
      <c r="Q108">
        <f t="shared" si="31"/>
        <v>6.2246141031224171</v>
      </c>
      <c r="R108">
        <f t="shared" si="32"/>
        <v>59.190192838541158</v>
      </c>
    </row>
    <row r="109" spans="1:18" x14ac:dyDescent="0.25">
      <c r="A109">
        <f>Input!G110</f>
        <v>106</v>
      </c>
      <c r="B109">
        <f t="shared" si="22"/>
        <v>106</v>
      </c>
      <c r="C109">
        <f t="shared" si="23"/>
        <v>4.6634390941120669</v>
      </c>
      <c r="D109">
        <f t="shared" si="24"/>
        <v>2.1161385897002285</v>
      </c>
      <c r="E109" s="4">
        <f>Input!I110</f>
        <v>5169.3178245714289</v>
      </c>
      <c r="F109">
        <f t="shared" si="25"/>
        <v>5168.1134081428572</v>
      </c>
      <c r="G109">
        <f t="shared" si="26"/>
        <v>5135.9582167630833</v>
      </c>
      <c r="H109">
        <f t="shared" si="27"/>
        <v>1033.9563326698856</v>
      </c>
      <c r="I109">
        <f t="shared" si="28"/>
        <v>4348906.7803949201</v>
      </c>
      <c r="N109" s="4">
        <f>Input!J110</f>
        <v>7.8287058571431771</v>
      </c>
      <c r="O109">
        <f t="shared" si="29"/>
        <v>7.226497714286034</v>
      </c>
      <c r="P109">
        <f t="shared" si="30"/>
        <v>4.9140777364673012</v>
      </c>
      <c r="Q109">
        <f t="shared" si="31"/>
        <v>5.3472861538151895</v>
      </c>
      <c r="R109">
        <f t="shared" si="32"/>
        <v>52.222269214581274</v>
      </c>
    </row>
    <row r="110" spans="1:18" x14ac:dyDescent="0.25">
      <c r="A110">
        <f>Input!G111</f>
        <v>107</v>
      </c>
      <c r="B110">
        <f t="shared" si="22"/>
        <v>107</v>
      </c>
      <c r="C110">
        <f t="shared" si="23"/>
        <v>4.6728288344619058</v>
      </c>
      <c r="D110">
        <f t="shared" si="24"/>
        <v>2.1381653343050582</v>
      </c>
      <c r="E110" s="4">
        <f>Input!I111</f>
        <v>5177.3923295714285</v>
      </c>
      <c r="F110">
        <f t="shared" si="25"/>
        <v>5176.1879131428568</v>
      </c>
      <c r="G110">
        <f t="shared" si="26"/>
        <v>5140.6035361073236</v>
      </c>
      <c r="H110">
        <f t="shared" si="27"/>
        <v>1266.247889006981</v>
      </c>
      <c r="I110">
        <f t="shared" si="28"/>
        <v>4368303.0876476867</v>
      </c>
      <c r="N110" s="4">
        <f>Input!J111</f>
        <v>8.0745049999995899</v>
      </c>
      <c r="O110">
        <f t="shared" si="29"/>
        <v>7.4722968571424468</v>
      </c>
      <c r="P110">
        <f t="shared" si="30"/>
        <v>4.6453193442406144</v>
      </c>
      <c r="Q110">
        <f t="shared" si="31"/>
        <v>7.9918018584526305</v>
      </c>
      <c r="R110">
        <f t="shared" si="32"/>
        <v>55.835220321260891</v>
      </c>
    </row>
    <row r="111" spans="1:18" x14ac:dyDescent="0.25">
      <c r="A111">
        <f>Input!G112</f>
        <v>108</v>
      </c>
      <c r="B111">
        <f t="shared" si="22"/>
        <v>108</v>
      </c>
      <c r="C111">
        <f t="shared" si="23"/>
        <v>4.6821312271242199</v>
      </c>
      <c r="D111">
        <f t="shared" si="24"/>
        <v>2.1599871759910378</v>
      </c>
      <c r="E111" s="4">
        <f>Input!I112</f>
        <v>5185.1595855714286</v>
      </c>
      <c r="F111">
        <f t="shared" si="25"/>
        <v>5183.9551691428569</v>
      </c>
      <c r="G111">
        <f t="shared" si="26"/>
        <v>5144.9949925050387</v>
      </c>
      <c r="H111">
        <f t="shared" si="27"/>
        <v>1517.8953636499969</v>
      </c>
      <c r="I111">
        <f t="shared" si="28"/>
        <v>4386679.0869972194</v>
      </c>
      <c r="N111" s="4">
        <f>Input!J112</f>
        <v>7.7672560000000885</v>
      </c>
      <c r="O111">
        <f t="shared" si="29"/>
        <v>7.1650478571429455</v>
      </c>
      <c r="P111">
        <f t="shared" si="30"/>
        <v>4.3914563977154089</v>
      </c>
      <c r="Q111">
        <f t="shared" si="31"/>
        <v>7.692809583809372</v>
      </c>
      <c r="R111">
        <f t="shared" si="32"/>
        <v>51.337910795148716</v>
      </c>
    </row>
    <row r="112" spans="1:18" x14ac:dyDescent="0.25">
      <c r="A112">
        <f>Input!G113</f>
        <v>109</v>
      </c>
      <c r="B112">
        <f t="shared" si="22"/>
        <v>109</v>
      </c>
      <c r="C112">
        <f t="shared" si="23"/>
        <v>4.6913478822291435</v>
      </c>
      <c r="D112">
        <f t="shared" si="24"/>
        <v>2.1816078918514545</v>
      </c>
      <c r="E112" s="4">
        <f>Input!I113</f>
        <v>5191.562655857143</v>
      </c>
      <c r="F112">
        <f t="shared" si="25"/>
        <v>5190.3582394285713</v>
      </c>
      <c r="G112">
        <f t="shared" si="26"/>
        <v>5149.1466600589692</v>
      </c>
      <c r="H112">
        <f t="shared" si="27"/>
        <v>1698.3942741370115</v>
      </c>
      <c r="I112">
        <f t="shared" si="28"/>
        <v>4404087.1608677199</v>
      </c>
      <c r="N112" s="4">
        <f>Input!J113</f>
        <v>6.4030702857144206</v>
      </c>
      <c r="O112">
        <f t="shared" si="29"/>
        <v>5.8008621428572775</v>
      </c>
      <c r="P112">
        <f t="shared" si="30"/>
        <v>4.1516675539303609</v>
      </c>
      <c r="Q112">
        <f t="shared" si="31"/>
        <v>2.7198427921458217</v>
      </c>
      <c r="R112">
        <f t="shared" si="32"/>
        <v>33.650001600434727</v>
      </c>
    </row>
    <row r="113" spans="1:18" x14ac:dyDescent="0.25">
      <c r="A113">
        <f>Input!G114</f>
        <v>110</v>
      </c>
      <c r="B113">
        <f t="shared" si="22"/>
        <v>110</v>
      </c>
      <c r="C113">
        <f t="shared" si="23"/>
        <v>4.7004803657924166</v>
      </c>
      <c r="D113">
        <f t="shared" si="24"/>
        <v>2.2030311554946795</v>
      </c>
      <c r="E113" s="4">
        <f>Input!I114</f>
        <v>5197.0931388571425</v>
      </c>
      <c r="F113">
        <f t="shared" si="25"/>
        <v>5195.8887224285709</v>
      </c>
      <c r="G113">
        <f t="shared" si="26"/>
        <v>5153.0718351171472</v>
      </c>
      <c r="H113">
        <f t="shared" si="27"/>
        <v>1833.2858390391532</v>
      </c>
      <c r="I113">
        <f t="shared" si="28"/>
        <v>4420577.2475334853</v>
      </c>
      <c r="N113" s="4">
        <f>Input!J114</f>
        <v>5.5304829999995491</v>
      </c>
      <c r="O113">
        <f t="shared" si="29"/>
        <v>4.928274857142406</v>
      </c>
      <c r="P113">
        <f t="shared" si="30"/>
        <v>3.9251750581783389</v>
      </c>
      <c r="Q113">
        <f t="shared" si="31"/>
        <v>1.0062092066817518</v>
      </c>
      <c r="R113">
        <f t="shared" si="32"/>
        <v>24.287893067542001</v>
      </c>
    </row>
    <row r="114" spans="1:18" x14ac:dyDescent="0.25">
      <c r="E114" s="4"/>
      <c r="N114" s="4"/>
    </row>
    <row r="115" spans="1:18" x14ac:dyDescent="0.25">
      <c r="E115" s="4"/>
      <c r="N115" s="4"/>
      <c r="P115">
        <f>MAX(P4:P113)</f>
        <v>124.46560564134487</v>
      </c>
    </row>
    <row r="116" spans="1:18" x14ac:dyDescent="0.25">
      <c r="E116" s="4"/>
      <c r="N116" s="4"/>
      <c r="P116">
        <f>2/3*P115</f>
        <v>82.977070427563234</v>
      </c>
    </row>
    <row r="117" spans="1:18" x14ac:dyDescent="0.25">
      <c r="E117" s="4"/>
      <c r="N117" s="4"/>
    </row>
    <row r="118" spans="1:18" x14ac:dyDescent="0.25">
      <c r="E118" s="4"/>
      <c r="N118" s="4"/>
    </row>
    <row r="119" spans="1:18" x14ac:dyDescent="0.25">
      <c r="E119" s="4"/>
      <c r="N119" s="4"/>
    </row>
    <row r="120" spans="1:18" x14ac:dyDescent="0.25">
      <c r="E120" s="4"/>
      <c r="N120" s="4"/>
    </row>
    <row r="121" spans="1:18" x14ac:dyDescent="0.25">
      <c r="E121" s="4"/>
      <c r="N121" s="4"/>
    </row>
    <row r="122" spans="1:18" x14ac:dyDescent="0.25">
      <c r="E122" s="4"/>
      <c r="N122" s="4"/>
    </row>
    <row r="123" spans="1:18" x14ac:dyDescent="0.25">
      <c r="E123" s="4"/>
      <c r="N123" s="4"/>
    </row>
    <row r="124" spans="1:18" x14ac:dyDescent="0.25">
      <c r="E124" s="4"/>
      <c r="N124" s="4"/>
    </row>
    <row r="125" spans="1:18" x14ac:dyDescent="0.25">
      <c r="E125" s="4"/>
      <c r="N125" s="4"/>
    </row>
    <row r="126" spans="1:18" x14ac:dyDescent="0.25">
      <c r="E126" s="4"/>
      <c r="N126" s="4"/>
    </row>
    <row r="127" spans="1:18" x14ac:dyDescent="0.25">
      <c r="E127" s="4"/>
      <c r="N127" s="4"/>
    </row>
    <row r="128" spans="1:18" x14ac:dyDescent="0.25">
      <c r="E128" s="4"/>
      <c r="N128" s="4"/>
    </row>
    <row r="129" spans="5:14" x14ac:dyDescent="0.25">
      <c r="E129" s="4"/>
      <c r="N129" s="4"/>
    </row>
    <row r="130" spans="5:14" x14ac:dyDescent="0.25">
      <c r="E130" s="4"/>
      <c r="N130" s="4"/>
    </row>
    <row r="131" spans="5:14" x14ac:dyDescent="0.25">
      <c r="E131" s="4"/>
      <c r="N131" s="4"/>
    </row>
    <row r="132" spans="5:14" x14ac:dyDescent="0.25">
      <c r="E132" s="4"/>
      <c r="N132" s="4"/>
    </row>
    <row r="133" spans="5:14" x14ac:dyDescent="0.25">
      <c r="E133" s="4"/>
      <c r="N133" s="4"/>
    </row>
    <row r="134" spans="5:14" x14ac:dyDescent="0.25">
      <c r="E134" s="4"/>
      <c r="N134" s="4"/>
    </row>
    <row r="135" spans="5:14" x14ac:dyDescent="0.25">
      <c r="E135" s="4"/>
      <c r="N135" s="4"/>
    </row>
    <row r="136" spans="5:14" x14ac:dyDescent="0.25">
      <c r="E136" s="4"/>
      <c r="N136" s="4"/>
    </row>
    <row r="137" spans="5:14" x14ac:dyDescent="0.25">
      <c r="E137" s="4"/>
      <c r="N137" s="4"/>
    </row>
    <row r="138" spans="5:14" x14ac:dyDescent="0.25">
      <c r="E138" s="4"/>
      <c r="N138" s="4"/>
    </row>
    <row r="139" spans="5:14" x14ac:dyDescent="0.25">
      <c r="E139" s="4"/>
      <c r="N139" s="4"/>
    </row>
    <row r="140" spans="5:14" x14ac:dyDescent="0.25">
      <c r="E140" s="4"/>
      <c r="N140" s="4"/>
    </row>
    <row r="141" spans="5:14" x14ac:dyDescent="0.25">
      <c r="E141" s="4"/>
      <c r="N141" s="4"/>
    </row>
    <row r="142" spans="5:14" x14ac:dyDescent="0.25">
      <c r="E142" s="4"/>
      <c r="N142" s="4"/>
    </row>
    <row r="143" spans="5:14" x14ac:dyDescent="0.25">
      <c r="E143" s="4"/>
      <c r="N143" s="4"/>
    </row>
    <row r="144" spans="5:14" x14ac:dyDescent="0.25">
      <c r="E144" s="4"/>
      <c r="N144" s="4"/>
    </row>
    <row r="145" spans="5:14" x14ac:dyDescent="0.25">
      <c r="E145" s="4"/>
      <c r="N145" s="4"/>
    </row>
    <row r="146" spans="5:14" x14ac:dyDescent="0.25">
      <c r="E146" s="4"/>
      <c r="N146" s="4"/>
    </row>
    <row r="147" spans="5:14" x14ac:dyDescent="0.25">
      <c r="E147" s="4"/>
      <c r="N147" s="4"/>
    </row>
    <row r="148" spans="5:14" x14ac:dyDescent="0.25">
      <c r="E148" s="4"/>
      <c r="N148" s="4"/>
    </row>
    <row r="149" spans="5:14" x14ac:dyDescent="0.25">
      <c r="E149" s="4"/>
      <c r="N149" s="4"/>
    </row>
    <row r="150" spans="5:14" x14ac:dyDescent="0.25">
      <c r="E150" s="4"/>
      <c r="N150" s="4"/>
    </row>
    <row r="151" spans="5:14" x14ac:dyDescent="0.25">
      <c r="E151" s="4"/>
      <c r="N151" s="4"/>
    </row>
    <row r="152" spans="5:14" x14ac:dyDescent="0.25">
      <c r="E152" s="4"/>
      <c r="N152" s="4"/>
    </row>
    <row r="153" spans="5:14" x14ac:dyDescent="0.25">
      <c r="E153" s="4"/>
      <c r="N153" s="4"/>
    </row>
    <row r="154" spans="5:14" x14ac:dyDescent="0.25">
      <c r="E154" s="4"/>
      <c r="N154" s="4"/>
    </row>
    <row r="155" spans="5:14" x14ac:dyDescent="0.25">
      <c r="E155" s="4"/>
      <c r="N155" s="4"/>
    </row>
    <row r="156" spans="5:14" x14ac:dyDescent="0.25">
      <c r="E156" s="4"/>
      <c r="N156" s="4"/>
    </row>
    <row r="157" spans="5:14" x14ac:dyDescent="0.25">
      <c r="E157" s="4"/>
      <c r="N157" s="4"/>
    </row>
    <row r="158" spans="5:14" x14ac:dyDescent="0.25">
      <c r="E158" s="4"/>
      <c r="N158" s="4"/>
    </row>
    <row r="159" spans="5:14" x14ac:dyDescent="0.25">
      <c r="E159" s="4"/>
      <c r="N159" s="4"/>
    </row>
    <row r="160" spans="5:14" x14ac:dyDescent="0.25">
      <c r="E160" s="4"/>
      <c r="N160" s="4"/>
    </row>
    <row r="161" spans="5:14" x14ac:dyDescent="0.25">
      <c r="E161" s="4"/>
      <c r="N161" s="4"/>
    </row>
    <row r="162" spans="5:14" x14ac:dyDescent="0.25">
      <c r="E162" s="4"/>
      <c r="N162" s="4"/>
    </row>
    <row r="163" spans="5:14" x14ac:dyDescent="0.25">
      <c r="E163" s="4"/>
      <c r="N163" s="4"/>
    </row>
    <row r="164" spans="5:14" x14ac:dyDescent="0.25">
      <c r="E164" s="4"/>
      <c r="N164" s="4"/>
    </row>
    <row r="165" spans="5:14" x14ac:dyDescent="0.25">
      <c r="E165" s="4"/>
      <c r="N165" s="4"/>
    </row>
    <row r="166" spans="5:14" x14ac:dyDescent="0.25">
      <c r="E166" s="4"/>
      <c r="N166" s="4"/>
    </row>
    <row r="167" spans="5:14" x14ac:dyDescent="0.25">
      <c r="E167" s="4"/>
      <c r="N167" s="4"/>
    </row>
    <row r="168" spans="5:14" x14ac:dyDescent="0.25">
      <c r="E168" s="4"/>
      <c r="N168" s="4"/>
    </row>
    <row r="169" spans="5:14" x14ac:dyDescent="0.25">
      <c r="E169" s="4"/>
      <c r="N169" s="4"/>
    </row>
    <row r="170" spans="5:14" x14ac:dyDescent="0.25">
      <c r="E170" s="4"/>
      <c r="N170" s="4"/>
    </row>
    <row r="171" spans="5:14" x14ac:dyDescent="0.25">
      <c r="E171" s="4"/>
      <c r="N171" s="4"/>
    </row>
    <row r="172" spans="5:14" x14ac:dyDescent="0.25">
      <c r="E172" s="4"/>
      <c r="N172" s="4"/>
    </row>
    <row r="173" spans="5:14" x14ac:dyDescent="0.25">
      <c r="E173" s="4"/>
      <c r="N173" s="4"/>
    </row>
    <row r="174" spans="5:14" x14ac:dyDescent="0.25">
      <c r="E174" s="4"/>
      <c r="N174" s="4"/>
    </row>
    <row r="175" spans="5:14" x14ac:dyDescent="0.25">
      <c r="E175" s="4"/>
      <c r="N175" s="4"/>
    </row>
    <row r="176" spans="5:14" x14ac:dyDescent="0.25">
      <c r="E176" s="4"/>
      <c r="N176" s="4"/>
    </row>
    <row r="177" spans="5:14" x14ac:dyDescent="0.25">
      <c r="E177" s="4"/>
      <c r="N177" s="4"/>
    </row>
    <row r="178" spans="5:14" x14ac:dyDescent="0.25">
      <c r="E178" s="4"/>
      <c r="N178" s="4"/>
    </row>
    <row r="179" spans="5:14" x14ac:dyDescent="0.25">
      <c r="E179" s="4"/>
      <c r="N179" s="4"/>
    </row>
    <row r="180" spans="5:14" x14ac:dyDescent="0.25">
      <c r="E180" s="4"/>
      <c r="N180" s="4"/>
    </row>
    <row r="181" spans="5:14" x14ac:dyDescent="0.25">
      <c r="E181" s="4"/>
      <c r="N181" s="4"/>
    </row>
    <row r="182" spans="5:14" x14ac:dyDescent="0.25">
      <c r="E182" s="4"/>
      <c r="N182" s="4"/>
    </row>
    <row r="183" spans="5:14" x14ac:dyDescent="0.25">
      <c r="E183" s="4"/>
      <c r="N183" s="4"/>
    </row>
    <row r="184" spans="5:14" x14ac:dyDescent="0.25">
      <c r="E184" s="4"/>
      <c r="N184" s="4"/>
    </row>
    <row r="185" spans="5:14" x14ac:dyDescent="0.25">
      <c r="E185" s="4"/>
      <c r="N185" s="4"/>
    </row>
    <row r="186" spans="5:14" x14ac:dyDescent="0.25">
      <c r="E186" s="4"/>
      <c r="N186" s="4"/>
    </row>
    <row r="187" spans="5:14" x14ac:dyDescent="0.25">
      <c r="E187" s="4"/>
      <c r="N187" s="4"/>
    </row>
    <row r="188" spans="5:14" x14ac:dyDescent="0.25">
      <c r="E188" s="4"/>
      <c r="N188" s="4"/>
    </row>
    <row r="189" spans="5:14" x14ac:dyDescent="0.25">
      <c r="E189" s="4"/>
      <c r="N189" s="4"/>
    </row>
    <row r="190" spans="5:14" x14ac:dyDescent="0.25">
      <c r="E190" s="4"/>
      <c r="N190" s="4"/>
    </row>
    <row r="191" spans="5:14" x14ac:dyDescent="0.25">
      <c r="E191" s="4"/>
      <c r="N191" s="4"/>
    </row>
    <row r="192" spans="5:14" x14ac:dyDescent="0.25">
      <c r="E192" s="4"/>
      <c r="N192" s="4"/>
    </row>
    <row r="193" spans="5:14" x14ac:dyDescent="0.25">
      <c r="E193" s="4"/>
      <c r="N193" s="4"/>
    </row>
    <row r="194" spans="5:14" x14ac:dyDescent="0.25">
      <c r="E194" s="4"/>
      <c r="N194" s="4"/>
    </row>
    <row r="195" spans="5:14" x14ac:dyDescent="0.25">
      <c r="E195" s="4"/>
      <c r="N195" s="4"/>
    </row>
    <row r="196" spans="5:14" x14ac:dyDescent="0.25">
      <c r="E196" s="4"/>
      <c r="N196" s="4"/>
    </row>
    <row r="197" spans="5:14" x14ac:dyDescent="0.25">
      <c r="E197" s="4"/>
      <c r="N197" s="4"/>
    </row>
    <row r="198" spans="5:14" x14ac:dyDescent="0.25">
      <c r="E198" s="4"/>
      <c r="N198" s="4"/>
    </row>
    <row r="199" spans="5:14" x14ac:dyDescent="0.25">
      <c r="E199" s="4"/>
      <c r="N199" s="4"/>
    </row>
    <row r="200" spans="5:14" x14ac:dyDescent="0.25">
      <c r="E200" s="4"/>
      <c r="N200" s="4"/>
    </row>
    <row r="201" spans="5:14" x14ac:dyDescent="0.25">
      <c r="E201" s="4"/>
      <c r="N201" s="4"/>
    </row>
    <row r="202" spans="5:14" x14ac:dyDescent="0.25">
      <c r="E202" s="4"/>
      <c r="N202" s="4"/>
    </row>
    <row r="203" spans="5:14" x14ac:dyDescent="0.25">
      <c r="E203" s="4"/>
      <c r="N203" s="4"/>
    </row>
    <row r="204" spans="5:14" x14ac:dyDescent="0.25">
      <c r="E204" s="4"/>
      <c r="N204" s="4"/>
    </row>
    <row r="205" spans="5:14" x14ac:dyDescent="0.25">
      <c r="E205" s="4"/>
      <c r="N205" s="4"/>
    </row>
    <row r="206" spans="5:14" x14ac:dyDescent="0.25">
      <c r="E206" s="4"/>
      <c r="N206" s="4"/>
    </row>
    <row r="207" spans="5:14" x14ac:dyDescent="0.25">
      <c r="E207" s="4"/>
      <c r="N207" s="4"/>
    </row>
    <row r="208" spans="5:14" x14ac:dyDescent="0.25">
      <c r="E208" s="4"/>
      <c r="N208" s="4"/>
    </row>
    <row r="209" spans="5:14" x14ac:dyDescent="0.25">
      <c r="E209" s="4"/>
      <c r="N209" s="4"/>
    </row>
    <row r="210" spans="5:14" x14ac:dyDescent="0.25">
      <c r="E210" s="4"/>
      <c r="N210" s="4"/>
    </row>
    <row r="211" spans="5:14" x14ac:dyDescent="0.25">
      <c r="E211" s="4"/>
      <c r="N211" s="4"/>
    </row>
    <row r="212" spans="5:14" x14ac:dyDescent="0.25">
      <c r="E212" s="4"/>
      <c r="N212" s="4"/>
    </row>
    <row r="213" spans="5:14" x14ac:dyDescent="0.25">
      <c r="E213" s="4"/>
      <c r="N213" s="4"/>
    </row>
    <row r="214" spans="5:14" x14ac:dyDescent="0.25">
      <c r="E214" s="4"/>
      <c r="N214" s="4"/>
    </row>
    <row r="215" spans="5:14" x14ac:dyDescent="0.25">
      <c r="E215" s="4"/>
      <c r="N215" s="4"/>
    </row>
    <row r="216" spans="5:14" x14ac:dyDescent="0.25">
      <c r="E216" s="4"/>
      <c r="N216" s="4"/>
    </row>
    <row r="217" spans="5:14" x14ac:dyDescent="0.25">
      <c r="E217" s="4"/>
      <c r="N217" s="4"/>
    </row>
    <row r="218" spans="5:14" x14ac:dyDescent="0.25">
      <c r="E218" s="4"/>
      <c r="N218" s="4"/>
    </row>
    <row r="219" spans="5:14" x14ac:dyDescent="0.25">
      <c r="E219" s="4"/>
      <c r="N219" s="4"/>
    </row>
    <row r="220" spans="5:14" x14ac:dyDescent="0.25">
      <c r="E220" s="4"/>
      <c r="N220" s="4"/>
    </row>
    <row r="221" spans="5:14" x14ac:dyDescent="0.25">
      <c r="E221" s="4"/>
      <c r="N221" s="4"/>
    </row>
    <row r="222" spans="5:14" x14ac:dyDescent="0.25">
      <c r="E222" s="4"/>
      <c r="N222" s="4"/>
    </row>
    <row r="223" spans="5:14" x14ac:dyDescent="0.25">
      <c r="E223" s="4"/>
      <c r="N223" s="4"/>
    </row>
    <row r="224" spans="5:14" x14ac:dyDescent="0.25">
      <c r="E224" s="4"/>
      <c r="N224" s="4"/>
    </row>
    <row r="225" spans="5:14" x14ac:dyDescent="0.25">
      <c r="E225" s="4"/>
      <c r="N225" s="4"/>
    </row>
    <row r="226" spans="5:14" x14ac:dyDescent="0.25">
      <c r="E226" s="4"/>
      <c r="N226" s="4"/>
    </row>
    <row r="227" spans="5:14" x14ac:dyDescent="0.25">
      <c r="E227" s="4"/>
      <c r="N227" s="4"/>
    </row>
    <row r="228" spans="5:14" x14ac:dyDescent="0.25">
      <c r="E228" s="4"/>
      <c r="N228" s="4"/>
    </row>
    <row r="229" spans="5:14" x14ac:dyDescent="0.25">
      <c r="E229" s="4"/>
      <c r="N229" s="4"/>
    </row>
    <row r="230" spans="5:14" x14ac:dyDescent="0.25">
      <c r="E230" s="4"/>
      <c r="N230" s="4"/>
    </row>
    <row r="231" spans="5:14" x14ac:dyDescent="0.25">
      <c r="E231" s="4"/>
      <c r="N231" s="4"/>
    </row>
    <row r="232" spans="5:14" x14ac:dyDescent="0.25">
      <c r="E232" s="4"/>
      <c r="N232" s="4"/>
    </row>
    <row r="233" spans="5:14" x14ac:dyDescent="0.25">
      <c r="E233" s="4"/>
      <c r="N233" s="4"/>
    </row>
    <row r="234" spans="5:14" x14ac:dyDescent="0.25">
      <c r="E234" s="4"/>
      <c r="N234" s="4"/>
    </row>
    <row r="235" spans="5:14" x14ac:dyDescent="0.25">
      <c r="E235" s="4"/>
      <c r="N235" s="4"/>
    </row>
    <row r="236" spans="5:14" x14ac:dyDescent="0.25">
      <c r="E236" s="4"/>
      <c r="N236" s="4"/>
    </row>
    <row r="237" spans="5:14" x14ac:dyDescent="0.25">
      <c r="E237" s="4"/>
      <c r="N237" s="4"/>
    </row>
    <row r="238" spans="5:14" x14ac:dyDescent="0.25">
      <c r="E238" s="4"/>
      <c r="N238" s="4"/>
    </row>
    <row r="239" spans="5:14" x14ac:dyDescent="0.25">
      <c r="E239" s="4"/>
      <c r="N239" s="4"/>
    </row>
    <row r="240" spans="5:14" x14ac:dyDescent="0.25">
      <c r="E240" s="4"/>
      <c r="N240" s="4"/>
    </row>
    <row r="241" spans="5:14" x14ac:dyDescent="0.25">
      <c r="E241" s="4"/>
      <c r="N241" s="4"/>
    </row>
    <row r="242" spans="5:14" x14ac:dyDescent="0.25">
      <c r="E242" s="4"/>
      <c r="N242" s="4"/>
    </row>
    <row r="243" spans="5:14" x14ac:dyDescent="0.25">
      <c r="E243" s="4"/>
      <c r="N243" s="4"/>
    </row>
    <row r="244" spans="5:14" x14ac:dyDescent="0.25">
      <c r="E244" s="4"/>
      <c r="N244" s="4"/>
    </row>
    <row r="245" spans="5:14" x14ac:dyDescent="0.25">
      <c r="E245" s="4"/>
      <c r="N245" s="4"/>
    </row>
    <row r="246" spans="5:14" x14ac:dyDescent="0.25">
      <c r="E246" s="4"/>
      <c r="N246" s="4"/>
    </row>
    <row r="247" spans="5:14" x14ac:dyDescent="0.25">
      <c r="E247" s="4"/>
      <c r="N247" s="4"/>
    </row>
    <row r="248" spans="5:14" x14ac:dyDescent="0.25">
      <c r="E248" s="4"/>
      <c r="N248" s="4"/>
    </row>
    <row r="249" spans="5:14" x14ac:dyDescent="0.25">
      <c r="E249" s="4"/>
      <c r="N249" s="4"/>
    </row>
    <row r="250" spans="5:14" x14ac:dyDescent="0.25">
      <c r="E250" s="4"/>
      <c r="N250" s="4"/>
    </row>
    <row r="251" spans="5:14" x14ac:dyDescent="0.25">
      <c r="E251" s="4"/>
      <c r="N251" s="4"/>
    </row>
    <row r="252" spans="5:14" x14ac:dyDescent="0.25">
      <c r="E252" s="4"/>
      <c r="N252" s="4"/>
    </row>
    <row r="253" spans="5:14" x14ac:dyDescent="0.25">
      <c r="E253" s="4"/>
      <c r="N253" s="4"/>
    </row>
    <row r="254" spans="5:14" x14ac:dyDescent="0.25">
      <c r="E254" s="4"/>
      <c r="N254" s="4"/>
    </row>
    <row r="255" spans="5:14" x14ac:dyDescent="0.25">
      <c r="E255" s="4"/>
      <c r="N255" s="4"/>
    </row>
    <row r="256" spans="5:14" x14ac:dyDescent="0.25">
      <c r="E256" s="4"/>
      <c r="N256" s="4"/>
    </row>
    <row r="257" spans="5:14" x14ac:dyDescent="0.25">
      <c r="E257" s="4"/>
      <c r="N257" s="4"/>
    </row>
    <row r="258" spans="5:14" x14ac:dyDescent="0.25">
      <c r="E258" s="4"/>
      <c r="N258" s="4"/>
    </row>
    <row r="259" spans="5:14" x14ac:dyDescent="0.25">
      <c r="E259" s="4"/>
      <c r="N259" s="4"/>
    </row>
    <row r="260" spans="5:14" x14ac:dyDescent="0.25">
      <c r="E260" s="4"/>
      <c r="N260" s="4"/>
    </row>
    <row r="261" spans="5:14" x14ac:dyDescent="0.25">
      <c r="E261" s="4"/>
      <c r="N261" s="4"/>
    </row>
    <row r="262" spans="5:14" x14ac:dyDescent="0.25">
      <c r="E262" s="4"/>
      <c r="N262" s="4"/>
    </row>
    <row r="263" spans="5:14" x14ac:dyDescent="0.25">
      <c r="E263" s="4"/>
      <c r="N263" s="4"/>
    </row>
    <row r="264" spans="5:14" x14ac:dyDescent="0.25">
      <c r="E264" s="4"/>
      <c r="N264" s="4"/>
    </row>
    <row r="265" spans="5:14" x14ac:dyDescent="0.25">
      <c r="E265" s="4"/>
      <c r="N265" s="4"/>
    </row>
    <row r="266" spans="5:14" x14ac:dyDescent="0.25">
      <c r="E266" s="4"/>
      <c r="N266" s="4"/>
    </row>
    <row r="267" spans="5:14" x14ac:dyDescent="0.25">
      <c r="E267" s="4"/>
      <c r="N267" s="4"/>
    </row>
    <row r="268" spans="5:14" x14ac:dyDescent="0.25">
      <c r="E268" s="4"/>
      <c r="N268" s="4"/>
    </row>
    <row r="269" spans="5:14" x14ac:dyDescent="0.25">
      <c r="E269" s="4"/>
      <c r="N269" s="4"/>
    </row>
    <row r="270" spans="5:14" x14ac:dyDescent="0.25">
      <c r="E270" s="4"/>
      <c r="N270" s="4"/>
    </row>
    <row r="271" spans="5:14" x14ac:dyDescent="0.25">
      <c r="E271" s="4"/>
      <c r="N271" s="4"/>
    </row>
    <row r="272" spans="5:14" x14ac:dyDescent="0.25">
      <c r="E272" s="4"/>
      <c r="N272" s="4"/>
    </row>
    <row r="273" spans="5:14" x14ac:dyDescent="0.25">
      <c r="E273" s="4"/>
      <c r="N273" s="4"/>
    </row>
    <row r="274" spans="5:14" x14ac:dyDescent="0.25">
      <c r="E274" s="4"/>
      <c r="N274" s="4"/>
    </row>
    <row r="275" spans="5:14" x14ac:dyDescent="0.25">
      <c r="E275" s="4"/>
      <c r="N275" s="4"/>
    </row>
    <row r="276" spans="5:14" x14ac:dyDescent="0.25">
      <c r="E276" s="4"/>
      <c r="N276" s="4"/>
    </row>
    <row r="277" spans="5:14" x14ac:dyDescent="0.25">
      <c r="E277" s="4"/>
      <c r="N277" s="4"/>
    </row>
    <row r="278" spans="5:14" x14ac:dyDescent="0.25">
      <c r="E278" s="4"/>
      <c r="N278" s="4"/>
    </row>
    <row r="279" spans="5:14" x14ac:dyDescent="0.25">
      <c r="E279" s="4"/>
      <c r="N279" s="4"/>
    </row>
    <row r="280" spans="5:14" x14ac:dyDescent="0.25">
      <c r="E280" s="4"/>
      <c r="N280" s="4"/>
    </row>
    <row r="281" spans="5:14" x14ac:dyDescent="0.25">
      <c r="E281" s="4"/>
      <c r="N281" s="4"/>
    </row>
    <row r="282" spans="5:14" x14ac:dyDescent="0.25">
      <c r="E282" s="4"/>
      <c r="N282" s="4"/>
    </row>
    <row r="283" spans="5:14" x14ac:dyDescent="0.25">
      <c r="E283" s="4"/>
      <c r="N283" s="4"/>
    </row>
    <row r="284" spans="5:14" x14ac:dyDescent="0.25">
      <c r="E284" s="4"/>
      <c r="N284" s="4"/>
    </row>
    <row r="285" spans="5:14" x14ac:dyDescent="0.25">
      <c r="E285" s="4"/>
      <c r="N285" s="4"/>
    </row>
    <row r="286" spans="5:14" x14ac:dyDescent="0.25">
      <c r="E286" s="4"/>
      <c r="N286" s="4"/>
    </row>
    <row r="287" spans="5:14" x14ac:dyDescent="0.25">
      <c r="E287" s="4"/>
      <c r="N287" s="4"/>
    </row>
    <row r="288" spans="5:14" x14ac:dyDescent="0.25">
      <c r="E288" s="4"/>
      <c r="N288" s="4"/>
    </row>
    <row r="289" spans="5:14" x14ac:dyDescent="0.25">
      <c r="E289" s="4"/>
      <c r="N289" s="4"/>
    </row>
    <row r="290" spans="5:14" x14ac:dyDescent="0.25">
      <c r="E290" s="4"/>
      <c r="N290" s="4"/>
    </row>
    <row r="291" spans="5:14" x14ac:dyDescent="0.25">
      <c r="E291" s="4"/>
      <c r="N291" s="4"/>
    </row>
    <row r="292" spans="5:14" x14ac:dyDescent="0.25">
      <c r="E292" s="4"/>
      <c r="N292" s="4"/>
    </row>
    <row r="293" spans="5:14" x14ac:dyDescent="0.25">
      <c r="E293" s="4"/>
      <c r="N293" s="4"/>
    </row>
    <row r="294" spans="5:14" x14ac:dyDescent="0.25">
      <c r="E294" s="4"/>
      <c r="N294" s="4"/>
    </row>
    <row r="295" spans="5:14" x14ac:dyDescent="0.25">
      <c r="E295" s="4"/>
      <c r="N295" s="4"/>
    </row>
    <row r="296" spans="5:14" x14ac:dyDescent="0.25">
      <c r="E296" s="4"/>
      <c r="N296" s="4"/>
    </row>
    <row r="297" spans="5:14" x14ac:dyDescent="0.25">
      <c r="E297" s="4"/>
      <c r="N297" s="4"/>
    </row>
    <row r="298" spans="5:14" x14ac:dyDescent="0.25">
      <c r="E298" s="4"/>
      <c r="N298" s="4"/>
    </row>
    <row r="299" spans="5:14" x14ac:dyDescent="0.25">
      <c r="E299" s="4"/>
      <c r="N299" s="4"/>
    </row>
    <row r="300" spans="5:14" x14ac:dyDescent="0.25">
      <c r="E300" s="4"/>
      <c r="N300" s="4"/>
    </row>
    <row r="301" spans="5:14" x14ac:dyDescent="0.25">
      <c r="E301" s="4"/>
      <c r="N301" s="4"/>
    </row>
    <row r="302" spans="5:14" x14ac:dyDescent="0.25">
      <c r="E302" s="4"/>
      <c r="N302" s="4"/>
    </row>
    <row r="303" spans="5:14" x14ac:dyDescent="0.25">
      <c r="E303" s="4"/>
      <c r="N303" s="4"/>
    </row>
    <row r="304" spans="5:14" x14ac:dyDescent="0.25">
      <c r="E304" s="4"/>
      <c r="N304" s="4"/>
    </row>
    <row r="305" spans="5:14" x14ac:dyDescent="0.25">
      <c r="E305" s="4"/>
      <c r="N305" s="4"/>
    </row>
    <row r="306" spans="5:14" x14ac:dyDescent="0.25">
      <c r="E306" s="4"/>
      <c r="N306" s="4"/>
    </row>
    <row r="307" spans="5:14" x14ac:dyDescent="0.25">
      <c r="E307" s="4"/>
      <c r="N307" s="4"/>
    </row>
    <row r="308" spans="5:14" x14ac:dyDescent="0.25">
      <c r="E308" s="4"/>
      <c r="N308" s="4"/>
    </row>
    <row r="309" spans="5:14" x14ac:dyDescent="0.25">
      <c r="E309" s="4"/>
      <c r="N309" s="4"/>
    </row>
    <row r="310" spans="5:14" x14ac:dyDescent="0.25">
      <c r="E310" s="4"/>
      <c r="N310" s="4"/>
    </row>
    <row r="311" spans="5:14" x14ac:dyDescent="0.25">
      <c r="E311" s="4"/>
      <c r="N311" s="4"/>
    </row>
    <row r="312" spans="5:14" x14ac:dyDescent="0.25">
      <c r="E312" s="4"/>
      <c r="N312" s="4"/>
    </row>
    <row r="313" spans="5:14" x14ac:dyDescent="0.25">
      <c r="E313" s="4"/>
      <c r="N313" s="4"/>
    </row>
    <row r="314" spans="5:14" x14ac:dyDescent="0.25">
      <c r="E314" s="4"/>
      <c r="N314" s="4"/>
    </row>
    <row r="315" spans="5:14" x14ac:dyDescent="0.25">
      <c r="E315" s="4"/>
      <c r="N315" s="4"/>
    </row>
    <row r="316" spans="5:14" x14ac:dyDescent="0.25">
      <c r="E316" s="4"/>
      <c r="N316" s="4"/>
    </row>
    <row r="317" spans="5:14" x14ac:dyDescent="0.25">
      <c r="E317" s="4"/>
      <c r="N317" s="4"/>
    </row>
  </sheetData>
  <mergeCells count="2">
    <mergeCell ref="C1:L1"/>
    <mergeCell ref="N1:U1"/>
  </mergeCells>
  <conditionalFormatting sqref="U8">
    <cfRule type="cellIs" dxfId="15" priority="2" operator="between">
      <formula>0.05</formula>
      <formula>0.025</formula>
    </cfRule>
    <cfRule type="cellIs" dxfId="14" priority="3" operator="lessThan">
      <formula>0.025</formula>
    </cfRule>
    <cfRule type="cellIs" dxfId="13" priority="4" operator="greaterThan">
      <formula>0.05</formula>
    </cfRule>
  </conditionalFormatting>
  <conditionalFormatting sqref="P2:P113">
    <cfRule type="cellIs" dxfId="12" priority="1" operator="equal">
      <formula>$P$115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zoomScale="86" workbookViewId="0">
      <selection activeCell="I7" sqref="I7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0</v>
      </c>
      <c r="B3">
        <f>A3-$A$3</f>
        <v>0</v>
      </c>
      <c r="C3" s="4">
        <f t="shared" ref="C3:C34" si="0">((B3-$Y$3)/$Z$3)</f>
        <v>-2.8237511203216275</v>
      </c>
      <c r="D3" s="4">
        <f>Input!I4</f>
        <v>0.60220819999999997</v>
      </c>
      <c r="E3">
        <f>D3-$D$3</f>
        <v>0</v>
      </c>
      <c r="F3">
        <f>O3</f>
        <v>0</v>
      </c>
      <c r="G3">
        <f>(E3-F3)^2</f>
        <v>0</v>
      </c>
      <c r="H3">
        <f>(F3-$I$4)^2</f>
        <v>5306503.5358681371</v>
      </c>
      <c r="I3" s="2" t="s">
        <v>11</v>
      </c>
      <c r="J3" s="23">
        <f>SUM(G3:G161)</f>
        <v>208347371.2991142</v>
      </c>
      <c r="K3">
        <f>1-(J3/J5)</f>
        <v>-0.26370177529074046</v>
      </c>
      <c r="M3" s="4">
        <f>Input!J4</f>
        <v>0.27037914285714293</v>
      </c>
      <c r="N3">
        <f>M3-$M$3</f>
        <v>0</v>
      </c>
      <c r="O3" s="4">
        <v>0</v>
      </c>
      <c r="P3">
        <f>(N3-O3)^2</f>
        <v>0</v>
      </c>
      <c r="Q3">
        <f>(N3-$R$4)^2</f>
        <v>3454.4413274231842</v>
      </c>
      <c r="R3" s="2" t="s">
        <v>11</v>
      </c>
      <c r="S3" s="23">
        <f>SUM(P4:P167)</f>
        <v>153801.14853258693</v>
      </c>
      <c r="T3">
        <f>1-(S3/S5)</f>
        <v>-5.3566555648780545E-2</v>
      </c>
      <c r="V3">
        <f>COUNT(B4:B500)</f>
        <v>81</v>
      </c>
      <c r="X3">
        <v>1960.5215182617712</v>
      </c>
      <c r="Y3">
        <v>34.861429552128349</v>
      </c>
      <c r="Z3">
        <v>12.345786886543175</v>
      </c>
    </row>
    <row r="4" spans="1:26" ht="14.45" x14ac:dyDescent="0.3">
      <c r="A4">
        <f>Input!G5</f>
        <v>1</v>
      </c>
      <c r="B4">
        <f t="shared" ref="B4:B67" si="1">A4-$A$3</f>
        <v>1</v>
      </c>
      <c r="C4">
        <f t="shared" si="0"/>
        <v>-2.742751828078053</v>
      </c>
      <c r="D4" s="4">
        <f>Input!I5</f>
        <v>1.2044164285714285</v>
      </c>
      <c r="E4">
        <f t="shared" ref="E4:E67" si="2">D4-$D$3</f>
        <v>0.60220822857142853</v>
      </c>
      <c r="F4">
        <f>O4</f>
        <v>1.473099386070178</v>
      </c>
      <c r="G4">
        <f>(E4-F4)^2</f>
        <v>0.75845140820951162</v>
      </c>
      <c r="H4">
        <f t="shared" ref="H4:H67" si="3">(F4-$I$4)^2</f>
        <v>5299718.8867937215</v>
      </c>
      <c r="I4">
        <f>AVERAGE(E3:E161)</f>
        <v>2303.5849313337976</v>
      </c>
      <c r="J4" t="s">
        <v>5</v>
      </c>
      <c r="K4" t="s">
        <v>6</v>
      </c>
      <c r="M4" s="4">
        <f>Input!J5</f>
        <v>0.60220814285714275</v>
      </c>
      <c r="N4">
        <f>M4-$M$3</f>
        <v>0.33182899999999982</v>
      </c>
      <c r="O4">
        <f>$X$3*((1/$Z$3)*(1/SQRT(2*PI()))*EXP(-1*C4*C4/2))</f>
        <v>1.473099386070178</v>
      </c>
      <c r="P4">
        <f>(N4-O4)^2</f>
        <v>1.3024980941207733</v>
      </c>
      <c r="Q4">
        <f t="shared" ref="Q4:Q67" si="4">(N4-$R$4)^2</f>
        <v>3415.5452737392006</v>
      </c>
      <c r="R4">
        <f>AVERAGE(N3:N167)</f>
        <v>58.77449555226471</v>
      </c>
      <c r="S4" t="s">
        <v>5</v>
      </c>
      <c r="T4" t="s">
        <v>6</v>
      </c>
    </row>
    <row r="5" spans="1:26" ht="14.45" x14ac:dyDescent="0.3">
      <c r="A5">
        <f>Input!G6</f>
        <v>2</v>
      </c>
      <c r="B5">
        <f t="shared" si="1"/>
        <v>2</v>
      </c>
      <c r="C5">
        <f t="shared" si="0"/>
        <v>-2.6617525358344785</v>
      </c>
      <c r="D5" s="4">
        <f>Input!I6</f>
        <v>2.5317322857142854</v>
      </c>
      <c r="E5">
        <f t="shared" si="2"/>
        <v>1.9295240857142855</v>
      </c>
      <c r="F5">
        <f>F4+O5</f>
        <v>3.3066404803098086</v>
      </c>
      <c r="G5">
        <f t="shared" ref="G5:G68" si="5">(E5-F5)^2</f>
        <v>1.8964495642637726</v>
      </c>
      <c r="H5">
        <f t="shared" si="3"/>
        <v>5291280.2153718425</v>
      </c>
      <c r="J5">
        <f>SUM(H3:H161)</f>
        <v>164870680.22926503</v>
      </c>
      <c r="K5">
        <f>1-((1-K3)*(V3-1)/(V3-1-1))</f>
        <v>-0.27969800029442071</v>
      </c>
      <c r="M5" s="4">
        <f>Input!J6</f>
        <v>1.3273158571428569</v>
      </c>
      <c r="N5">
        <f t="shared" ref="N5:N68" si="6">M5-$M$3</f>
        <v>1.056936714285714</v>
      </c>
      <c r="O5">
        <f t="shared" ref="O5:O68" si="7">$X$3*((1/$Z$3)*(1/SQRT(2*PI()))*EXP(-1*C5*C5/2))</f>
        <v>1.8335410942396306</v>
      </c>
      <c r="P5">
        <f t="shared" ref="P5:P68" si="8">(N5-O5)^2</f>
        <v>0.60311436296360732</v>
      </c>
      <c r="Q5">
        <f t="shared" si="4"/>
        <v>3331.3165982155674</v>
      </c>
      <c r="S5">
        <f>SUM(Q4:Q167)</f>
        <v>145981.42633511845</v>
      </c>
      <c r="T5">
        <f>1-((1-T3)*(X3-1)/(X3-1-1))</f>
        <v>-5.4104495388438645E-2</v>
      </c>
    </row>
    <row r="6" spans="1:26" ht="14.45" x14ac:dyDescent="0.3">
      <c r="A6">
        <f>Input!G7</f>
        <v>3</v>
      </c>
      <c r="B6">
        <f t="shared" si="1"/>
        <v>3</v>
      </c>
      <c r="C6">
        <f t="shared" si="0"/>
        <v>-2.580753243590904</v>
      </c>
      <c r="D6" s="4">
        <f>Input!I7</f>
        <v>4.5964458571428581</v>
      </c>
      <c r="E6">
        <f t="shared" si="2"/>
        <v>3.9942376571428584</v>
      </c>
      <c r="F6">
        <f t="shared" ref="F6:F69" si="9">F5+O6</f>
        <v>5.5738929896874936</v>
      </c>
      <c r="G6">
        <f t="shared" si="5"/>
        <v>2.495310969636702</v>
      </c>
      <c r="H6">
        <f t="shared" si="3"/>
        <v>5280854.7323513757</v>
      </c>
      <c r="M6" s="4">
        <f>Input!J7</f>
        <v>2.0647135714285727</v>
      </c>
      <c r="N6">
        <f t="shared" si="6"/>
        <v>1.7943344285714298</v>
      </c>
      <c r="O6">
        <f t="shared" si="7"/>
        <v>2.267252509377685</v>
      </c>
      <c r="P6">
        <f t="shared" si="8"/>
        <v>0.2236515111534717</v>
      </c>
      <c r="Q6">
        <f t="shared" si="4"/>
        <v>3246.738761682047</v>
      </c>
    </row>
    <row r="7" spans="1:26" ht="14.45" x14ac:dyDescent="0.3">
      <c r="A7">
        <f>Input!G8</f>
        <v>4</v>
      </c>
      <c r="B7">
        <f t="shared" si="1"/>
        <v>4</v>
      </c>
      <c r="C7">
        <f t="shared" si="0"/>
        <v>-2.4997539513473299</v>
      </c>
      <c r="D7" s="4">
        <f>Input!I8</f>
        <v>7.0298584285714298</v>
      </c>
      <c r="E7">
        <f t="shared" si="2"/>
        <v>6.4276502285714301</v>
      </c>
      <c r="F7">
        <f t="shared" si="9"/>
        <v>8.3591147409768158</v>
      </c>
      <c r="G7">
        <f t="shared" si="5"/>
        <v>3.7305551626813744</v>
      </c>
      <c r="H7">
        <f t="shared" si="3"/>
        <v>5268061.5491541801</v>
      </c>
      <c r="M7" s="4">
        <f>Input!J8</f>
        <v>2.4334125714285699</v>
      </c>
      <c r="N7">
        <f t="shared" si="6"/>
        <v>2.1630334285714268</v>
      </c>
      <c r="O7">
        <f t="shared" si="7"/>
        <v>2.7852217512893227</v>
      </c>
      <c r="P7">
        <f t="shared" si="8"/>
        <v>0.38711830892650861</v>
      </c>
      <c r="Q7">
        <f t="shared" si="4"/>
        <v>3204.8576437823594</v>
      </c>
      <c r="S7" s="17"/>
      <c r="T7" s="18"/>
    </row>
    <row r="8" spans="1:26" x14ac:dyDescent="0.25">
      <c r="A8">
        <f>Input!G9</f>
        <v>5</v>
      </c>
      <c r="B8">
        <f t="shared" si="1"/>
        <v>5</v>
      </c>
      <c r="C8">
        <f t="shared" si="0"/>
        <v>-2.4187546591037554</v>
      </c>
      <c r="D8" s="4">
        <f>Input!I9</f>
        <v>9.8688397142857127</v>
      </c>
      <c r="E8">
        <f t="shared" si="2"/>
        <v>9.266631514285713</v>
      </c>
      <c r="F8">
        <f t="shared" si="9"/>
        <v>11.758264575968479</v>
      </c>
      <c r="G8">
        <f t="shared" si="5"/>
        <v>6.2082353140706337</v>
      </c>
      <c r="H8">
        <f t="shared" si="3"/>
        <v>5252469.4704623017</v>
      </c>
      <c r="M8" s="4">
        <f>Input!J9</f>
        <v>2.8389812857142847</v>
      </c>
      <c r="N8">
        <f t="shared" si="6"/>
        <v>2.5686021428571415</v>
      </c>
      <c r="O8">
        <f t="shared" si="7"/>
        <v>3.3991498349916633</v>
      </c>
      <c r="P8">
        <f t="shared" si="8"/>
        <v>0.68980946890998052</v>
      </c>
      <c r="Q8">
        <f t="shared" si="4"/>
        <v>3159.1024539496848</v>
      </c>
      <c r="S8" s="19" t="s">
        <v>28</v>
      </c>
      <c r="T8" s="24">
        <f>SQRT((T5-K5)^2)</f>
        <v>0.22559350490598207</v>
      </c>
    </row>
    <row r="9" spans="1:26" x14ac:dyDescent="0.25">
      <c r="A9">
        <f>Input!G10</f>
        <v>6</v>
      </c>
      <c r="B9">
        <f t="shared" si="1"/>
        <v>6</v>
      </c>
      <c r="C9">
        <f t="shared" si="0"/>
        <v>-2.3377553668601809</v>
      </c>
      <c r="D9" s="4">
        <f>Input!I10</f>
        <v>12.990489999999999</v>
      </c>
      <c r="E9">
        <f t="shared" si="2"/>
        <v>12.3882818</v>
      </c>
      <c r="F9">
        <f t="shared" si="9"/>
        <v>15.879538517390518</v>
      </c>
      <c r="G9">
        <f t="shared" si="5"/>
        <v>12.188873466724418</v>
      </c>
      <c r="H9">
        <f t="shared" si="3"/>
        <v>5233595.9643212724</v>
      </c>
      <c r="M9" s="4">
        <f>Input!J10</f>
        <v>3.1216502857142867</v>
      </c>
      <c r="N9">
        <f t="shared" si="6"/>
        <v>2.8512711428571436</v>
      </c>
      <c r="O9">
        <f t="shared" si="7"/>
        <v>4.1212739414220385</v>
      </c>
      <c r="P9">
        <f t="shared" si="8"/>
        <v>1.6129071083626652</v>
      </c>
      <c r="Q9">
        <f t="shared" si="4"/>
        <v>3127.4070283449582</v>
      </c>
      <c r="S9" s="21"/>
      <c r="T9" s="22"/>
    </row>
    <row r="10" spans="1:26" x14ac:dyDescent="0.25">
      <c r="A10">
        <f>Input!G11</f>
        <v>7</v>
      </c>
      <c r="B10">
        <f t="shared" si="1"/>
        <v>7</v>
      </c>
      <c r="C10">
        <f t="shared" si="0"/>
        <v>-2.2567560746166064</v>
      </c>
      <c r="D10" s="4">
        <f>Input!I11</f>
        <v>16.566868999999997</v>
      </c>
      <c r="E10">
        <f t="shared" si="2"/>
        <v>15.964660799999997</v>
      </c>
      <c r="F10">
        <f t="shared" si="9"/>
        <v>20.843670287472655</v>
      </c>
      <c r="G10">
        <f t="shared" si="5"/>
        <v>23.804733578848207</v>
      </c>
      <c r="H10">
        <f t="shared" si="3"/>
        <v>5210907.6648833649</v>
      </c>
      <c r="M10" s="4">
        <f>Input!J11</f>
        <v>3.5763789999999975</v>
      </c>
      <c r="N10">
        <f t="shared" si="6"/>
        <v>3.3059998571428544</v>
      </c>
      <c r="O10">
        <f t="shared" si="7"/>
        <v>4.9641317700821368</v>
      </c>
      <c r="P10">
        <f t="shared" si="8"/>
        <v>2.7494014407076839</v>
      </c>
      <c r="Q10">
        <f t="shared" si="4"/>
        <v>3076.7540146797523</v>
      </c>
    </row>
    <row r="11" spans="1:26" x14ac:dyDescent="0.25">
      <c r="A11">
        <f>Input!G12</f>
        <v>8</v>
      </c>
      <c r="B11">
        <f t="shared" si="1"/>
        <v>8</v>
      </c>
      <c r="C11">
        <f t="shared" si="0"/>
        <v>-2.1757567823730319</v>
      </c>
      <c r="D11" s="4">
        <f>Input!I12</f>
        <v>19.811419000000001</v>
      </c>
      <c r="E11">
        <f t="shared" si="2"/>
        <v>19.209210800000001</v>
      </c>
      <c r="F11">
        <f t="shared" si="9"/>
        <v>26.783934509867052</v>
      </c>
      <c r="G11">
        <f t="shared" si="5"/>
        <v>57.376439280822062</v>
      </c>
      <c r="H11">
        <f t="shared" si="3"/>
        <v>5183822.7791384449</v>
      </c>
      <c r="M11" s="4">
        <f>Input!J12</f>
        <v>3.2445500000000038</v>
      </c>
      <c r="N11">
        <f t="shared" si="6"/>
        <v>2.9741708571428607</v>
      </c>
      <c r="O11">
        <f t="shared" si="7"/>
        <v>5.940264222394398</v>
      </c>
      <c r="P11">
        <f t="shared" si="8"/>
        <v>8.7977098513891896</v>
      </c>
      <c r="Q11">
        <f t="shared" si="4"/>
        <v>3113.6762360810258</v>
      </c>
    </row>
    <row r="12" spans="1:26" x14ac:dyDescent="0.25">
      <c r="A12">
        <f>Input!G13</f>
        <v>9</v>
      </c>
      <c r="B12">
        <f t="shared" si="1"/>
        <v>9</v>
      </c>
      <c r="C12">
        <f t="shared" si="0"/>
        <v>-2.0947574901294574</v>
      </c>
      <c r="D12" s="4">
        <f>Input!I13</f>
        <v>25.341902000000001</v>
      </c>
      <c r="E12">
        <f t="shared" si="2"/>
        <v>24.739693800000001</v>
      </c>
      <c r="F12">
        <f t="shared" si="9"/>
        <v>33.845790683518558</v>
      </c>
      <c r="G12">
        <f t="shared" si="5"/>
        <v>82.921000452026377</v>
      </c>
      <c r="H12">
        <f t="shared" si="3"/>
        <v>5151715.7665998666</v>
      </c>
      <c r="M12" s="4">
        <f>Input!J13</f>
        <v>5.5304830000000003</v>
      </c>
      <c r="N12">
        <f t="shared" si="6"/>
        <v>5.2601038571428571</v>
      </c>
      <c r="O12">
        <f t="shared" si="7"/>
        <v>7.0618561736515044</v>
      </c>
      <c r="P12">
        <f t="shared" si="8"/>
        <v>3.2463114100442767</v>
      </c>
      <c r="Q12">
        <f t="shared" si="4"/>
        <v>2863.7901184989264</v>
      </c>
    </row>
    <row r="13" spans="1:26" x14ac:dyDescent="0.25">
      <c r="A13">
        <f>Input!G14</f>
        <v>10</v>
      </c>
      <c r="B13">
        <f t="shared" si="1"/>
        <v>10</v>
      </c>
      <c r="C13">
        <f t="shared" si="0"/>
        <v>-2.013758197885883</v>
      </c>
      <c r="D13" s="4">
        <f>Input!I14</f>
        <v>31.732682285714283</v>
      </c>
      <c r="E13">
        <f t="shared" si="2"/>
        <v>31.130474085714283</v>
      </c>
      <c r="F13">
        <f t="shared" si="9"/>
        <v>42.186108828427585</v>
      </c>
      <c r="G13">
        <f t="shared" si="5"/>
        <v>122.22705956428942</v>
      </c>
      <c r="H13">
        <f t="shared" si="3"/>
        <v>5113924.6344286734</v>
      </c>
      <c r="M13" s="4">
        <f>Input!J14</f>
        <v>6.3907802857142819</v>
      </c>
      <c r="N13">
        <f t="shared" si="6"/>
        <v>6.1204011428571388</v>
      </c>
      <c r="O13">
        <f t="shared" si="7"/>
        <v>8.3403181449090269</v>
      </c>
      <c r="P13">
        <f t="shared" si="8"/>
        <v>4.9280314959990426</v>
      </c>
      <c r="Q13">
        <f t="shared" si="4"/>
        <v>2772.4536580748054</v>
      </c>
    </row>
    <row r="14" spans="1:26" x14ac:dyDescent="0.25">
      <c r="A14">
        <f>Input!G15</f>
        <v>11</v>
      </c>
      <c r="B14">
        <f t="shared" si="1"/>
        <v>11</v>
      </c>
      <c r="C14">
        <f t="shared" si="0"/>
        <v>-1.9327589056423085</v>
      </c>
      <c r="D14" s="4">
        <f>Input!I15</f>
        <v>40.163596285714284</v>
      </c>
      <c r="E14">
        <f t="shared" si="2"/>
        <v>39.561388085714285</v>
      </c>
      <c r="F14">
        <f t="shared" si="9"/>
        <v>51.971924028943178</v>
      </c>
      <c r="G14">
        <f t="shared" si="5"/>
        <v>154.02140239817629</v>
      </c>
      <c r="H14">
        <f t="shared" si="3"/>
        <v>5069761.1346644098</v>
      </c>
      <c r="M14" s="4">
        <f>Input!J15</f>
        <v>8.4309140000000014</v>
      </c>
      <c r="N14">
        <f t="shared" si="6"/>
        <v>8.1605348571428582</v>
      </c>
      <c r="O14">
        <f t="shared" si="7"/>
        <v>9.7858152005155912</v>
      </c>
      <c r="P14">
        <f t="shared" si="8"/>
        <v>2.641536194553789</v>
      </c>
      <c r="Q14">
        <f t="shared" si="4"/>
        <v>2561.7730172473398</v>
      </c>
    </row>
    <row r="15" spans="1:26" x14ac:dyDescent="0.25">
      <c r="A15">
        <f>Input!G16</f>
        <v>12</v>
      </c>
      <c r="B15">
        <f t="shared" si="1"/>
        <v>12</v>
      </c>
      <c r="C15">
        <f t="shared" si="0"/>
        <v>-1.851759613398734</v>
      </c>
      <c r="D15" s="4">
        <f>Input!I16</f>
        <v>50.229075142857141</v>
      </c>
      <c r="E15">
        <f t="shared" si="2"/>
        <v>49.626866942857141</v>
      </c>
      <c r="F15">
        <f t="shared" si="9"/>
        <v>63.37867726783557</v>
      </c>
      <c r="G15">
        <f t="shared" si="5"/>
        <v>189.11228721418331</v>
      </c>
      <c r="H15">
        <f t="shared" si="3"/>
        <v>5018524.0607562503</v>
      </c>
      <c r="M15" s="4">
        <f>Input!J16</f>
        <v>10.065478857142857</v>
      </c>
      <c r="N15">
        <f t="shared" si="6"/>
        <v>9.7950997142857137</v>
      </c>
      <c r="O15">
        <f t="shared" si="7"/>
        <v>11.406753238892396</v>
      </c>
      <c r="P15">
        <f t="shared" si="8"/>
        <v>2.5974270833771413</v>
      </c>
      <c r="Q15">
        <f t="shared" si="4"/>
        <v>2398.9812166534343</v>
      </c>
    </row>
    <row r="16" spans="1:26" x14ac:dyDescent="0.25">
      <c r="A16">
        <f>Input!G17</f>
        <v>13</v>
      </c>
      <c r="B16">
        <f t="shared" si="1"/>
        <v>13</v>
      </c>
      <c r="C16">
        <f t="shared" si="0"/>
        <v>-1.7707603211551595</v>
      </c>
      <c r="D16" s="4">
        <f>Input!I17</f>
        <v>62.224078142857138</v>
      </c>
      <c r="E16">
        <f t="shared" si="2"/>
        <v>61.621869942857138</v>
      </c>
      <c r="F16">
        <f t="shared" si="9"/>
        <v>76.587914098881242</v>
      </c>
      <c r="G16">
        <f t="shared" si="5"/>
        <v>223.98247768006323</v>
      </c>
      <c r="H16">
        <f t="shared" si="3"/>
        <v>4959515.7147732135</v>
      </c>
      <c r="M16" s="4">
        <f>Input!J17</f>
        <v>11.995002999999997</v>
      </c>
      <c r="N16">
        <f t="shared" si="6"/>
        <v>11.724623857142854</v>
      </c>
      <c r="O16">
        <f t="shared" si="7"/>
        <v>13.209236831045677</v>
      </c>
      <c r="P16">
        <f t="shared" si="8"/>
        <v>2.2040756822805858</v>
      </c>
      <c r="Q16">
        <f t="shared" si="4"/>
        <v>2213.6904265274288</v>
      </c>
    </row>
    <row r="17" spans="1:17" x14ac:dyDescent="0.25">
      <c r="A17">
        <f>Input!G18</f>
        <v>14</v>
      </c>
      <c r="B17">
        <f t="shared" si="1"/>
        <v>14</v>
      </c>
      <c r="C17">
        <f t="shared" si="0"/>
        <v>-1.689761028911585</v>
      </c>
      <c r="D17" s="4">
        <f>Input!I18</f>
        <v>76.627913714285711</v>
      </c>
      <c r="E17">
        <f t="shared" si="2"/>
        <v>76.025705514285704</v>
      </c>
      <c r="F17">
        <f t="shared" si="9"/>
        <v>91.78443076484777</v>
      </c>
      <c r="G17">
        <f t="shared" si="5"/>
        <v>248.33742152270244</v>
      </c>
      <c r="H17">
        <f t="shared" si="3"/>
        <v>4892061.4543170566</v>
      </c>
      <c r="M17" s="4">
        <f>Input!J18</f>
        <v>14.403835571428573</v>
      </c>
      <c r="N17">
        <f t="shared" si="6"/>
        <v>14.13345642857143</v>
      </c>
      <c r="O17">
        <f t="shared" si="7"/>
        <v>15.196516665966522</v>
      </c>
      <c r="P17">
        <f t="shared" si="8"/>
        <v>1.1300970683305096</v>
      </c>
      <c r="Q17">
        <f t="shared" si="4"/>
        <v>1992.8223740431142</v>
      </c>
    </row>
    <row r="18" spans="1:17" x14ac:dyDescent="0.25">
      <c r="A18">
        <f>Input!G19</f>
        <v>15</v>
      </c>
      <c r="B18">
        <f t="shared" si="1"/>
        <v>15</v>
      </c>
      <c r="C18">
        <f t="shared" si="0"/>
        <v>-1.6087617366680105</v>
      </c>
      <c r="D18" s="4">
        <f>Input!I19</f>
        <v>94.829347571428571</v>
      </c>
      <c r="E18">
        <f t="shared" si="2"/>
        <v>94.227139371428564</v>
      </c>
      <c r="F18">
        <f t="shared" si="9"/>
        <v>109.15287898715344</v>
      </c>
      <c r="G18">
        <f t="shared" si="5"/>
        <v>222.77770307641907</v>
      </c>
      <c r="H18">
        <f t="shared" si="3"/>
        <v>4815532.0323663037</v>
      </c>
      <c r="M18" s="4">
        <f>Input!J19</f>
        <v>18.20143385714286</v>
      </c>
      <c r="N18">
        <f t="shared" si="6"/>
        <v>17.931054714285718</v>
      </c>
      <c r="O18">
        <f t="shared" si="7"/>
        <v>17.36844822230567</v>
      </c>
      <c r="P18">
        <f t="shared" si="8"/>
        <v>0.31652606481809631</v>
      </c>
      <c r="Q18">
        <f t="shared" si="4"/>
        <v>1668.1866594854898</v>
      </c>
    </row>
    <row r="19" spans="1:17" x14ac:dyDescent="0.25">
      <c r="A19">
        <f>Input!G20</f>
        <v>16</v>
      </c>
      <c r="B19">
        <f t="shared" si="1"/>
        <v>16</v>
      </c>
      <c r="C19">
        <f t="shared" si="0"/>
        <v>-1.527762444424436</v>
      </c>
      <c r="D19" s="4">
        <f>Input!I20</f>
        <v>115.69770314285714</v>
      </c>
      <c r="E19">
        <f t="shared" si="2"/>
        <v>115.09549494285713</v>
      </c>
      <c r="F19">
        <f t="shared" si="9"/>
        <v>128.87386520545633</v>
      </c>
      <c r="G19">
        <f t="shared" si="5"/>
        <v>189.84348709327784</v>
      </c>
      <c r="H19">
        <f t="shared" si="3"/>
        <v>4729368.2211410673</v>
      </c>
      <c r="M19" s="4">
        <f>Input!J20</f>
        <v>20.868355571428566</v>
      </c>
      <c r="N19">
        <f t="shared" si="6"/>
        <v>20.597976428571425</v>
      </c>
      <c r="O19">
        <f t="shared" si="7"/>
        <v>19.720986218302887</v>
      </c>
      <c r="P19">
        <f t="shared" si="8"/>
        <v>0.76911182890685426</v>
      </c>
      <c r="Q19">
        <f t="shared" si="4"/>
        <v>1457.446612401719</v>
      </c>
    </row>
    <row r="20" spans="1:17" x14ac:dyDescent="0.25">
      <c r="A20">
        <f>Input!G21</f>
        <v>17</v>
      </c>
      <c r="B20">
        <f t="shared" si="1"/>
        <v>17</v>
      </c>
      <c r="C20">
        <f t="shared" si="0"/>
        <v>-1.4467631521808617</v>
      </c>
      <c r="D20" s="4">
        <f>Input!I21</f>
        <v>141.82616257142857</v>
      </c>
      <c r="E20">
        <f t="shared" si="2"/>
        <v>141.22395437142856</v>
      </c>
      <c r="F20">
        <f t="shared" si="9"/>
        <v>151.11960661649607</v>
      </c>
      <c r="G20">
        <f t="shared" si="5"/>
        <v>97.923933355309643</v>
      </c>
      <c r="H20">
        <f t="shared" si="3"/>
        <v>4633106.9741103575</v>
      </c>
      <c r="M20" s="4">
        <f>Input!J21</f>
        <v>26.128459428571432</v>
      </c>
      <c r="N20">
        <f t="shared" si="6"/>
        <v>25.858080285714291</v>
      </c>
      <c r="O20">
        <f t="shared" si="7"/>
        <v>22.245741411039738</v>
      </c>
      <c r="P20">
        <f t="shared" si="8"/>
        <v>13.048992145485013</v>
      </c>
      <c r="Q20">
        <f t="shared" si="4"/>
        <v>1083.4903939999933</v>
      </c>
    </row>
    <row r="21" spans="1:17" x14ac:dyDescent="0.25">
      <c r="A21">
        <f>Input!G22</f>
        <v>18</v>
      </c>
      <c r="B21">
        <f t="shared" si="1"/>
        <v>18</v>
      </c>
      <c r="C21">
        <f t="shared" si="0"/>
        <v>-1.3657638599372872</v>
      </c>
      <c r="D21" s="4">
        <f>Input!I22</f>
        <v>172.73541714285713</v>
      </c>
      <c r="E21">
        <f t="shared" si="2"/>
        <v>172.13320894285712</v>
      </c>
      <c r="F21">
        <f t="shared" si="9"/>
        <v>176.04923377119272</v>
      </c>
      <c r="G21">
        <f t="shared" si="5"/>
        <v>15.33525045614082</v>
      </c>
      <c r="H21">
        <f t="shared" si="3"/>
        <v>4526408.1444032006</v>
      </c>
      <c r="M21" s="4">
        <f>Input!J22</f>
        <v>30.909254571428562</v>
      </c>
      <c r="N21">
        <f t="shared" si="6"/>
        <v>30.638875428571421</v>
      </c>
      <c r="O21">
        <f t="shared" si="7"/>
        <v>24.92962715469665</v>
      </c>
      <c r="P21">
        <f t="shared" si="8"/>
        <v>32.595515852742047</v>
      </c>
      <c r="Q21">
        <f t="shared" si="4"/>
        <v>791.61311974477485</v>
      </c>
    </row>
    <row r="22" spans="1:17" x14ac:dyDescent="0.25">
      <c r="A22">
        <f>Input!G23</f>
        <v>19</v>
      </c>
      <c r="B22">
        <f t="shared" si="1"/>
        <v>19</v>
      </c>
      <c r="C22">
        <f t="shared" si="0"/>
        <v>-1.2847645676937127</v>
      </c>
      <c r="D22" s="4">
        <f>Input!I23</f>
        <v>205.73396542857145</v>
      </c>
      <c r="E22">
        <f t="shared" si="2"/>
        <v>205.13175722857144</v>
      </c>
      <c r="F22">
        <f t="shared" si="9"/>
        <v>203.80385633207743</v>
      </c>
      <c r="G22">
        <f t="shared" si="5"/>
        <v>1.7633207909096078</v>
      </c>
      <c r="H22">
        <f t="shared" si="3"/>
        <v>4409080.5629353793</v>
      </c>
      <c r="M22" s="4">
        <f>Input!J23</f>
        <v>32.998548285714321</v>
      </c>
      <c r="N22">
        <f t="shared" si="6"/>
        <v>32.728169142857176</v>
      </c>
      <c r="O22">
        <f t="shared" si="7"/>
        <v>27.754622560884716</v>
      </c>
      <c r="P22">
        <f t="shared" si="8"/>
        <v>24.736165603049944</v>
      </c>
      <c r="Q22">
        <f t="shared" si="4"/>
        <v>678.41111942540033</v>
      </c>
    </row>
    <row r="23" spans="1:17" x14ac:dyDescent="0.25">
      <c r="A23">
        <f>Input!G24</f>
        <v>20</v>
      </c>
      <c r="B23">
        <f t="shared" si="1"/>
        <v>20</v>
      </c>
      <c r="C23">
        <f t="shared" si="0"/>
        <v>-1.2037652754501382</v>
      </c>
      <c r="D23" s="4">
        <f>Input!I24</f>
        <v>242.92339071428572</v>
      </c>
      <c r="E23">
        <f t="shared" si="2"/>
        <v>242.32118251428571</v>
      </c>
      <c r="F23">
        <f t="shared" si="9"/>
        <v>234.50153330516889</v>
      </c>
      <c r="G23">
        <f t="shared" si="5"/>
        <v>61.146913753641279</v>
      </c>
      <c r="H23">
        <f t="shared" si="3"/>
        <v>4281106.1079976968</v>
      </c>
      <c r="M23" s="4">
        <f>Input!J24</f>
        <v>37.189425285714265</v>
      </c>
      <c r="N23">
        <f t="shared" si="6"/>
        <v>36.91904614285712</v>
      </c>
      <c r="O23">
        <f t="shared" si="7"/>
        <v>30.697676973091468</v>
      </c>
      <c r="P23">
        <f t="shared" si="8"/>
        <v>38.70543434651055</v>
      </c>
      <c r="Q23">
        <f t="shared" si="4"/>
        <v>477.66066888717461</v>
      </c>
    </row>
    <row r="24" spans="1:17" x14ac:dyDescent="0.25">
      <c r="A24">
        <f>Input!G25</f>
        <v>21</v>
      </c>
      <c r="B24">
        <f t="shared" si="1"/>
        <v>21</v>
      </c>
      <c r="C24">
        <f t="shared" si="0"/>
        <v>-1.1227659832065637</v>
      </c>
      <c r="D24" s="4">
        <f>Input!I25</f>
        <v>285.33604985714288</v>
      </c>
      <c r="E24">
        <f t="shared" si="2"/>
        <v>284.73384165714288</v>
      </c>
      <c r="F24">
        <f t="shared" si="9"/>
        <v>268.23231000451699</v>
      </c>
      <c r="G24">
        <f t="shared" si="5"/>
        <v>272.30054688261401</v>
      </c>
      <c r="H24">
        <f t="shared" si="3"/>
        <v>4142660.2931519747</v>
      </c>
      <c r="M24" s="4">
        <f>Input!J25</f>
        <v>42.412659142857166</v>
      </c>
      <c r="N24">
        <f t="shared" si="6"/>
        <v>42.142280000000021</v>
      </c>
      <c r="O24">
        <f t="shared" si="7"/>
        <v>33.73077669934812</v>
      </c>
      <c r="P24">
        <f t="shared" si="8"/>
        <v>70.75338777687783</v>
      </c>
      <c r="Q24">
        <f t="shared" si="4"/>
        <v>276.63059417699543</v>
      </c>
    </row>
    <row r="25" spans="1:17" x14ac:dyDescent="0.25">
      <c r="A25">
        <f>Input!G26</f>
        <v>22</v>
      </c>
      <c r="B25">
        <f t="shared" si="1"/>
        <v>22</v>
      </c>
      <c r="C25">
        <f t="shared" si="0"/>
        <v>-1.0417666909629892</v>
      </c>
      <c r="D25" s="4">
        <f>Input!I26</f>
        <v>339.90348142857141</v>
      </c>
      <c r="E25">
        <f t="shared" si="2"/>
        <v>339.3012732285714</v>
      </c>
      <c r="F25">
        <f t="shared" si="9"/>
        <v>305.05349957800513</v>
      </c>
      <c r="G25">
        <f t="shared" si="5"/>
        <v>1172.9100000204214</v>
      </c>
      <c r="H25">
        <f t="shared" si="3"/>
        <v>3994127.8837158578</v>
      </c>
      <c r="M25" s="4">
        <f>Input!J26</f>
        <v>54.567431571428529</v>
      </c>
      <c r="N25">
        <f t="shared" si="6"/>
        <v>54.297052428571384</v>
      </c>
      <c r="O25">
        <f t="shared" si="7"/>
        <v>36.821189573488113</v>
      </c>
      <c r="P25">
        <f t="shared" si="8"/>
        <v>305.40578252967924</v>
      </c>
      <c r="Q25">
        <f t="shared" si="4"/>
        <v>20.047496925908657</v>
      </c>
    </row>
    <row r="26" spans="1:17" x14ac:dyDescent="0.25">
      <c r="A26">
        <f>Input!G27</f>
        <v>23</v>
      </c>
      <c r="B26">
        <f t="shared" si="1"/>
        <v>23</v>
      </c>
      <c r="C26">
        <f t="shared" si="0"/>
        <v>-0.96076739871941474</v>
      </c>
      <c r="D26" s="4">
        <f>Input!I27</f>
        <v>401.68512085714286</v>
      </c>
      <c r="E26">
        <f t="shared" si="2"/>
        <v>401.08291265714286</v>
      </c>
      <c r="F26">
        <f t="shared" si="9"/>
        <v>344.98539565893395</v>
      </c>
      <c r="G26">
        <f t="shared" si="5"/>
        <v>3146.931413364337</v>
      </c>
      <c r="H26">
        <f t="shared" si="3"/>
        <v>3836112.1411457909</v>
      </c>
      <c r="M26" s="4">
        <f>Input!J27</f>
        <v>61.781639428571452</v>
      </c>
      <c r="N26">
        <f t="shared" si="6"/>
        <v>61.511260285714307</v>
      </c>
      <c r="O26">
        <f t="shared" si="7"/>
        <v>39.931896080928837</v>
      </c>
      <c r="P26">
        <f t="shared" si="8"/>
        <v>465.66895948277647</v>
      </c>
      <c r="Q26">
        <f t="shared" si="4"/>
        <v>7.4898812062534441</v>
      </c>
    </row>
    <row r="27" spans="1:17" x14ac:dyDescent="0.25">
      <c r="A27">
        <f>Input!G28</f>
        <v>24</v>
      </c>
      <c r="B27">
        <f t="shared" si="1"/>
        <v>24</v>
      </c>
      <c r="C27">
        <f t="shared" si="0"/>
        <v>-0.87976810647584036</v>
      </c>
      <c r="D27" s="4">
        <f>Input!I28</f>
        <v>479.3453912857143</v>
      </c>
      <c r="E27">
        <f t="shared" si="2"/>
        <v>478.74318308571429</v>
      </c>
      <c r="F27">
        <f t="shared" si="9"/>
        <v>388.00760341014899</v>
      </c>
      <c r="G27">
        <f t="shared" si="5"/>
        <v>8232.9454190608594</v>
      </c>
      <c r="H27">
        <f t="shared" si="3"/>
        <v>3669436.4992551059</v>
      </c>
      <c r="M27" s="4">
        <f>Input!J28</f>
        <v>77.660270428571437</v>
      </c>
      <c r="N27">
        <f t="shared" si="6"/>
        <v>77.389891285714299</v>
      </c>
      <c r="O27">
        <f t="shared" si="7"/>
        <v>43.022207751215014</v>
      </c>
      <c r="P27">
        <f t="shared" si="8"/>
        <v>1181.1376715274932</v>
      </c>
      <c r="Q27">
        <f t="shared" si="4"/>
        <v>346.53295831293315</v>
      </c>
    </row>
    <row r="28" spans="1:17" x14ac:dyDescent="0.25">
      <c r="A28">
        <f>Input!G29</f>
        <v>25</v>
      </c>
      <c r="B28">
        <f t="shared" si="1"/>
        <v>25</v>
      </c>
      <c r="C28">
        <f t="shared" si="0"/>
        <v>-0.79876881423226587</v>
      </c>
      <c r="D28" s="4">
        <f>Input!I29</f>
        <v>570.72125942857133</v>
      </c>
      <c r="E28">
        <f t="shared" si="2"/>
        <v>570.11905122857138</v>
      </c>
      <c r="F28">
        <f t="shared" si="9"/>
        <v>434.05616806758695</v>
      </c>
      <c r="G28">
        <f t="shared" si="5"/>
        <v>18513.108174079698</v>
      </c>
      <c r="H28">
        <f t="shared" si="3"/>
        <v>3495137.7966796872</v>
      </c>
      <c r="M28" s="4">
        <f>Input!J29</f>
        <v>91.37586814285703</v>
      </c>
      <c r="N28">
        <f t="shared" si="6"/>
        <v>91.105488999999892</v>
      </c>
      <c r="O28">
        <f t="shared" si="7"/>
        <v>46.048564657437957</v>
      </c>
      <c r="P28">
        <f t="shared" si="8"/>
        <v>2030.1264312113503</v>
      </c>
      <c r="Q28">
        <f t="shared" si="4"/>
        <v>1045.2931373174952</v>
      </c>
    </row>
    <row r="29" spans="1:17" x14ac:dyDescent="0.25">
      <c r="A29">
        <f>Input!G30</f>
        <v>26</v>
      </c>
      <c r="B29">
        <f t="shared" si="1"/>
        <v>26</v>
      </c>
      <c r="C29">
        <f t="shared" si="0"/>
        <v>-0.71776952198869137</v>
      </c>
      <c r="D29" s="4">
        <f>Input!I30</f>
        <v>670.95819014285712</v>
      </c>
      <c r="E29">
        <f t="shared" si="2"/>
        <v>670.35598194285717</v>
      </c>
      <c r="F29">
        <f t="shared" si="9"/>
        <v>483.02166270326666</v>
      </c>
      <c r="G29">
        <f t="shared" si="5"/>
        <v>35094.147164960814</v>
      </c>
      <c r="H29">
        <f t="shared" si="3"/>
        <v>3314450.6150866826</v>
      </c>
      <c r="M29" s="4">
        <f>Input!J30</f>
        <v>100.23693071428579</v>
      </c>
      <c r="N29">
        <f t="shared" si="6"/>
        <v>99.966551571428653</v>
      </c>
      <c r="O29">
        <f t="shared" si="7"/>
        <v>48.965494635679725</v>
      </c>
      <c r="P29">
        <f t="shared" si="8"/>
        <v>2601.1078085635036</v>
      </c>
      <c r="Q29">
        <f t="shared" si="4"/>
        <v>1696.7854790859403</v>
      </c>
    </row>
    <row r="30" spans="1:17" x14ac:dyDescent="0.25">
      <c r="A30">
        <f>Input!G31</f>
        <v>27</v>
      </c>
      <c r="B30">
        <f t="shared" si="1"/>
        <v>27</v>
      </c>
      <c r="C30">
        <f t="shared" si="0"/>
        <v>-0.63677022974511688</v>
      </c>
      <c r="D30" s="4">
        <f>Input!I31</f>
        <v>775.49660771428557</v>
      </c>
      <c r="E30">
        <f t="shared" si="2"/>
        <v>774.89439951428562</v>
      </c>
      <c r="F30">
        <f t="shared" si="9"/>
        <v>534.74837047963774</v>
      </c>
      <c r="G30">
        <f t="shared" si="5"/>
        <v>57670.115261109946</v>
      </c>
      <c r="H30">
        <f t="shared" si="3"/>
        <v>3128782.7790143718</v>
      </c>
      <c r="M30" s="4">
        <f>Input!J31</f>
        <v>104.53841757142845</v>
      </c>
      <c r="N30">
        <f t="shared" si="6"/>
        <v>104.26803842857132</v>
      </c>
      <c r="O30">
        <f t="shared" si="7"/>
        <v>51.726707776371128</v>
      </c>
      <c r="P30">
        <f t="shared" si="8"/>
        <v>2760.5914267038311</v>
      </c>
      <c r="Q30">
        <f t="shared" si="4"/>
        <v>2069.6624434383475</v>
      </c>
    </row>
    <row r="31" spans="1:17" x14ac:dyDescent="0.25">
      <c r="A31">
        <f>Input!G32</f>
        <v>28</v>
      </c>
      <c r="B31">
        <f t="shared" si="1"/>
        <v>28</v>
      </c>
      <c r="C31">
        <f t="shared" si="0"/>
        <v>-0.55577093750154249</v>
      </c>
      <c r="D31" s="4">
        <f>Input!I32</f>
        <v>886.4380954285715</v>
      </c>
      <c r="E31">
        <f t="shared" si="2"/>
        <v>885.83588722857155</v>
      </c>
      <c r="F31">
        <f t="shared" si="9"/>
        <v>589.03466188745801</v>
      </c>
      <c r="G31">
        <f t="shared" si="5"/>
        <v>88090.967363986463</v>
      </c>
      <c r="H31">
        <f t="shared" si="3"/>
        <v>2939682.6264585159</v>
      </c>
      <c r="M31" s="4">
        <f>Input!J32</f>
        <v>110.94148771428593</v>
      </c>
      <c r="N31">
        <f t="shared" si="6"/>
        <v>110.67110857142879</v>
      </c>
      <c r="O31">
        <f t="shared" si="7"/>
        <v>54.286291407820229</v>
      </c>
      <c r="P31">
        <f t="shared" si="8"/>
        <v>3179.2476065735664</v>
      </c>
      <c r="Q31">
        <f t="shared" si="4"/>
        <v>2693.2584428608707</v>
      </c>
    </row>
    <row r="32" spans="1:17" x14ac:dyDescent="0.25">
      <c r="A32">
        <f>Input!G33</f>
        <v>29</v>
      </c>
      <c r="B32">
        <f t="shared" si="1"/>
        <v>29</v>
      </c>
      <c r="C32">
        <f t="shared" si="0"/>
        <v>-0.474771645257968</v>
      </c>
      <c r="D32" s="4">
        <f>Input!I33</f>
        <v>998.43652000000009</v>
      </c>
      <c r="E32">
        <f t="shared" si="2"/>
        <v>997.83431180000014</v>
      </c>
      <c r="F32">
        <f t="shared" si="9"/>
        <v>645.63462563581209</v>
      </c>
      <c r="G32">
        <f t="shared" si="5"/>
        <v>124044.61893415256</v>
      </c>
      <c r="H32">
        <f t="shared" si="3"/>
        <v>2748799.2161640441</v>
      </c>
      <c r="M32" s="4">
        <f>Input!J33</f>
        <v>111.99842457142859</v>
      </c>
      <c r="N32">
        <f t="shared" si="6"/>
        <v>111.72804542857145</v>
      </c>
      <c r="O32">
        <f t="shared" si="7"/>
        <v>56.599963748354092</v>
      </c>
      <c r="P32">
        <f t="shared" si="8"/>
        <v>3039.1053897407164</v>
      </c>
      <c r="Q32">
        <f t="shared" si="4"/>
        <v>2804.0784445025051</v>
      </c>
    </row>
    <row r="33" spans="1:17" x14ac:dyDescent="0.25">
      <c r="A33">
        <f>Input!G34</f>
        <v>30</v>
      </c>
      <c r="B33">
        <f t="shared" si="1"/>
        <v>30</v>
      </c>
      <c r="C33">
        <f t="shared" si="0"/>
        <v>-0.39377235301439351</v>
      </c>
      <c r="D33" s="4">
        <f>Input!I34</f>
        <v>1115.0191004285714</v>
      </c>
      <c r="E33">
        <f t="shared" si="2"/>
        <v>1114.4168922285714</v>
      </c>
      <c r="F33">
        <f t="shared" si="9"/>
        <v>704.26096479415128</v>
      </c>
      <c r="G33">
        <f t="shared" si="5"/>
        <v>168227.88480958933</v>
      </c>
      <c r="H33">
        <f t="shared" si="3"/>
        <v>2557837.149948108</v>
      </c>
      <c r="M33" s="4">
        <f>Input!J34</f>
        <v>116.5825804285713</v>
      </c>
      <c r="N33">
        <f t="shared" si="6"/>
        <v>116.31220128571417</v>
      </c>
      <c r="O33">
        <f t="shared" si="7"/>
        <v>58.626339158339235</v>
      </c>
      <c r="P33">
        <f t="shared" si="8"/>
        <v>3327.6586893785097</v>
      </c>
      <c r="Q33">
        <f t="shared" si="4"/>
        <v>3310.5875810690227</v>
      </c>
    </row>
    <row r="34" spans="1:17" x14ac:dyDescent="0.25">
      <c r="A34">
        <f>Input!G35</f>
        <v>31</v>
      </c>
      <c r="B34">
        <f t="shared" si="1"/>
        <v>31</v>
      </c>
      <c r="C34">
        <f t="shared" si="0"/>
        <v>-0.31277306077081907</v>
      </c>
      <c r="D34" s="4">
        <f>Input!I35</f>
        <v>1229.2788779999998</v>
      </c>
      <c r="E34">
        <f t="shared" si="2"/>
        <v>1228.6766697999999</v>
      </c>
      <c r="F34">
        <f t="shared" si="9"/>
        <v>764.58911969364794</v>
      </c>
      <c r="G34">
        <f t="shared" si="5"/>
        <v>215377.25416371573</v>
      </c>
      <c r="H34">
        <f t="shared" si="3"/>
        <v>2368508.1082459232</v>
      </c>
      <c r="M34" s="4">
        <f>Input!J35</f>
        <v>114.25977757142846</v>
      </c>
      <c r="N34">
        <f t="shared" si="6"/>
        <v>113.98939842857132</v>
      </c>
      <c r="O34">
        <f t="shared" si="7"/>
        <v>60.328154899496674</v>
      </c>
      <c r="P34">
        <f t="shared" si="8"/>
        <v>2879.5290570866555</v>
      </c>
      <c r="Q34">
        <f t="shared" si="4"/>
        <v>3048.685499639972</v>
      </c>
    </row>
    <row r="35" spans="1:17" x14ac:dyDescent="0.25">
      <c r="A35">
        <f>Input!G36</f>
        <v>32</v>
      </c>
      <c r="B35">
        <f t="shared" si="1"/>
        <v>32</v>
      </c>
      <c r="C35">
        <f t="shared" ref="C35:C66" si="10">((B35-$Y$3)/$Z$3)</f>
        <v>-0.23177376852724457</v>
      </c>
      <c r="D35" s="4">
        <f>Input!I36</f>
        <v>1338.1064924285713</v>
      </c>
      <c r="E35">
        <f t="shared" si="2"/>
        <v>1337.5042842285714</v>
      </c>
      <c r="F35">
        <f t="shared" si="9"/>
        <v>826.26252849836567</v>
      </c>
      <c r="G35">
        <f t="shared" si="5"/>
        <v>261368.1328021033</v>
      </c>
      <c r="H35">
        <f t="shared" si="3"/>
        <v>2182481.4819194544</v>
      </c>
      <c r="M35" s="4">
        <f>Input!J36</f>
        <v>108.82761442857145</v>
      </c>
      <c r="N35">
        <f t="shared" si="6"/>
        <v>108.55723528571431</v>
      </c>
      <c r="O35">
        <f t="shared" si="7"/>
        <v>61.673408804717752</v>
      </c>
      <c r="P35">
        <f t="shared" si="8"/>
        <v>2198.0931855001945</v>
      </c>
      <c r="Q35">
        <f t="shared" si="4"/>
        <v>2478.3211753683818</v>
      </c>
    </row>
    <row r="36" spans="1:17" x14ac:dyDescent="0.25">
      <c r="A36">
        <f>Input!G37</f>
        <v>33</v>
      </c>
      <c r="B36">
        <f t="shared" si="1"/>
        <v>33</v>
      </c>
      <c r="C36">
        <f t="shared" si="10"/>
        <v>-0.15077447628367011</v>
      </c>
      <c r="D36" s="4">
        <f>Input!I37</f>
        <v>1447.6715045714284</v>
      </c>
      <c r="E36">
        <f t="shared" si="2"/>
        <v>1447.0692963714284</v>
      </c>
      <c r="F36">
        <f t="shared" si="9"/>
        <v>888.89888792095405</v>
      </c>
      <c r="G36">
        <f t="shared" si="5"/>
        <v>311554.2048697694</v>
      </c>
      <c r="H36">
        <f t="shared" si="3"/>
        <v>2001336.6014270855</v>
      </c>
      <c r="M36" s="4">
        <f>Input!J37</f>
        <v>109.56501214285709</v>
      </c>
      <c r="N36">
        <f t="shared" si="6"/>
        <v>109.29463299999995</v>
      </c>
      <c r="O36">
        <f t="shared" si="7"/>
        <v>62.636359422588349</v>
      </c>
      <c r="P36">
        <f t="shared" si="8"/>
        <v>2176.9944932245853</v>
      </c>
      <c r="Q36">
        <f t="shared" si="4"/>
        <v>2552.2842877380604</v>
      </c>
    </row>
    <row r="37" spans="1:17" x14ac:dyDescent="0.25">
      <c r="A37">
        <f>Input!G38</f>
        <v>34</v>
      </c>
      <c r="B37">
        <f t="shared" si="1"/>
        <v>34</v>
      </c>
      <c r="C37">
        <f t="shared" si="10"/>
        <v>-6.9775184040095653E-2</v>
      </c>
      <c r="D37" s="4">
        <f>Input!I38</f>
        <v>1563.4306574285713</v>
      </c>
      <c r="E37">
        <f t="shared" si="2"/>
        <v>1562.8284492285713</v>
      </c>
      <c r="F37">
        <f t="shared" si="9"/>
        <v>952.09723292322792</v>
      </c>
      <c r="G37">
        <f t="shared" si="5"/>
        <v>372992.61856980418</v>
      </c>
      <c r="H37">
        <f t="shared" si="3"/>
        <v>1826518.9989550989</v>
      </c>
      <c r="M37" s="4">
        <f>Input!J38</f>
        <v>115.75915285714291</v>
      </c>
      <c r="N37">
        <f t="shared" si="6"/>
        <v>115.48877371428577</v>
      </c>
      <c r="O37">
        <f t="shared" si="7"/>
        <v>63.198345002273861</v>
      </c>
      <c r="P37">
        <f t="shared" si="8"/>
        <v>2734.2889348859994</v>
      </c>
      <c r="Q37">
        <f t="shared" si="4"/>
        <v>3216.5093474390987</v>
      </c>
    </row>
    <row r="38" spans="1:17" x14ac:dyDescent="0.25">
      <c r="A38">
        <f>Input!G39</f>
        <v>35</v>
      </c>
      <c r="B38">
        <f t="shared" si="1"/>
        <v>35</v>
      </c>
      <c r="C38">
        <f t="shared" si="10"/>
        <v>1.1224108203478822E-2</v>
      </c>
      <c r="D38" s="4">
        <f>Input!I39</f>
        <v>1679.4356097142859</v>
      </c>
      <c r="E38">
        <f t="shared" si="2"/>
        <v>1678.8334015142859</v>
      </c>
      <c r="F38">
        <f t="shared" si="9"/>
        <v>1015.4456178495877</v>
      </c>
      <c r="G38">
        <f t="shared" si="5"/>
        <v>440083.35151556041</v>
      </c>
      <c r="H38">
        <f t="shared" si="3"/>
        <v>1659302.8909435715</v>
      </c>
      <c r="M38" s="4">
        <f>Input!J39</f>
        <v>116.00495228571458</v>
      </c>
      <c r="N38">
        <f t="shared" si="6"/>
        <v>115.73457314285744</v>
      </c>
      <c r="O38">
        <f t="shared" si="7"/>
        <v>63.348384926359806</v>
      </c>
      <c r="P38">
        <f t="shared" si="8"/>
        <v>2744.3127158543157</v>
      </c>
      <c r="Q38">
        <f t="shared" si="4"/>
        <v>3244.4504391263445</v>
      </c>
    </row>
    <row r="39" spans="1:17" x14ac:dyDescent="0.25">
      <c r="A39">
        <f>Input!G40</f>
        <v>36</v>
      </c>
      <c r="B39">
        <f t="shared" si="1"/>
        <v>36</v>
      </c>
      <c r="C39">
        <f t="shared" si="10"/>
        <v>9.2223400447053294E-2</v>
      </c>
      <c r="D39" s="4">
        <f>Input!I40</f>
        <v>1797.8493944285713</v>
      </c>
      <c r="E39">
        <f t="shared" si="2"/>
        <v>1797.2471862285713</v>
      </c>
      <c r="F39">
        <f t="shared" si="9"/>
        <v>1078.5291543649823</v>
      </c>
      <c r="G39">
        <f t="shared" si="5"/>
        <v>516555.60932587087</v>
      </c>
      <c r="H39">
        <f t="shared" si="3"/>
        <v>1500761.6566846678</v>
      </c>
      <c r="M39" s="4">
        <f>Input!J40</f>
        <v>118.41378471428538</v>
      </c>
      <c r="N39">
        <f t="shared" si="6"/>
        <v>118.14340557142825</v>
      </c>
      <c r="O39">
        <f t="shared" si="7"/>
        <v>63.083536515394556</v>
      </c>
      <c r="P39">
        <f t="shared" si="8"/>
        <v>3031.5891804675762</v>
      </c>
      <c r="Q39">
        <f t="shared" si="4"/>
        <v>3524.6674768635366</v>
      </c>
    </row>
    <row r="40" spans="1:17" x14ac:dyDescent="0.25">
      <c r="A40">
        <f>Input!G41</f>
        <v>37</v>
      </c>
      <c r="B40">
        <f t="shared" si="1"/>
        <v>37</v>
      </c>
      <c r="C40">
        <f t="shared" si="10"/>
        <v>0.17322269269062776</v>
      </c>
      <c r="D40" s="4">
        <f>Input!I41</f>
        <v>1919.4831491428572</v>
      </c>
      <c r="E40">
        <f t="shared" si="2"/>
        <v>1918.8809409428573</v>
      </c>
      <c r="F40">
        <f t="shared" si="9"/>
        <v>1140.9381453727894</v>
      </c>
      <c r="G40">
        <f t="shared" si="5"/>
        <v>605194.99317937228</v>
      </c>
      <c r="H40">
        <f t="shared" si="3"/>
        <v>1351747.5489054623</v>
      </c>
      <c r="M40" s="4">
        <f>Input!J41</f>
        <v>121.63375471428594</v>
      </c>
      <c r="N40">
        <f t="shared" si="6"/>
        <v>121.3633755714288</v>
      </c>
      <c r="O40">
        <f t="shared" si="7"/>
        <v>62.408991007807145</v>
      </c>
      <c r="P40">
        <f t="shared" si="8"/>
        <v>3475.6194592753918</v>
      </c>
      <c r="Q40">
        <f t="shared" si="4"/>
        <v>3917.3679020533182</v>
      </c>
    </row>
    <row r="41" spans="1:17" x14ac:dyDescent="0.25">
      <c r="A41">
        <f>Input!G42</f>
        <v>38</v>
      </c>
      <c r="B41">
        <f t="shared" si="1"/>
        <v>38</v>
      </c>
      <c r="C41">
        <f t="shared" si="10"/>
        <v>0.25422198493420223</v>
      </c>
      <c r="D41" s="4">
        <f>Input!I42</f>
        <v>2037.3070157142859</v>
      </c>
      <c r="E41">
        <f t="shared" si="2"/>
        <v>2036.7048075142859</v>
      </c>
      <c r="F41">
        <f t="shared" si="9"/>
        <v>1202.2760497147865</v>
      </c>
      <c r="G41">
        <f t="shared" si="5"/>
        <v>696271.35184281564</v>
      </c>
      <c r="H41">
        <f t="shared" si="3"/>
        <v>1212881.252732917</v>
      </c>
      <c r="M41" s="4">
        <f>Input!J42</f>
        <v>117.82386657142865</v>
      </c>
      <c r="N41">
        <f t="shared" si="6"/>
        <v>117.55348742857151</v>
      </c>
      <c r="O41">
        <f t="shared" si="7"/>
        <v>61.337904341997152</v>
      </c>
      <c r="P41">
        <f t="shared" si="8"/>
        <v>3160.1917817635454</v>
      </c>
      <c r="Q41">
        <f t="shared" si="4"/>
        <v>3454.9698859949413</v>
      </c>
    </row>
    <row r="42" spans="1:17" x14ac:dyDescent="0.25">
      <c r="A42">
        <f>Input!G43</f>
        <v>39</v>
      </c>
      <c r="B42">
        <f t="shared" si="1"/>
        <v>39</v>
      </c>
      <c r="C42">
        <f t="shared" si="10"/>
        <v>0.33522127717777672</v>
      </c>
      <c r="D42" s="4">
        <f>Input!I43</f>
        <v>2159.6658782857144</v>
      </c>
      <c r="E42">
        <f t="shared" si="2"/>
        <v>2159.0636700857144</v>
      </c>
      <c r="F42">
        <f t="shared" si="9"/>
        <v>1262.167020160939</v>
      </c>
      <c r="G42">
        <f t="shared" si="5"/>
        <v>804423.60064628511</v>
      </c>
      <c r="H42">
        <f t="shared" si="3"/>
        <v>1084551.26571164</v>
      </c>
      <c r="M42" s="4">
        <f>Input!J43</f>
        <v>122.35886257142852</v>
      </c>
      <c r="N42">
        <f t="shared" si="6"/>
        <v>122.08848342857138</v>
      </c>
      <c r="O42">
        <f t="shared" si="7"/>
        <v>59.890970446152565</v>
      </c>
      <c r="P42">
        <f t="shared" si="8"/>
        <v>3868.530621198157</v>
      </c>
      <c r="Q42">
        <f t="shared" si="4"/>
        <v>4008.6610608011079</v>
      </c>
    </row>
    <row r="43" spans="1:17" x14ac:dyDescent="0.25">
      <c r="A43">
        <f>Input!G44</f>
        <v>40</v>
      </c>
      <c r="B43">
        <f t="shared" si="1"/>
        <v>40</v>
      </c>
      <c r="C43">
        <f t="shared" si="10"/>
        <v>0.41622056942135116</v>
      </c>
      <c r="D43" s="4">
        <f>Input!I44</f>
        <v>2279.8002577142856</v>
      </c>
      <c r="E43">
        <f t="shared" si="2"/>
        <v>2279.1980495142857</v>
      </c>
      <c r="F43">
        <f t="shared" si="9"/>
        <v>1320.2627765308935</v>
      </c>
      <c r="G43">
        <f t="shared" si="5"/>
        <v>919556.85777173296</v>
      </c>
      <c r="H43">
        <f t="shared" si="3"/>
        <v>966922.46012622665</v>
      </c>
      <c r="M43" s="4">
        <f>Input!J44</f>
        <v>120.13437942857126</v>
      </c>
      <c r="N43">
        <f t="shared" si="6"/>
        <v>119.86400028571413</v>
      </c>
      <c r="O43">
        <f t="shared" si="7"/>
        <v>58.095756369954302</v>
      </c>
      <c r="P43">
        <f t="shared" si="8"/>
        <v>3815.3159564368007</v>
      </c>
      <c r="Q43">
        <f t="shared" si="4"/>
        <v>3731.9275885781385</v>
      </c>
    </row>
    <row r="44" spans="1:17" x14ac:dyDescent="0.25">
      <c r="A44">
        <f>Input!G45</f>
        <v>41</v>
      </c>
      <c r="B44">
        <f t="shared" si="1"/>
        <v>41</v>
      </c>
      <c r="C44">
        <f t="shared" si="10"/>
        <v>0.49721986166492566</v>
      </c>
      <c r="D44" s="4">
        <f>Input!I45</f>
        <v>2389.4881694285714</v>
      </c>
      <c r="E44">
        <f t="shared" si="2"/>
        <v>2388.8859612285714</v>
      </c>
      <c r="F44">
        <f t="shared" si="9"/>
        <v>1376.2486056279538</v>
      </c>
      <c r="G44">
        <f t="shared" si="5"/>
        <v>1025434.4139578118</v>
      </c>
      <c r="H44">
        <f t="shared" si="3"/>
        <v>859952.6609736149</v>
      </c>
      <c r="M44" s="4">
        <f>Input!J45</f>
        <v>109.68791171428575</v>
      </c>
      <c r="N44">
        <f t="shared" si="6"/>
        <v>109.41753257142861</v>
      </c>
      <c r="O44">
        <f t="shared" si="7"/>
        <v>55.985829097060417</v>
      </c>
      <c r="P44">
        <f t="shared" si="8"/>
        <v>2854.9469361728097</v>
      </c>
      <c r="Q44">
        <f t="shared" si="4"/>
        <v>2564.7171985244049</v>
      </c>
    </row>
    <row r="45" spans="1:17" x14ac:dyDescent="0.25">
      <c r="A45">
        <f>Input!G46</f>
        <v>42</v>
      </c>
      <c r="B45">
        <f t="shared" si="1"/>
        <v>42</v>
      </c>
      <c r="C45">
        <f t="shared" si="10"/>
        <v>0.57821915390850009</v>
      </c>
      <c r="D45" s="4">
        <f>Input!I46</f>
        <v>2514.4770838571426</v>
      </c>
      <c r="E45">
        <f t="shared" si="2"/>
        <v>2513.8748756571426</v>
      </c>
      <c r="F45">
        <f t="shared" si="9"/>
        <v>1429.8483182920352</v>
      </c>
      <c r="G45">
        <f t="shared" si="5"/>
        <v>1175113.5770728467</v>
      </c>
      <c r="H45">
        <f t="shared" si="3"/>
        <v>763415.66896969057</v>
      </c>
      <c r="M45" s="4">
        <f>Input!J46</f>
        <v>124.98891442857121</v>
      </c>
      <c r="N45">
        <f t="shared" si="6"/>
        <v>124.71853528571407</v>
      </c>
      <c r="O45">
        <f t="shared" si="7"/>
        <v>53.599712664081352</v>
      </c>
      <c r="P45">
        <f t="shared" si="8"/>
        <v>5057.8869310872578</v>
      </c>
      <c r="Q45">
        <f t="shared" si="4"/>
        <v>4348.6163763667473</v>
      </c>
    </row>
    <row r="46" spans="1:17" x14ac:dyDescent="0.25">
      <c r="A46">
        <f>Input!G47</f>
        <v>43</v>
      </c>
      <c r="B46">
        <f t="shared" si="1"/>
        <v>43</v>
      </c>
      <c r="C46">
        <f t="shared" si="10"/>
        <v>0.65921844615207459</v>
      </c>
      <c r="D46" s="4">
        <f>Input!I47</f>
        <v>2635.2382514285714</v>
      </c>
      <c r="E46">
        <f t="shared" si="2"/>
        <v>2634.6360432285715</v>
      </c>
      <c r="F46">
        <f t="shared" si="9"/>
        <v>1480.8280390992707</v>
      </c>
      <c r="G46">
        <f t="shared" si="5"/>
        <v>1331272.9103928406</v>
      </c>
      <c r="H46">
        <f t="shared" si="3"/>
        <v>676928.90371941705</v>
      </c>
      <c r="M46" s="4">
        <f>Input!J47</f>
        <v>120.76116757142881</v>
      </c>
      <c r="N46">
        <f t="shared" si="6"/>
        <v>120.49078842857168</v>
      </c>
      <c r="O46">
        <f t="shared" si="7"/>
        <v>50.979720807235545</v>
      </c>
      <c r="P46">
        <f t="shared" si="8"/>
        <v>4831.788521857965</v>
      </c>
      <c r="Q46">
        <f t="shared" si="4"/>
        <v>3808.9008063940978</v>
      </c>
    </row>
    <row r="47" spans="1:17" x14ac:dyDescent="0.25">
      <c r="A47">
        <f>Input!G48</f>
        <v>44</v>
      </c>
      <c r="B47">
        <f t="shared" si="1"/>
        <v>44</v>
      </c>
      <c r="C47">
        <f t="shared" si="10"/>
        <v>0.74021773839564908</v>
      </c>
      <c r="D47" s="4">
        <f>Input!I48</f>
        <v>2751.6364824285715</v>
      </c>
      <c r="E47">
        <f t="shared" si="2"/>
        <v>2751.0342742285716</v>
      </c>
      <c r="F47">
        <f t="shared" si="9"/>
        <v>1528.9987535394196</v>
      </c>
      <c r="G47">
        <f t="shared" si="5"/>
        <v>1493370.8138260068</v>
      </c>
      <c r="H47">
        <f t="shared" si="3"/>
        <v>599983.7468301038</v>
      </c>
      <c r="M47" s="4">
        <f>Input!J48</f>
        <v>116.39823100000012</v>
      </c>
      <c r="N47">
        <f t="shared" si="6"/>
        <v>116.12785185714299</v>
      </c>
      <c r="O47">
        <f t="shared" si="7"/>
        <v>48.170714440148942</v>
      </c>
      <c r="P47">
        <f t="shared" si="8"/>
        <v>4618.1725259122122</v>
      </c>
      <c r="Q47">
        <f t="shared" si="4"/>
        <v>3289.4074794343205</v>
      </c>
    </row>
    <row r="48" spans="1:17" x14ac:dyDescent="0.25">
      <c r="A48">
        <f>Input!G49</f>
        <v>45</v>
      </c>
      <c r="B48">
        <f t="shared" si="1"/>
        <v>45</v>
      </c>
      <c r="C48">
        <f t="shared" si="10"/>
        <v>0.82121703063922347</v>
      </c>
      <c r="D48" s="4">
        <f>Input!I49</f>
        <v>2864.2739850000003</v>
      </c>
      <c r="E48">
        <f t="shared" si="2"/>
        <v>2863.6717768000003</v>
      </c>
      <c r="F48">
        <f t="shared" si="9"/>
        <v>1574.2175882230604</v>
      </c>
      <c r="G48">
        <f t="shared" si="5"/>
        <v>1662692.1044386146</v>
      </c>
      <c r="H48">
        <f t="shared" si="3"/>
        <v>531976.72119641595</v>
      </c>
      <c r="M48" s="4">
        <f>Input!J49</f>
        <v>112.63750257142874</v>
      </c>
      <c r="N48">
        <f t="shared" si="6"/>
        <v>112.3671234285716</v>
      </c>
      <c r="O48">
        <f t="shared" si="7"/>
        <v>45.218834683640701</v>
      </c>
      <c r="P48">
        <f t="shared" si="8"/>
        <v>4508.8926813726148</v>
      </c>
      <c r="Q48">
        <f t="shared" si="4"/>
        <v>2872.1697626883065</v>
      </c>
    </row>
    <row r="49" spans="1:17" x14ac:dyDescent="0.25">
      <c r="A49">
        <f>Input!G50</f>
        <v>46</v>
      </c>
      <c r="B49">
        <f t="shared" si="1"/>
        <v>46</v>
      </c>
      <c r="C49">
        <f t="shared" si="10"/>
        <v>0.90221632288279796</v>
      </c>
      <c r="D49" s="4">
        <f>Input!I50</f>
        <v>2973.027859428571</v>
      </c>
      <c r="E49">
        <f t="shared" si="2"/>
        <v>2972.425651228571</v>
      </c>
      <c r="F49">
        <f t="shared" si="9"/>
        <v>1616.3878491673754</v>
      </c>
      <c r="G49">
        <f t="shared" si="5"/>
        <v>1838838.5206189584</v>
      </c>
      <c r="H49">
        <f t="shared" si="3"/>
        <v>472239.82973804441</v>
      </c>
      <c r="M49" s="4">
        <f>Input!J50</f>
        <v>108.75387442857073</v>
      </c>
      <c r="N49">
        <f t="shared" si="6"/>
        <v>108.48349528571359</v>
      </c>
      <c r="O49">
        <f t="shared" si="7"/>
        <v>42.170260944315054</v>
      </c>
      <c r="P49">
        <f t="shared" si="8"/>
        <v>4397.445048817237</v>
      </c>
      <c r="Q49">
        <f t="shared" si="4"/>
        <v>2470.9846545000205</v>
      </c>
    </row>
    <row r="50" spans="1:17" x14ac:dyDescent="0.25">
      <c r="A50">
        <f>Input!G51</f>
        <v>47</v>
      </c>
      <c r="B50">
        <f t="shared" si="1"/>
        <v>47</v>
      </c>
      <c r="C50">
        <f t="shared" si="10"/>
        <v>0.98321561512637246</v>
      </c>
      <c r="D50" s="4">
        <f>Input!I51</f>
        <v>3088.4797632857144</v>
      </c>
      <c r="E50">
        <f t="shared" si="2"/>
        <v>3087.8775550857144</v>
      </c>
      <c r="F50">
        <f t="shared" si="9"/>
        <v>1655.4578890309006</v>
      </c>
      <c r="G50">
        <f t="shared" si="5"/>
        <v>2051826.0997005845</v>
      </c>
      <c r="H50">
        <f t="shared" si="3"/>
        <v>420068.6629643013</v>
      </c>
      <c r="M50" s="4">
        <f>Input!J51</f>
        <v>115.45190385714341</v>
      </c>
      <c r="N50">
        <f t="shared" si="6"/>
        <v>115.18152471428627</v>
      </c>
      <c r="O50">
        <f t="shared" si="7"/>
        <v>39.07003986352511</v>
      </c>
      <c r="P50">
        <f t="shared" si="8"/>
        <v>5792.9581261876456</v>
      </c>
      <c r="Q50">
        <f t="shared" si="4"/>
        <v>3181.7529388851503</v>
      </c>
    </row>
    <row r="51" spans="1:17" x14ac:dyDescent="0.25">
      <c r="A51">
        <f>Input!G52</f>
        <v>48</v>
      </c>
      <c r="B51">
        <f t="shared" si="1"/>
        <v>48</v>
      </c>
      <c r="C51">
        <f t="shared" si="10"/>
        <v>1.0642149073699469</v>
      </c>
      <c r="D51" s="4">
        <f>Input!I52</f>
        <v>3209.3761202857145</v>
      </c>
      <c r="E51">
        <f t="shared" si="2"/>
        <v>3208.7739120857145</v>
      </c>
      <c r="F51">
        <f t="shared" si="9"/>
        <v>1691.4189141987072</v>
      </c>
      <c r="G51">
        <f t="shared" si="5"/>
        <v>2302366.1896126801</v>
      </c>
      <c r="H51">
        <f t="shared" si="3"/>
        <v>374747.23253503983</v>
      </c>
      <c r="M51" s="4">
        <f>Input!J52</f>
        <v>120.89635700000008</v>
      </c>
      <c r="N51">
        <f t="shared" si="6"/>
        <v>120.62597785714294</v>
      </c>
      <c r="O51">
        <f t="shared" si="7"/>
        <v>35.961025167806696</v>
      </c>
      <c r="P51">
        <f t="shared" si="8"/>
        <v>7168.1542138875448</v>
      </c>
      <c r="Q51">
        <f t="shared" si="4"/>
        <v>3825.605863310665</v>
      </c>
    </row>
    <row r="52" spans="1:17" x14ac:dyDescent="0.25">
      <c r="A52">
        <f>Input!G53</f>
        <v>49</v>
      </c>
      <c r="B52">
        <f t="shared" si="1"/>
        <v>49</v>
      </c>
      <c r="C52">
        <f t="shared" si="10"/>
        <v>1.1452141996135214</v>
      </c>
      <c r="D52" s="4">
        <f>Input!I53</f>
        <v>3311.5794449999999</v>
      </c>
      <c r="E52">
        <f t="shared" si="2"/>
        <v>3310.9772367999999</v>
      </c>
      <c r="F52">
        <f t="shared" si="9"/>
        <v>1724.3018751959098</v>
      </c>
      <c r="G52">
        <f t="shared" si="5"/>
        <v>2517538.7031214698</v>
      </c>
      <c r="H52">
        <f t="shared" si="3"/>
        <v>335568.85912845127</v>
      </c>
      <c r="M52" s="4">
        <f>Input!J53</f>
        <v>102.20332471428537</v>
      </c>
      <c r="N52">
        <f t="shared" si="6"/>
        <v>101.93294557142823</v>
      </c>
      <c r="O52">
        <f t="shared" si="7"/>
        <v>32.882960997202595</v>
      </c>
      <c r="P52">
        <f t="shared" si="8"/>
        <v>4767.9003697008002</v>
      </c>
      <c r="Q52">
        <f t="shared" si="4"/>
        <v>1862.6518080566359</v>
      </c>
    </row>
    <row r="53" spans="1:17" x14ac:dyDescent="0.25">
      <c r="A53">
        <f>Input!G54</f>
        <v>50</v>
      </c>
      <c r="B53">
        <f t="shared" si="1"/>
        <v>50</v>
      </c>
      <c r="C53">
        <f t="shared" si="10"/>
        <v>1.2262134918570959</v>
      </c>
      <c r="D53" s="4">
        <f>Input!I54</f>
        <v>3409.7516621428572</v>
      </c>
      <c r="E53">
        <f t="shared" si="2"/>
        <v>3409.1494539428572</v>
      </c>
      <c r="F53">
        <f t="shared" si="9"/>
        <v>1754.1736078930526</v>
      </c>
      <c r="G53">
        <f t="shared" si="5"/>
        <v>2738945.0510082669</v>
      </c>
      <c r="H53">
        <f t="shared" si="3"/>
        <v>301852.80232491094</v>
      </c>
      <c r="M53" s="4">
        <f>Input!J54</f>
        <v>98.172217142857335</v>
      </c>
      <c r="N53">
        <f t="shared" si="6"/>
        <v>97.901838000000197</v>
      </c>
      <c r="O53">
        <f t="shared" si="7"/>
        <v>29.871732697142658</v>
      </c>
      <c r="P53">
        <f t="shared" si="8"/>
        <v>4628.0952275178852</v>
      </c>
      <c r="Q53">
        <f t="shared" si="4"/>
        <v>1530.9489270223633</v>
      </c>
    </row>
    <row r="54" spans="1:17" x14ac:dyDescent="0.25">
      <c r="A54">
        <f>Input!G55</f>
        <v>51</v>
      </c>
      <c r="B54">
        <f t="shared" si="1"/>
        <v>51</v>
      </c>
      <c r="C54">
        <f t="shared" si="10"/>
        <v>1.3072127841006702</v>
      </c>
      <c r="D54" s="4">
        <f>Input!I55</f>
        <v>3509.9763029999999</v>
      </c>
      <c r="E54">
        <f t="shared" si="2"/>
        <v>3509.3740948</v>
      </c>
      <c r="F54">
        <f t="shared" si="9"/>
        <v>1781.1324077896688</v>
      </c>
      <c r="G54">
        <f t="shared" si="5"/>
        <v>2986819.3287203154</v>
      </c>
      <c r="H54">
        <f t="shared" si="3"/>
        <v>272956.63935762842</v>
      </c>
      <c r="M54" s="4">
        <f>Input!J55</f>
        <v>100.22464085714273</v>
      </c>
      <c r="N54">
        <f t="shared" si="6"/>
        <v>99.954261714285593</v>
      </c>
      <c r="O54">
        <f t="shared" si="7"/>
        <v>26.958799896616284</v>
      </c>
      <c r="P54">
        <f t="shared" si="8"/>
        <v>5328.3374459748184</v>
      </c>
      <c r="Q54">
        <f t="shared" si="4"/>
        <v>1695.7731411587201</v>
      </c>
    </row>
    <row r="55" spans="1:17" x14ac:dyDescent="0.25">
      <c r="A55">
        <f>Input!G56</f>
        <v>52</v>
      </c>
      <c r="B55">
        <f t="shared" si="1"/>
        <v>52</v>
      </c>
      <c r="C55">
        <f t="shared" si="10"/>
        <v>1.3882120763442447</v>
      </c>
      <c r="D55" s="4">
        <f>Input!I56</f>
        <v>3610.0411742857141</v>
      </c>
      <c r="E55">
        <f t="shared" si="2"/>
        <v>3609.4389660857141</v>
      </c>
      <c r="F55">
        <f t="shared" si="9"/>
        <v>1805.3032253083427</v>
      </c>
      <c r="G55">
        <f t="shared" si="5"/>
        <v>3254905.7711503147</v>
      </c>
      <c r="H55">
        <f t="shared" si="3"/>
        <v>248284.65855963787</v>
      </c>
      <c r="M55" s="4">
        <f>Input!J56</f>
        <v>100.06487128571416</v>
      </c>
      <c r="N55">
        <f t="shared" si="6"/>
        <v>99.794492142857024</v>
      </c>
      <c r="O55">
        <f t="shared" si="7"/>
        <v>24.170817518673939</v>
      </c>
      <c r="P55">
        <f t="shared" si="8"/>
        <v>5718.9401636643124</v>
      </c>
      <c r="Q55">
        <f t="shared" si="4"/>
        <v>1682.640120292205</v>
      </c>
    </row>
    <row r="56" spans="1:17" x14ac:dyDescent="0.25">
      <c r="A56">
        <f>Input!G57</f>
        <v>53</v>
      </c>
      <c r="B56">
        <f t="shared" si="1"/>
        <v>53</v>
      </c>
      <c r="C56">
        <f t="shared" si="10"/>
        <v>1.4692113685878192</v>
      </c>
      <c r="D56" s="4">
        <f>Input!I57</f>
        <v>3703.9119047142858</v>
      </c>
      <c r="E56">
        <f t="shared" si="2"/>
        <v>3703.3096965142859</v>
      </c>
      <c r="F56">
        <f t="shared" si="9"/>
        <v>1826.8326670022236</v>
      </c>
      <c r="G56">
        <f t="shared" si="5"/>
        <v>3521166.0422864128</v>
      </c>
      <c r="H56">
        <f t="shared" si="3"/>
        <v>227292.72154528301</v>
      </c>
      <c r="M56" s="4">
        <f>Input!J57</f>
        <v>93.870730428571733</v>
      </c>
      <c r="N56">
        <f t="shared" si="6"/>
        <v>93.600351285714595</v>
      </c>
      <c r="O56">
        <f t="shared" si="7"/>
        <v>21.52944169388088</v>
      </c>
      <c r="P56">
        <f t="shared" si="8"/>
        <v>5194.2160093942684</v>
      </c>
      <c r="Q56">
        <f t="shared" si="4"/>
        <v>1212.8402275670642</v>
      </c>
    </row>
    <row r="57" spans="1:17" x14ac:dyDescent="0.25">
      <c r="A57">
        <f>Input!G58</f>
        <v>54</v>
      </c>
      <c r="B57">
        <f t="shared" si="1"/>
        <v>54</v>
      </c>
      <c r="C57">
        <f t="shared" si="10"/>
        <v>1.5502106608313937</v>
      </c>
      <c r="D57" s="4">
        <f>Input!I58</f>
        <v>3786.3038105714286</v>
      </c>
      <c r="E57">
        <f t="shared" si="2"/>
        <v>3785.7016023714286</v>
      </c>
      <c r="F57">
        <f t="shared" si="9"/>
        <v>1845.8839768155342</v>
      </c>
      <c r="G57">
        <f t="shared" si="5"/>
        <v>3762892.4204173083</v>
      </c>
      <c r="H57">
        <f t="shared" si="3"/>
        <v>209490.16376692944</v>
      </c>
      <c r="M57" s="4">
        <f>Input!J58</f>
        <v>82.391905857142774</v>
      </c>
      <c r="N57">
        <f t="shared" si="6"/>
        <v>82.121526714285636</v>
      </c>
      <c r="O57">
        <f t="shared" si="7"/>
        <v>19.051309813310606</v>
      </c>
      <c r="P57">
        <f t="shared" si="8"/>
        <v>3977.8522599360358</v>
      </c>
      <c r="Q57">
        <f t="shared" si="4"/>
        <v>545.0838640803762</v>
      </c>
    </row>
    <row r="58" spans="1:17" x14ac:dyDescent="0.25">
      <c r="A58">
        <f>Input!G59</f>
        <v>55</v>
      </c>
      <c r="B58">
        <f t="shared" si="1"/>
        <v>55</v>
      </c>
      <c r="C58">
        <f t="shared" si="10"/>
        <v>1.6312099530749682</v>
      </c>
      <c r="D58" s="4">
        <f>Input!I59</f>
        <v>3864.6891888571431</v>
      </c>
      <c r="E58">
        <f t="shared" si="2"/>
        <v>3864.0869806571432</v>
      </c>
      <c r="F58">
        <f t="shared" si="9"/>
        <v>1862.6321543223075</v>
      </c>
      <c r="G58">
        <f t="shared" si="5"/>
        <v>4005821.4218590069</v>
      </c>
      <c r="H58">
        <f t="shared" si="3"/>
        <v>194439.35155414487</v>
      </c>
      <c r="M58" s="4">
        <f>Input!J59</f>
        <v>78.385378285714523</v>
      </c>
      <c r="N58">
        <f t="shared" si="6"/>
        <v>78.114999142857386</v>
      </c>
      <c r="O58">
        <f t="shared" si="7"/>
        <v>16.748177506773303</v>
      </c>
      <c r="P58">
        <f t="shared" si="8"/>
        <v>3765.8867977149575</v>
      </c>
      <c r="Q58">
        <f t="shared" si="4"/>
        <v>374.05507913772817</v>
      </c>
    </row>
    <row r="59" spans="1:17" x14ac:dyDescent="0.25">
      <c r="A59">
        <f>Input!G60</f>
        <v>56</v>
      </c>
      <c r="B59">
        <f t="shared" si="1"/>
        <v>56</v>
      </c>
      <c r="C59">
        <f t="shared" si="10"/>
        <v>1.7122092453185427</v>
      </c>
      <c r="D59" s="4">
        <f>Input!I60</f>
        <v>3938.0602625714287</v>
      </c>
      <c r="E59">
        <f t="shared" si="2"/>
        <v>3937.4580543714287</v>
      </c>
      <c r="F59">
        <f t="shared" si="9"/>
        <v>1877.2593447160218</v>
      </c>
      <c r="G59">
        <f t="shared" si="5"/>
        <v>4244418.7232658025</v>
      </c>
      <c r="H59">
        <f t="shared" si="3"/>
        <v>181753.50580499065</v>
      </c>
      <c r="M59" s="4">
        <f>Input!J60</f>
        <v>73.371073714285558</v>
      </c>
      <c r="N59">
        <f t="shared" si="6"/>
        <v>73.10069457142842</v>
      </c>
      <c r="O59">
        <f t="shared" si="7"/>
        <v>14.627190393714361</v>
      </c>
      <c r="P59">
        <f t="shared" si="8"/>
        <v>3419.1506908211441</v>
      </c>
      <c r="Q59">
        <f t="shared" si="4"/>
        <v>205.23997833668724</v>
      </c>
    </row>
    <row r="60" spans="1:17" x14ac:dyDescent="0.25">
      <c r="A60">
        <f>Input!G61</f>
        <v>57</v>
      </c>
      <c r="B60">
        <f t="shared" si="1"/>
        <v>57</v>
      </c>
      <c r="C60">
        <f t="shared" si="10"/>
        <v>1.7932085375621172</v>
      </c>
      <c r="D60" s="4">
        <f>Input!I61</f>
        <v>4008.3834255714282</v>
      </c>
      <c r="E60">
        <f t="shared" si="2"/>
        <v>4007.7812173714283</v>
      </c>
      <c r="F60">
        <f t="shared" si="9"/>
        <v>1889.950609857515</v>
      </c>
      <c r="G60">
        <f t="shared" si="5"/>
        <v>4485206.4821227519</v>
      </c>
      <c r="H60">
        <f t="shared" si="3"/>
        <v>171093.35190314471</v>
      </c>
      <c r="M60" s="4">
        <f>Input!J61</f>
        <v>70.323162999999568</v>
      </c>
      <c r="N60">
        <f t="shared" si="6"/>
        <v>70.05278385714243</v>
      </c>
      <c r="O60">
        <f t="shared" si="7"/>
        <v>12.691265141493163</v>
      </c>
      <c r="P60">
        <f t="shared" si="8"/>
        <v>3290.3438293657814</v>
      </c>
      <c r="Q60">
        <f t="shared" si="4"/>
        <v>127.19978708794154</v>
      </c>
    </row>
    <row r="61" spans="1:17" x14ac:dyDescent="0.25">
      <c r="A61">
        <f>Input!G62</f>
        <v>58</v>
      </c>
      <c r="B61">
        <f t="shared" si="1"/>
        <v>58</v>
      </c>
      <c r="C61">
        <f t="shared" si="10"/>
        <v>1.8742078298056917</v>
      </c>
      <c r="D61" s="4">
        <f>Input!I62</f>
        <v>4066.6255558571429</v>
      </c>
      <c r="E61">
        <f t="shared" si="2"/>
        <v>4066.0233476571429</v>
      </c>
      <c r="F61">
        <f t="shared" si="9"/>
        <v>1900.8901625371129</v>
      </c>
      <c r="G61">
        <f t="shared" si="5"/>
        <v>4687801.7093080068</v>
      </c>
      <c r="H61">
        <f t="shared" si="3"/>
        <v>162163.07681621533</v>
      </c>
      <c r="M61" s="4">
        <f>Input!J62</f>
        <v>58.242130285714666</v>
      </c>
      <c r="N61">
        <f t="shared" si="6"/>
        <v>57.971751142857521</v>
      </c>
      <c r="O61">
        <f t="shared" si="7"/>
        <v>10.939552679597876</v>
      </c>
      <c r="P61">
        <f t="shared" si="8"/>
        <v>2212.0276922874432</v>
      </c>
      <c r="Q61">
        <f t="shared" si="4"/>
        <v>0.64439858683449769</v>
      </c>
    </row>
    <row r="62" spans="1:17" x14ac:dyDescent="0.25">
      <c r="A62">
        <f>Input!G63</f>
        <v>59</v>
      </c>
      <c r="B62">
        <f t="shared" si="1"/>
        <v>59</v>
      </c>
      <c r="C62">
        <f t="shared" si="10"/>
        <v>1.9552071220492662</v>
      </c>
      <c r="D62" s="4">
        <f>Input!I63</f>
        <v>4118.1450770000001</v>
      </c>
      <c r="E62">
        <f t="shared" si="2"/>
        <v>4117.5428688000002</v>
      </c>
      <c r="F62">
        <f t="shared" si="9"/>
        <v>1910.2581187974558</v>
      </c>
      <c r="G62">
        <f t="shared" si="5"/>
        <v>4872105.9675937956</v>
      </c>
      <c r="H62">
        <f t="shared" si="3"/>
        <v>154705.98145999855</v>
      </c>
      <c r="M62" s="4">
        <f>Input!J63</f>
        <v>51.519521142857229</v>
      </c>
      <c r="N62">
        <f t="shared" si="6"/>
        <v>51.249142000000084</v>
      </c>
      <c r="O62">
        <f t="shared" si="7"/>
        <v>9.3679562603430124</v>
      </c>
      <c r="P62">
        <f t="shared" si="8"/>
        <v>1754.0337189596548</v>
      </c>
      <c r="Q62">
        <f t="shared" si="4"/>
        <v>56.630946086581822</v>
      </c>
    </row>
    <row r="63" spans="1:17" x14ac:dyDescent="0.25">
      <c r="A63">
        <f>Input!G64</f>
        <v>60</v>
      </c>
      <c r="B63">
        <f t="shared" si="1"/>
        <v>60</v>
      </c>
      <c r="C63">
        <f t="shared" si="10"/>
        <v>2.0362064142928404</v>
      </c>
      <c r="D63" s="4">
        <f>Input!I64</f>
        <v>4164.5028139999995</v>
      </c>
      <c r="E63">
        <f t="shared" si="2"/>
        <v>4163.9006057999995</v>
      </c>
      <c r="F63">
        <f t="shared" si="9"/>
        <v>1918.2277970445716</v>
      </c>
      <c r="G63">
        <f t="shared" si="5"/>
        <v>5043046.3639834924</v>
      </c>
      <c r="H63">
        <f t="shared" si="3"/>
        <v>148500.12094760456</v>
      </c>
      <c r="M63" s="4">
        <f>Input!J64</f>
        <v>46.357736999999361</v>
      </c>
      <c r="N63">
        <f t="shared" si="6"/>
        <v>46.087357857142216</v>
      </c>
      <c r="O63">
        <f t="shared" si="7"/>
        <v>7.9696782471158043</v>
      </c>
      <c r="P63">
        <f t="shared" si="8"/>
        <v>1452.9574988526235</v>
      </c>
      <c r="Q63">
        <f t="shared" si="4"/>
        <v>160.96346289499812</v>
      </c>
    </row>
    <row r="64" spans="1:17" x14ac:dyDescent="0.25">
      <c r="A64">
        <f>Input!G65</f>
        <v>61</v>
      </c>
      <c r="B64">
        <f t="shared" si="1"/>
        <v>61</v>
      </c>
      <c r="C64">
        <f t="shared" si="10"/>
        <v>2.1172057065364149</v>
      </c>
      <c r="D64" s="4">
        <f>Input!I65</f>
        <v>4208.500878285714</v>
      </c>
      <c r="E64">
        <f t="shared" si="2"/>
        <v>4207.898670085714</v>
      </c>
      <c r="F64">
        <f t="shared" si="9"/>
        <v>1924.9635688560347</v>
      </c>
      <c r="G64">
        <f t="shared" si="5"/>
        <v>5211792.6764265662</v>
      </c>
      <c r="H64">
        <f t="shared" si="3"/>
        <v>143354.13612451751</v>
      </c>
      <c r="M64" s="4">
        <f>Input!J65</f>
        <v>43.998064285714463</v>
      </c>
      <c r="N64">
        <f t="shared" si="6"/>
        <v>43.727685142857318</v>
      </c>
      <c r="O64">
        <f t="shared" si="7"/>
        <v>6.7357718114631515</v>
      </c>
      <c r="P64">
        <f t="shared" si="8"/>
        <v>1368.4016519173774</v>
      </c>
      <c r="Q64">
        <f t="shared" si="4"/>
        <v>226.40650349665066</v>
      </c>
    </row>
    <row r="65" spans="1:17" x14ac:dyDescent="0.25">
      <c r="A65">
        <f>Input!G66</f>
        <v>62</v>
      </c>
      <c r="B65">
        <f t="shared" si="1"/>
        <v>62</v>
      </c>
      <c r="C65">
        <f t="shared" si="10"/>
        <v>2.1982049987799894</v>
      </c>
      <c r="D65" s="4">
        <f>Input!I66</f>
        <v>4247.5215078571428</v>
      </c>
      <c r="E65">
        <f t="shared" si="2"/>
        <v>4246.9192996571428</v>
      </c>
      <c r="F65">
        <f t="shared" si="9"/>
        <v>1930.6192457117763</v>
      </c>
      <c r="G65">
        <f t="shared" si="5"/>
        <v>5365245.9399073077</v>
      </c>
      <c r="H65">
        <f t="shared" si="3"/>
        <v>139103.40265150441</v>
      </c>
      <c r="M65" s="4">
        <f>Input!J66</f>
        <v>39.020629571428799</v>
      </c>
      <c r="N65">
        <f t="shared" si="6"/>
        <v>38.750250428571654</v>
      </c>
      <c r="O65">
        <f t="shared" si="7"/>
        <v>5.6556768557417119</v>
      </c>
      <c r="P65">
        <f t="shared" si="8"/>
        <v>1095.2507999674542</v>
      </c>
      <c r="Q65">
        <f t="shared" si="4"/>
        <v>400.97039277374512</v>
      </c>
    </row>
    <row r="66" spans="1:17" x14ac:dyDescent="0.25">
      <c r="A66">
        <f>Input!G67</f>
        <v>63</v>
      </c>
      <c r="B66">
        <f t="shared" si="1"/>
        <v>63</v>
      </c>
      <c r="C66">
        <f t="shared" si="10"/>
        <v>2.2792042910235639</v>
      </c>
      <c r="D66" s="4">
        <f>Input!I67</f>
        <v>4283.432777</v>
      </c>
      <c r="E66">
        <f t="shared" si="2"/>
        <v>4282.8305688</v>
      </c>
      <c r="F66">
        <f t="shared" si="9"/>
        <v>1935.3369688732985</v>
      </c>
      <c r="G66">
        <f t="shared" si="5"/>
        <v>5510726.2016968261</v>
      </c>
      <c r="H66">
        <f t="shared" si="3"/>
        <v>135606.56185630918</v>
      </c>
      <c r="M66" s="4">
        <f>Input!J67</f>
        <v>35.911269142857236</v>
      </c>
      <c r="N66">
        <f t="shared" si="6"/>
        <v>35.640890000000091</v>
      </c>
      <c r="O66">
        <f t="shared" si="7"/>
        <v>4.7177231615221142</v>
      </c>
      <c r="P66">
        <f t="shared" si="8"/>
        <v>956.24224732034395</v>
      </c>
      <c r="Q66">
        <f t="shared" si="4"/>
        <v>535.16370584776837</v>
      </c>
    </row>
    <row r="67" spans="1:17" x14ac:dyDescent="0.25">
      <c r="A67">
        <f>Input!G68</f>
        <v>64</v>
      </c>
      <c r="B67">
        <f t="shared" si="1"/>
        <v>64</v>
      </c>
      <c r="C67">
        <f t="shared" ref="C67:C84" si="11">((B67-$Y$3)/$Z$3)</f>
        <v>2.3602035832671384</v>
      </c>
      <c r="D67" s="4">
        <f>Input!I68</f>
        <v>4319.0859571428573</v>
      </c>
      <c r="E67">
        <f t="shared" si="2"/>
        <v>4318.4837489428573</v>
      </c>
      <c r="F67">
        <f t="shared" si="9"/>
        <v>1939.2465565896816</v>
      </c>
      <c r="G67">
        <f t="shared" si="5"/>
        <v>5660769.6174766216</v>
      </c>
      <c r="H67">
        <f t="shared" si="3"/>
        <v>132742.45131118389</v>
      </c>
      <c r="M67" s="4">
        <f>Input!J68</f>
        <v>35.653180142857309</v>
      </c>
      <c r="N67">
        <f t="shared" si="6"/>
        <v>35.382801000000164</v>
      </c>
      <c r="O67">
        <f t="shared" si="7"/>
        <v>3.9095877163830934</v>
      </c>
      <c r="P67">
        <f t="shared" si="8"/>
        <v>990.56315439604998</v>
      </c>
      <c r="Q67">
        <f t="shared" si="4"/>
        <v>547.17137402644289</v>
      </c>
    </row>
    <row r="68" spans="1:17" x14ac:dyDescent="0.25">
      <c r="A68">
        <f>Input!G69</f>
        <v>65</v>
      </c>
      <c r="B68">
        <f t="shared" ref="B68:B84" si="12">A68-$A$3</f>
        <v>65</v>
      </c>
      <c r="C68">
        <f t="shared" si="11"/>
        <v>2.4412028755107129</v>
      </c>
      <c r="D68" s="4">
        <f>Input!I69</f>
        <v>4355.6977542857139</v>
      </c>
      <c r="E68">
        <f t="shared" ref="E68:E84" si="13">D68-$D$3</f>
        <v>4355.095546085714</v>
      </c>
      <c r="F68">
        <f t="shared" si="9"/>
        <v>1942.4652537290999</v>
      </c>
      <c r="G68">
        <f t="shared" si="5"/>
        <v>5820784.9275967609</v>
      </c>
      <c r="H68">
        <f t="shared" ref="H68:H84" si="14">(F68-$I$4)^2</f>
        <v>130407.4215533208</v>
      </c>
      <c r="M68" s="4">
        <f>Input!J69</f>
        <v>36.611797142856631</v>
      </c>
      <c r="N68">
        <f t="shared" si="6"/>
        <v>36.341417999999486</v>
      </c>
      <c r="O68">
        <f t="shared" si="7"/>
        <v>3.2186971394183641</v>
      </c>
      <c r="P68">
        <f t="shared" si="8"/>
        <v>1097.1146372079756</v>
      </c>
      <c r="Q68">
        <f t="shared" ref="Q68:Q84" si="15">(N68-$R$4)^2</f>
        <v>503.24296846594592</v>
      </c>
    </row>
    <row r="69" spans="1:17" x14ac:dyDescent="0.25">
      <c r="A69">
        <f>Input!G70</f>
        <v>66</v>
      </c>
      <c r="B69">
        <f t="shared" si="12"/>
        <v>66</v>
      </c>
      <c r="C69">
        <f t="shared" si="11"/>
        <v>2.5222021677542874</v>
      </c>
      <c r="D69" s="4">
        <f>Input!I70</f>
        <v>4393.5385475714284</v>
      </c>
      <c r="E69">
        <f t="shared" si="13"/>
        <v>4392.9363393714284</v>
      </c>
      <c r="F69">
        <f t="shared" si="9"/>
        <v>1945.0978236222518</v>
      </c>
      <c r="G69">
        <f t="shared" ref="G69:G84" si="16">(E69-F69)^2</f>
        <v>5991913.3991851322</v>
      </c>
      <c r="H69">
        <f t="shared" si="14"/>
        <v>128513.00639538946</v>
      </c>
      <c r="M69" s="4">
        <f>Input!J70</f>
        <v>37.840793285714426</v>
      </c>
      <c r="N69">
        <f t="shared" ref="N69:N84" si="17">M69-$M$3</f>
        <v>37.570414142857281</v>
      </c>
      <c r="O69">
        <f t="shared" ref="O69:O84" si="18">$X$3*((1/$Z$3)*(1/SQRT(2*PI()))*EXP(-1*C69*C69/2))</f>
        <v>2.6325698931519605</v>
      </c>
      <c r="P69">
        <f t="shared" ref="P69:P84" si="19">(N69-O69)^2</f>
        <v>1220.6529608166672</v>
      </c>
      <c r="Q69">
        <f t="shared" si="15"/>
        <v>449.61306841677776</v>
      </c>
    </row>
    <row r="70" spans="1:17" x14ac:dyDescent="0.25">
      <c r="A70">
        <f>Input!G71</f>
        <v>67</v>
      </c>
      <c r="B70">
        <f t="shared" si="12"/>
        <v>67</v>
      </c>
      <c r="C70">
        <f t="shared" si="11"/>
        <v>2.6032014599978619</v>
      </c>
      <c r="D70" s="4">
        <f>Input!I71</f>
        <v>4432.5591772857142</v>
      </c>
      <c r="E70">
        <f t="shared" si="13"/>
        <v>4431.9569690857143</v>
      </c>
      <c r="F70">
        <f t="shared" ref="F70:F84" si="20">F69+O70</f>
        <v>1947.2369199896307</v>
      </c>
      <c r="G70">
        <f t="shared" si="16"/>
        <v>6173833.7223800439</v>
      </c>
      <c r="H70">
        <f t="shared" si="14"/>
        <v>126983.90518894253</v>
      </c>
      <c r="M70" s="4">
        <f>Input!J71</f>
        <v>39.02062971428586</v>
      </c>
      <c r="N70">
        <f t="shared" si="17"/>
        <v>38.750250571428715</v>
      </c>
      <c r="O70">
        <f t="shared" si="18"/>
        <v>2.1390963673788548</v>
      </c>
      <c r="P70">
        <f t="shared" si="19"/>
        <v>1340.3766121527178</v>
      </c>
      <c r="Q70">
        <f t="shared" si="15"/>
        <v>400.97038705253556</v>
      </c>
    </row>
    <row r="71" spans="1:17" x14ac:dyDescent="0.25">
      <c r="A71">
        <f>Input!G72</f>
        <v>68</v>
      </c>
      <c r="B71">
        <f t="shared" si="12"/>
        <v>68</v>
      </c>
      <c r="C71">
        <f t="shared" si="11"/>
        <v>2.6842007522414364</v>
      </c>
      <c r="D71" s="4">
        <f>Input!I72</f>
        <v>4471.6658365714284</v>
      </c>
      <c r="E71">
        <f t="shared" si="13"/>
        <v>4471.0636283714284</v>
      </c>
      <c r="F71">
        <f t="shared" si="20"/>
        <v>1948.9636778189699</v>
      </c>
      <c r="G71">
        <f t="shared" si="16"/>
        <v>6360988.1605767151</v>
      </c>
      <c r="H71">
        <f t="shared" si="14"/>
        <v>125756.23344442769</v>
      </c>
      <c r="M71" s="4">
        <f>Input!J72</f>
        <v>39.106659285714159</v>
      </c>
      <c r="N71">
        <f t="shared" si="17"/>
        <v>38.836280142857014</v>
      </c>
      <c r="O71">
        <f t="shared" si="18"/>
        <v>1.7267578293392905</v>
      </c>
      <c r="P71">
        <f t="shared" si="19"/>
        <v>1377.1166463374698</v>
      </c>
      <c r="Q71">
        <f t="shared" si="15"/>
        <v>397.53243371194253</v>
      </c>
    </row>
    <row r="72" spans="1:17" x14ac:dyDescent="0.25">
      <c r="A72">
        <f>Input!G73</f>
        <v>69</v>
      </c>
      <c r="B72">
        <f t="shared" si="12"/>
        <v>69</v>
      </c>
      <c r="C72">
        <f t="shared" si="11"/>
        <v>2.7652000444850109</v>
      </c>
      <c r="D72" s="4">
        <f>Input!I73</f>
        <v>4511.8540127142851</v>
      </c>
      <c r="E72">
        <f t="shared" si="13"/>
        <v>4511.2518045142851</v>
      </c>
      <c r="F72">
        <f t="shared" si="20"/>
        <v>1950.3484654034644</v>
      </c>
      <c r="G72">
        <f t="shared" si="16"/>
        <v>6558225.9122689506</v>
      </c>
      <c r="H72">
        <f t="shared" si="14"/>
        <v>124776.00086295146</v>
      </c>
      <c r="M72" s="4">
        <f>Input!J73</f>
        <v>40.188176142856719</v>
      </c>
      <c r="N72">
        <f t="shared" si="17"/>
        <v>39.917796999999574</v>
      </c>
      <c r="O72">
        <f t="shared" si="18"/>
        <v>1.3847875844943713</v>
      </c>
      <c r="P72">
        <f t="shared" si="19"/>
        <v>1484.7928146154129</v>
      </c>
      <c r="Q72">
        <f t="shared" si="15"/>
        <v>355.57508029099807</v>
      </c>
    </row>
    <row r="73" spans="1:17" x14ac:dyDescent="0.25">
      <c r="A73">
        <f>Input!G74</f>
        <v>70</v>
      </c>
      <c r="B73">
        <f t="shared" si="12"/>
        <v>70</v>
      </c>
      <c r="C73">
        <f t="shared" si="11"/>
        <v>2.8461993367285854</v>
      </c>
      <c r="D73" s="4">
        <f>Input!I74</f>
        <v>4551.1818914285714</v>
      </c>
      <c r="E73">
        <f t="shared" si="13"/>
        <v>4550.5796832285714</v>
      </c>
      <c r="F73">
        <f t="shared" si="20"/>
        <v>1951.4517448616546</v>
      </c>
      <c r="G73">
        <f t="shared" si="16"/>
        <v>6755466.0399994608</v>
      </c>
      <c r="H73">
        <f t="shared" si="14"/>
        <v>123997.78101502507</v>
      </c>
      <c r="M73" s="4">
        <f>Input!J74</f>
        <v>39.327878714286271</v>
      </c>
      <c r="N73">
        <f t="shared" si="17"/>
        <v>39.057499571429126</v>
      </c>
      <c r="O73">
        <f t="shared" si="18"/>
        <v>1.1032794581902508</v>
      </c>
      <c r="P73">
        <f t="shared" si="19"/>
        <v>1440.5228244041864</v>
      </c>
      <c r="Q73">
        <f t="shared" si="15"/>
        <v>388.75993050828657</v>
      </c>
    </row>
    <row r="74" spans="1:17" x14ac:dyDescent="0.25">
      <c r="A74">
        <f>Input!G75</f>
        <v>71</v>
      </c>
      <c r="B74">
        <f t="shared" si="12"/>
        <v>71</v>
      </c>
      <c r="C74">
        <f t="shared" si="11"/>
        <v>2.9271986289721599</v>
      </c>
      <c r="D74" s="4">
        <f>Input!I75</f>
        <v>4586.4295027142862</v>
      </c>
      <c r="E74">
        <f t="shared" si="13"/>
        <v>4585.8272945142862</v>
      </c>
      <c r="F74">
        <f t="shared" si="20"/>
        <v>1952.3249947663462</v>
      </c>
      <c r="G74">
        <f t="shared" si="16"/>
        <v>6935334.3627776885</v>
      </c>
      <c r="H74">
        <f t="shared" si="14"/>
        <v>123383.54303736998</v>
      </c>
      <c r="M74" s="4">
        <f>Input!J75</f>
        <v>35.247611285714811</v>
      </c>
      <c r="N74">
        <f t="shared" si="17"/>
        <v>34.977232142857666</v>
      </c>
      <c r="O74">
        <f t="shared" si="18"/>
        <v>0.87324990469168084</v>
      </c>
      <c r="P74">
        <f t="shared" si="19"/>
        <v>1163.0816045011409</v>
      </c>
      <c r="Q74">
        <f t="shared" si="15"/>
        <v>566.30974577670338</v>
      </c>
    </row>
    <row r="75" spans="1:17" x14ac:dyDescent="0.25">
      <c r="A75">
        <f>Input!G76</f>
        <v>72</v>
      </c>
      <c r="B75">
        <f t="shared" si="12"/>
        <v>72</v>
      </c>
      <c r="C75">
        <f t="shared" si="11"/>
        <v>3.0081979212157344</v>
      </c>
      <c r="D75" s="4">
        <f>Input!I76</f>
        <v>4618.7889728571427</v>
      </c>
      <c r="E75">
        <f t="shared" si="13"/>
        <v>4618.1867646571427</v>
      </c>
      <c r="F75">
        <f t="shared" si="20"/>
        <v>1953.0116554875726</v>
      </c>
      <c r="G75">
        <f t="shared" si="16"/>
        <v>7103158.3625370301</v>
      </c>
      <c r="H75">
        <f t="shared" si="14"/>
        <v>122901.62173755336</v>
      </c>
      <c r="M75" s="4">
        <f>Input!J76</f>
        <v>32.35947014285648</v>
      </c>
      <c r="N75">
        <f t="shared" si="17"/>
        <v>32.089090999999335</v>
      </c>
      <c r="O75">
        <f t="shared" si="18"/>
        <v>0.68666072122632704</v>
      </c>
      <c r="P75">
        <f t="shared" si="19"/>
        <v>986.11262741319979</v>
      </c>
      <c r="Q75">
        <f t="shared" si="15"/>
        <v>712.1108161180656</v>
      </c>
    </row>
    <row r="76" spans="1:17" x14ac:dyDescent="0.25">
      <c r="A76">
        <f>Input!G77</f>
        <v>73</v>
      </c>
      <c r="B76">
        <f t="shared" si="12"/>
        <v>73</v>
      </c>
      <c r="C76">
        <f t="shared" si="11"/>
        <v>3.0891972134593084</v>
      </c>
      <c r="D76" s="4">
        <f>Input!I77</f>
        <v>4648.1988521428566</v>
      </c>
      <c r="E76">
        <f t="shared" si="13"/>
        <v>4647.5966439428566</v>
      </c>
      <c r="F76">
        <f t="shared" si="20"/>
        <v>1953.5480650452562</v>
      </c>
      <c r="G76">
        <f t="shared" si="16"/>
        <v>7257897.7454601796</v>
      </c>
      <c r="H76">
        <f t="shared" si="14"/>
        <v>122525.80776110223</v>
      </c>
      <c r="M76" s="4">
        <f>Input!J77</f>
        <v>29.409879285713941</v>
      </c>
      <c r="N76">
        <f t="shared" si="17"/>
        <v>29.1395001428568</v>
      </c>
      <c r="O76">
        <f t="shared" si="18"/>
        <v>0.53640955768352327</v>
      </c>
      <c r="P76">
        <f t="shared" si="19"/>
        <v>818.13679102362812</v>
      </c>
      <c r="Q76">
        <f t="shared" si="15"/>
        <v>878.23295291562795</v>
      </c>
    </row>
    <row r="77" spans="1:17" x14ac:dyDescent="0.25">
      <c r="A77">
        <f>Input!G78</f>
        <v>74</v>
      </c>
      <c r="B77">
        <f t="shared" si="12"/>
        <v>74</v>
      </c>
      <c r="C77">
        <f t="shared" si="11"/>
        <v>3.1701965057028829</v>
      </c>
      <c r="D77" s="4">
        <f>Input!I78</f>
        <v>4675.2244787142854</v>
      </c>
      <c r="E77">
        <f t="shared" si="13"/>
        <v>4674.6222705142854</v>
      </c>
      <c r="F77">
        <f t="shared" si="20"/>
        <v>1953.9643602930885</v>
      </c>
      <c r="G77">
        <f t="shared" si="16"/>
        <v>7401979.4644491719</v>
      </c>
      <c r="H77">
        <f t="shared" si="14"/>
        <v>122234.54369483155</v>
      </c>
      <c r="M77" s="4">
        <f>Input!J78</f>
        <v>27.025626571428802</v>
      </c>
      <c r="N77">
        <f t="shared" si="17"/>
        <v>26.755247428571661</v>
      </c>
      <c r="O77">
        <f t="shared" si="18"/>
        <v>0.41629524783223454</v>
      </c>
      <c r="P77">
        <f t="shared" si="19"/>
        <v>693.7404019792782</v>
      </c>
      <c r="Q77">
        <f t="shared" si="15"/>
        <v>1025.2322504066206</v>
      </c>
    </row>
    <row r="78" spans="1:17" x14ac:dyDescent="0.25">
      <c r="A78">
        <f>Input!G79</f>
        <v>75</v>
      </c>
      <c r="B78">
        <f t="shared" si="12"/>
        <v>75</v>
      </c>
      <c r="C78">
        <f t="shared" si="11"/>
        <v>3.2511957979464574</v>
      </c>
      <c r="D78" s="4">
        <f>Input!I79</f>
        <v>4701.1562987142843</v>
      </c>
      <c r="E78">
        <f t="shared" si="13"/>
        <v>4700.5540905142843</v>
      </c>
      <c r="F78">
        <f t="shared" si="20"/>
        <v>1954.2853248245003</v>
      </c>
      <c r="G78">
        <f t="shared" si="16"/>
        <v>7541992.133403291</v>
      </c>
      <c r="H78">
        <f t="shared" si="14"/>
        <v>122010.21510754993</v>
      </c>
      <c r="M78" s="4">
        <f>Input!J79</f>
        <v>25.931819999998879</v>
      </c>
      <c r="N78">
        <f t="shared" si="17"/>
        <v>25.661440857141738</v>
      </c>
      <c r="O78">
        <f t="shared" si="18"/>
        <v>0.32096453141176501</v>
      </c>
      <c r="P78">
        <f t="shared" si="19"/>
        <v>642.1397404148812</v>
      </c>
      <c r="Q78">
        <f t="shared" si="15"/>
        <v>1096.4743912422052</v>
      </c>
    </row>
    <row r="79" spans="1:17" x14ac:dyDescent="0.25">
      <c r="A79">
        <f>Input!G80</f>
        <v>76</v>
      </c>
      <c r="B79">
        <f t="shared" si="12"/>
        <v>76</v>
      </c>
      <c r="C79">
        <f t="shared" si="11"/>
        <v>3.3321950901900319</v>
      </c>
      <c r="D79" s="4">
        <f>Input!I80</f>
        <v>4725.8837024285704</v>
      </c>
      <c r="E79">
        <f t="shared" si="13"/>
        <v>4725.2814942285704</v>
      </c>
      <c r="F79">
        <f t="shared" si="20"/>
        <v>1954.531170897784</v>
      </c>
      <c r="G79">
        <f t="shared" si="16"/>
        <v>7677057.3542376561</v>
      </c>
      <c r="H79">
        <f t="shared" si="14"/>
        <v>121838.52767452196</v>
      </c>
      <c r="M79" s="4">
        <f>Input!J80</f>
        <v>24.727403714286083</v>
      </c>
      <c r="N79">
        <f t="shared" si="17"/>
        <v>24.457024571428942</v>
      </c>
      <c r="O79">
        <f t="shared" si="18"/>
        <v>0.24584607328366054</v>
      </c>
      <c r="P79">
        <f t="shared" si="19"/>
        <v>586.18116426905237</v>
      </c>
      <c r="Q79">
        <f t="shared" si="15"/>
        <v>1177.6888145205048</v>
      </c>
    </row>
    <row r="80" spans="1:17" x14ac:dyDescent="0.25">
      <c r="A80">
        <f>Input!G81</f>
        <v>77</v>
      </c>
      <c r="B80">
        <f t="shared" si="12"/>
        <v>77</v>
      </c>
      <c r="C80">
        <f t="shared" si="11"/>
        <v>3.4131943824336064</v>
      </c>
      <c r="D80" s="4">
        <f>Input!I81</f>
        <v>4750.4882065714282</v>
      </c>
      <c r="E80">
        <f t="shared" si="13"/>
        <v>4749.8859983714283</v>
      </c>
      <c r="F80">
        <f t="shared" si="20"/>
        <v>1954.7182477927079</v>
      </c>
      <c r="G80">
        <f t="shared" si="16"/>
        <v>7812962.7538753022</v>
      </c>
      <c r="H80">
        <f t="shared" si="14"/>
        <v>121707.96288495886</v>
      </c>
      <c r="M80" s="4">
        <f>Input!J81</f>
        <v>24.604504142857877</v>
      </c>
      <c r="N80">
        <f t="shared" si="17"/>
        <v>24.334125000000736</v>
      </c>
      <c r="O80">
        <f t="shared" si="18"/>
        <v>0.1870768949237975</v>
      </c>
      <c r="P80">
        <f t="shared" si="19"/>
        <v>583.07993218889976</v>
      </c>
      <c r="Q80">
        <f t="shared" si="15"/>
        <v>1186.1391237772514</v>
      </c>
    </row>
    <row r="81" spans="1:17" x14ac:dyDescent="0.25">
      <c r="A81">
        <f>Input!G82</f>
        <v>78</v>
      </c>
      <c r="B81">
        <f t="shared" si="12"/>
        <v>78</v>
      </c>
      <c r="C81">
        <f t="shared" si="11"/>
        <v>3.4941936746771809</v>
      </c>
      <c r="D81" s="4">
        <f>Input!I82</f>
        <v>4774.4167627142861</v>
      </c>
      <c r="E81">
        <f t="shared" si="13"/>
        <v>4773.8145545142861</v>
      </c>
      <c r="F81">
        <f t="shared" si="20"/>
        <v>1954.8596732766603</v>
      </c>
      <c r="G81">
        <f t="shared" si="16"/>
        <v>7946506.6224534381</v>
      </c>
      <c r="H81">
        <f t="shared" si="14"/>
        <v>121609.30560701704</v>
      </c>
      <c r="M81" s="4">
        <f>Input!J82</f>
        <v>23.928556142857815</v>
      </c>
      <c r="N81">
        <f t="shared" si="17"/>
        <v>23.658177000000673</v>
      </c>
      <c r="O81">
        <f t="shared" si="18"/>
        <v>0.14142548395249327</v>
      </c>
      <c r="P81">
        <f t="shared" si="19"/>
        <v>553.03760186755449</v>
      </c>
      <c r="Q81">
        <f t="shared" si="15"/>
        <v>1233.1558286640832</v>
      </c>
    </row>
    <row r="82" spans="1:17" x14ac:dyDescent="0.25">
      <c r="A82">
        <f>Input!G83</f>
        <v>79</v>
      </c>
      <c r="B82">
        <f t="shared" si="12"/>
        <v>79</v>
      </c>
      <c r="C82">
        <f t="shared" si="11"/>
        <v>3.5751929669207554</v>
      </c>
      <c r="D82" s="4">
        <f>Input!I83</f>
        <v>4797.3621219999995</v>
      </c>
      <c r="E82">
        <f t="shared" si="13"/>
        <v>4796.7599137999996</v>
      </c>
      <c r="F82">
        <f t="shared" si="20"/>
        <v>1954.9658882728515</v>
      </c>
      <c r="G82">
        <f t="shared" si="16"/>
        <v>8075793.2835217919</v>
      </c>
      <c r="H82">
        <f t="shared" si="14"/>
        <v>121535.23718472978</v>
      </c>
      <c r="M82" s="4">
        <f>Input!J83</f>
        <v>22.945359285713494</v>
      </c>
      <c r="N82">
        <f t="shared" si="17"/>
        <v>22.674980142856352</v>
      </c>
      <c r="O82">
        <f t="shared" si="18"/>
        <v>0.10621499619128323</v>
      </c>
      <c r="P82">
        <f t="shared" si="19"/>
        <v>509.34916024532396</v>
      </c>
      <c r="Q82">
        <f t="shared" si="15"/>
        <v>1303.1750127941114</v>
      </c>
    </row>
    <row r="83" spans="1:17" x14ac:dyDescent="0.25">
      <c r="A83">
        <f>Input!G84</f>
        <v>80</v>
      </c>
      <c r="B83">
        <f t="shared" si="12"/>
        <v>80</v>
      </c>
      <c r="C83">
        <f t="shared" si="11"/>
        <v>3.6561922591643299</v>
      </c>
      <c r="D83" s="4">
        <f>Input!I84</f>
        <v>4819.7421428571424</v>
      </c>
      <c r="E83">
        <f t="shared" si="13"/>
        <v>4819.1399346571425</v>
      </c>
      <c r="F83">
        <f t="shared" si="20"/>
        <v>1955.0451374288855</v>
      </c>
      <c r="G83">
        <f t="shared" si="16"/>
        <v>8203039.0075099701</v>
      </c>
      <c r="H83">
        <f t="shared" si="14"/>
        <v>121479.98793527862</v>
      </c>
      <c r="M83" s="4">
        <f>Input!J84</f>
        <v>22.380020857142881</v>
      </c>
      <c r="N83">
        <f t="shared" si="17"/>
        <v>22.10964171428574</v>
      </c>
      <c r="O83">
        <f t="shared" si="18"/>
        <v>7.9249156033927542E-2</v>
      </c>
      <c r="P83">
        <f t="shared" si="19"/>
        <v>485.3381962706768</v>
      </c>
      <c r="Q83">
        <f t="shared" si="15"/>
        <v>1344.3115069603609</v>
      </c>
    </row>
    <row r="84" spans="1:17" x14ac:dyDescent="0.25">
      <c r="A84">
        <f>Input!G85</f>
        <v>81</v>
      </c>
      <c r="B84">
        <f t="shared" si="12"/>
        <v>81</v>
      </c>
      <c r="C84">
        <f t="shared" si="11"/>
        <v>3.7371915514079044</v>
      </c>
      <c r="D84" s="4">
        <f>Input!I85</f>
        <v>4842.0115541428577</v>
      </c>
      <c r="E84">
        <f t="shared" si="13"/>
        <v>4841.4093459428577</v>
      </c>
      <c r="F84">
        <f t="shared" si="20"/>
        <v>1955.1038801550455</v>
      </c>
      <c r="G84">
        <f t="shared" si="16"/>
        <v>8330759.2418365981</v>
      </c>
      <c r="H84">
        <f t="shared" si="14"/>
        <v>121439.04303064801</v>
      </c>
      <c r="M84" s="4">
        <f>Input!J85</f>
        <v>22.26941128571525</v>
      </c>
      <c r="N84">
        <f t="shared" si="17"/>
        <v>21.999032142858109</v>
      </c>
      <c r="O84">
        <f t="shared" si="18"/>
        <v>5.8742726159951568E-2</v>
      </c>
      <c r="P84">
        <f t="shared" si="19"/>
        <v>481.37629968847716</v>
      </c>
      <c r="Q84">
        <f t="shared" si="15"/>
        <v>1352.4347089766036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opLeftCell="D1" zoomScale="119" workbookViewId="0">
      <selection activeCell="B1" activeCellId="2" sqref="L1:S1048576 L1:S1048576 B1:B104857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0</v>
      </c>
      <c r="B3">
        <f>A3-$A$3</f>
        <v>0</v>
      </c>
      <c r="C3" s="4">
        <f>Input!I4</f>
        <v>0.60220819999999997</v>
      </c>
      <c r="D3">
        <f>C3-$C$3</f>
        <v>0</v>
      </c>
      <c r="E3">
        <f>N3</f>
        <v>3.355923229338432</v>
      </c>
      <c r="F3">
        <f>(D3-E3)^2</f>
        <v>11.262220721213291</v>
      </c>
      <c r="G3">
        <f>(E3-$H$4)^2</f>
        <v>5150630.480090999</v>
      </c>
      <c r="H3" s="2" t="s">
        <v>11</v>
      </c>
      <c r="I3" s="23">
        <f>SUM(F3:F167)</f>
        <v>599332931.123577</v>
      </c>
      <c r="J3">
        <f>1-(I3/I5)</f>
        <v>-0.66148704013582194</v>
      </c>
      <c r="L3">
        <f>Input!J4</f>
        <v>0.27037914285714293</v>
      </c>
      <c r="M3">
        <f>L3-$L$3</f>
        <v>0</v>
      </c>
      <c r="N3">
        <f>2*($X$3/PI())*($Z$3/(4*((B3-$Y$3)^2)+$Z$3*$Z$3))</f>
        <v>3.355923229338432</v>
      </c>
      <c r="O3">
        <f>(L3-N3)^2</f>
        <v>9.5205823096196536</v>
      </c>
      <c r="P3">
        <f>(N3-$Q$4)^2</f>
        <v>3152.0330279346699</v>
      </c>
      <c r="Q3" s="1" t="s">
        <v>11</v>
      </c>
      <c r="R3" s="23">
        <f>SUM(O3:O167)</f>
        <v>393306.20193218096</v>
      </c>
      <c r="S3" s="5">
        <f>1-(R3/R5)</f>
        <v>-0.60140133107956673</v>
      </c>
      <c r="V3">
        <f>COUNT(B3:B194)</f>
        <v>81</v>
      </c>
      <c r="X3">
        <v>72379.230060517744</v>
      </c>
      <c r="Y3">
        <v>327.53762850174513</v>
      </c>
      <c r="Z3">
        <v>31.325086476650824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0">A4-$A$3</f>
        <v>1</v>
      </c>
      <c r="C4" s="4">
        <f>Input!I5</f>
        <v>1.2044164285714285</v>
      </c>
      <c r="D4">
        <f t="shared" ref="D4:D67" si="1">C4-$C$3</f>
        <v>0.60220822857142853</v>
      </c>
      <c r="E4">
        <f>N4+E3</f>
        <v>6.7323852669011481</v>
      </c>
      <c r="F4">
        <f t="shared" ref="F4:F67" si="2">(D4-E4)^2</f>
        <v>37.579070521264931</v>
      </c>
      <c r="G4">
        <f t="shared" ref="G4:G67" si="3">(E4-$H$4)^2</f>
        <v>5135316.1190560739</v>
      </c>
      <c r="H4">
        <f>AVERAGE(C3:C167)</f>
        <v>2272.8559739213401</v>
      </c>
      <c r="I4" t="s">
        <v>5</v>
      </c>
      <c r="J4" t="s">
        <v>6</v>
      </c>
      <c r="L4">
        <f>Input!J5</f>
        <v>0.60220814285714275</v>
      </c>
      <c r="M4">
        <f t="shared" ref="M4:M67" si="4">L4-$L$3</f>
        <v>0.33182899999999982</v>
      </c>
      <c r="N4">
        <f t="shared" ref="N4:N67" si="5">2*($X$3/PI())*($Z$3/(4*((B4-$Y$3)^2)+$Z$3*$Z$3))</f>
        <v>3.3764620375627161</v>
      </c>
      <c r="O4">
        <f t="shared" ref="O4:O67" si="6">(L4-N4)^2</f>
        <v>7.696484672289043</v>
      </c>
      <c r="P4">
        <f t="shared" ref="P4:P67" si="7">(N4-$Q$4)^2</f>
        <v>3149.7272304085704</v>
      </c>
      <c r="Q4">
        <f>AVERAGE(L3:L167)</f>
        <v>59.498892761904749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0"/>
        <v>2</v>
      </c>
      <c r="C5" s="4">
        <f>Input!I6</f>
        <v>2.5317322857142854</v>
      </c>
      <c r="D5">
        <f t="shared" si="1"/>
        <v>1.9295240857142855</v>
      </c>
      <c r="E5">
        <f t="shared" ref="E5:E68" si="8">N5+E4</f>
        <v>10.129575096297357</v>
      </c>
      <c r="F5">
        <f t="shared" si="2"/>
        <v>67.24083657616444</v>
      </c>
      <c r="G5">
        <f t="shared" si="3"/>
        <v>5119930.7559397472</v>
      </c>
      <c r="I5">
        <f>SUM(G3:G167)</f>
        <v>360720798.08373541</v>
      </c>
      <c r="J5" s="5">
        <f>1-((1-J3)*(V3-1)/(V3-1-1))</f>
        <v>-0.68251852165652838</v>
      </c>
      <c r="L5">
        <f>Input!J6</f>
        <v>1.3273158571428569</v>
      </c>
      <c r="M5">
        <f t="shared" si="4"/>
        <v>1.056936714285714</v>
      </c>
      <c r="N5">
        <f t="shared" si="5"/>
        <v>3.3971898293962086</v>
      </c>
      <c r="O5">
        <f t="shared" si="6"/>
        <v>4.2843782610118701</v>
      </c>
      <c r="P5">
        <f t="shared" si="7"/>
        <v>3147.401071927437</v>
      </c>
      <c r="R5">
        <f>SUM(P3:P167)</f>
        <v>245601.27077391525</v>
      </c>
      <c r="S5" s="5">
        <f>1-((1-S3)*(V3-1)/(V3-1-1))</f>
        <v>-0.62167223400462457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0"/>
        <v>3</v>
      </c>
      <c r="C6" s="4">
        <f>Input!I7</f>
        <v>4.5964458571428581</v>
      </c>
      <c r="D6">
        <f t="shared" si="1"/>
        <v>3.9942376571428584</v>
      </c>
      <c r="E6">
        <f t="shared" si="8"/>
        <v>13.547684024977171</v>
      </c>
      <c r="F6">
        <f t="shared" si="2"/>
        <v>91.268337503086599</v>
      </c>
      <c r="G6">
        <f t="shared" si="3"/>
        <v>5104473.9487944283</v>
      </c>
      <c r="L6">
        <f>Input!J7</f>
        <v>2.0647135714285727</v>
      </c>
      <c r="M6">
        <f t="shared" si="4"/>
        <v>1.7943344285714298</v>
      </c>
      <c r="N6">
        <f t="shared" si="5"/>
        <v>3.4181089286798145</v>
      </c>
      <c r="O6">
        <f t="shared" si="6"/>
        <v>1.8316789930292166</v>
      </c>
      <c r="P6">
        <f t="shared" si="7"/>
        <v>3145.0543153489034</v>
      </c>
      <c r="V6" s="19" t="s">
        <v>17</v>
      </c>
      <c r="W6" s="20">
        <f>SQRT((S5-J5)^2)</f>
        <v>6.0846287651903808E-2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0"/>
        <v>4</v>
      </c>
      <c r="C7" s="4">
        <f>Input!I8</f>
        <v>7.0298584285714298</v>
      </c>
      <c r="D7">
        <f t="shared" si="1"/>
        <v>6.4276502285714301</v>
      </c>
      <c r="E7">
        <f t="shared" si="8"/>
        <v>16.986905720032446</v>
      </c>
      <c r="F7">
        <f t="shared" si="2"/>
        <v>111.49787653394962</v>
      </c>
      <c r="G7">
        <f t="shared" si="3"/>
        <v>5088945.2528674351</v>
      </c>
      <c r="L7">
        <f>Input!J8</f>
        <v>2.4334125714285699</v>
      </c>
      <c r="M7">
        <f t="shared" si="4"/>
        <v>2.1630334285714268</v>
      </c>
      <c r="N7">
        <f t="shared" si="5"/>
        <v>3.439221695055275</v>
      </c>
      <c r="O7">
        <f t="shared" si="6"/>
        <v>1.0116519931707204</v>
      </c>
      <c r="P7">
        <f t="shared" si="7"/>
        <v>3142.6867201233604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0"/>
        <v>5</v>
      </c>
      <c r="C8" s="4">
        <f>Input!I9</f>
        <v>9.8688397142857127</v>
      </c>
      <c r="D8">
        <f t="shared" si="1"/>
        <v>9.266631514285713</v>
      </c>
      <c r="E8">
        <f t="shared" si="8"/>
        <v>20.447436244660977</v>
      </c>
      <c r="F8">
        <f t="shared" si="2"/>
        <v>125.01039441878189</v>
      </c>
      <c r="G8">
        <f t="shared" si="3"/>
        <v>5073344.2205987973</v>
      </c>
      <c r="L8">
        <f>Input!J9</f>
        <v>2.8389812857142847</v>
      </c>
      <c r="M8">
        <f t="shared" si="4"/>
        <v>2.5686021428571415</v>
      </c>
      <c r="N8">
        <f t="shared" si="5"/>
        <v>3.4605305246285298</v>
      </c>
      <c r="O8">
        <f t="shared" si="6"/>
        <v>0.38632345639487742</v>
      </c>
      <c r="P8">
        <f t="shared" si="7"/>
        <v>3140.2980422361852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0"/>
        <v>6</v>
      </c>
      <c r="C9" s="4">
        <f>Input!I10</f>
        <v>12.990489999999999</v>
      </c>
      <c r="D9">
        <f t="shared" si="1"/>
        <v>12.3882818</v>
      </c>
      <c r="E9">
        <f t="shared" si="8"/>
        <v>23.929474095308443</v>
      </c>
      <c r="F9">
        <f t="shared" si="2"/>
        <v>133.19911959728697</v>
      </c>
      <c r="G9">
        <f t="shared" si="3"/>
        <v>5057670.4016197668</v>
      </c>
      <c r="L9">
        <f>Input!J10</f>
        <v>3.1216502857142867</v>
      </c>
      <c r="M9">
        <f t="shared" si="4"/>
        <v>2.8512711428571436</v>
      </c>
      <c r="N9">
        <f t="shared" si="5"/>
        <v>3.4820378506474663</v>
      </c>
      <c r="O9">
        <f t="shared" si="6"/>
        <v>0.12987919695846672</v>
      </c>
      <c r="P9">
        <f t="shared" si="7"/>
        <v>3137.8880341488493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0"/>
        <v>7</v>
      </c>
      <c r="C10" s="4">
        <f>Input!I11</f>
        <v>16.566868999999997</v>
      </c>
      <c r="D10">
        <f t="shared" si="1"/>
        <v>15.964660799999997</v>
      </c>
      <c r="E10">
        <f t="shared" si="8"/>
        <v>27.433220239502827</v>
      </c>
      <c r="F10">
        <f t="shared" si="2"/>
        <v>131.52785561740947</v>
      </c>
      <c r="G10">
        <f t="shared" si="3"/>
        <v>5041923.3427521242</v>
      </c>
      <c r="L10">
        <f>Input!J11</f>
        <v>3.5763789999999975</v>
      </c>
      <c r="M10">
        <f t="shared" si="4"/>
        <v>3.3059998571428544</v>
      </c>
      <c r="N10">
        <f t="shared" si="5"/>
        <v>3.5037461441943845</v>
      </c>
      <c r="O10">
        <f t="shared" si="6"/>
        <v>5.2755317424789802E-3</v>
      </c>
      <c r="P10">
        <f t="shared" si="7"/>
        <v>3135.4564447388802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0"/>
        <v>8</v>
      </c>
      <c r="C11" s="4">
        <f>Input!I12</f>
        <v>19.811419000000001</v>
      </c>
      <c r="D11">
        <f t="shared" si="1"/>
        <v>19.209210800000001</v>
      </c>
      <c r="E11">
        <f t="shared" si="8"/>
        <v>30.958878154396398</v>
      </c>
      <c r="F11">
        <f t="shared" si="2"/>
        <v>138.05468293896843</v>
      </c>
      <c r="G11">
        <f t="shared" si="3"/>
        <v>5026102.5880082576</v>
      </c>
      <c r="L11">
        <f>Input!J12</f>
        <v>3.2445500000000038</v>
      </c>
      <c r="M11">
        <f t="shared" si="4"/>
        <v>2.9741708571428607</v>
      </c>
      <c r="N11">
        <f t="shared" si="5"/>
        <v>3.5256579148935727</v>
      </c>
      <c r="O11">
        <f t="shared" si="6"/>
        <v>7.9021659815809969E-2</v>
      </c>
      <c r="P11">
        <f t="shared" si="7"/>
        <v>3133.0030192386662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0"/>
        <v>9</v>
      </c>
      <c r="C12" s="4">
        <f>Input!I13</f>
        <v>25.341902000000001</v>
      </c>
      <c r="D12">
        <f t="shared" si="1"/>
        <v>24.739693800000001</v>
      </c>
      <c r="E12">
        <f t="shared" si="8"/>
        <v>34.506653866030746</v>
      </c>
      <c r="F12">
        <f t="shared" si="2"/>
        <v>95.393508931439285</v>
      </c>
      <c r="G12">
        <f t="shared" si="3"/>
        <v>5010207.6785920653</v>
      </c>
      <c r="L12">
        <f>Input!J13</f>
        <v>5.5304830000000003</v>
      </c>
      <c r="M12">
        <f t="shared" si="4"/>
        <v>5.2601038571428571</v>
      </c>
      <c r="N12">
        <f t="shared" si="5"/>
        <v>3.5477757116343445</v>
      </c>
      <c r="O12">
        <f t="shared" si="6"/>
        <v>3.9311281913382916</v>
      </c>
      <c r="P12">
        <f t="shared" si="7"/>
        <v>3130.5274991730594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0"/>
        <v>10</v>
      </c>
      <c r="C13" s="4">
        <f>Input!I14</f>
        <v>31.732682285714283</v>
      </c>
      <c r="D13">
        <f t="shared" si="1"/>
        <v>31.130474085714283</v>
      </c>
      <c r="E13">
        <f t="shared" si="8"/>
        <v>38.076755989340697</v>
      </c>
      <c r="F13">
        <f t="shared" si="2"/>
        <v>48.250832284647792</v>
      </c>
      <c r="G13">
        <f t="shared" si="3"/>
        <v>4994238.1529007591</v>
      </c>
      <c r="L13">
        <f>Input!J14</f>
        <v>6.3907802857142819</v>
      </c>
      <c r="M13">
        <f t="shared" si="4"/>
        <v>6.1204011428571388</v>
      </c>
      <c r="N13">
        <f t="shared" si="5"/>
        <v>3.5701021233099479</v>
      </c>
      <c r="O13">
        <f t="shared" si="6"/>
        <v>7.9562252958646908</v>
      </c>
      <c r="P13">
        <f t="shared" si="7"/>
        <v>3128.0296222957691</v>
      </c>
      <c r="S13" t="s">
        <v>23</v>
      </c>
      <c r="T13">
        <f>_Ac*0.8413</f>
        <v>4216.7016813568343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0"/>
        <v>11</v>
      </c>
      <c r="C14" s="4">
        <f>Input!I15</f>
        <v>40.163596285714284</v>
      </c>
      <c r="D14">
        <f t="shared" si="1"/>
        <v>39.561388085714285</v>
      </c>
      <c r="E14">
        <f t="shared" si="8"/>
        <v>41.669395768913425</v>
      </c>
      <c r="F14">
        <f t="shared" si="2"/>
        <v>4.4436963924266077</v>
      </c>
      <c r="G14">
        <f t="shared" si="3"/>
        <v>4978193.5465275347</v>
      </c>
      <c r="L14">
        <f>Input!J15</f>
        <v>8.4309140000000014</v>
      </c>
      <c r="M14">
        <f t="shared" si="4"/>
        <v>8.1605348571428582</v>
      </c>
      <c r="N14">
        <f t="shared" si="5"/>
        <v>3.5926397795727274</v>
      </c>
      <c r="O14">
        <f t="shared" si="6"/>
        <v>23.408897432051145</v>
      </c>
      <c r="P14">
        <f t="shared" si="7"/>
        <v>3125.5091225245078</v>
      </c>
      <c r="S14" t="s">
        <v>24</v>
      </c>
      <c r="T14">
        <f>_Ac*0.9772</f>
        <v>4897.8496172850328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0"/>
        <v>12</v>
      </c>
      <c r="C15" s="4">
        <f>Input!I16</f>
        <v>50.229075142857141</v>
      </c>
      <c r="D15">
        <f t="shared" si="1"/>
        <v>49.626866942857141</v>
      </c>
      <c r="E15">
        <f t="shared" si="8"/>
        <v>45.284787120519383</v>
      </c>
      <c r="F15">
        <f t="shared" si="2"/>
        <v>18.853657183552702</v>
      </c>
      <c r="G15">
        <f t="shared" si="3"/>
        <v>4962073.3922652164</v>
      </c>
      <c r="L15">
        <f>Input!J16</f>
        <v>10.065478857142857</v>
      </c>
      <c r="M15">
        <f t="shared" si="4"/>
        <v>9.7950997142857137</v>
      </c>
      <c r="N15">
        <f t="shared" si="5"/>
        <v>3.6153913516059548</v>
      </c>
      <c r="O15">
        <f t="shared" si="6"/>
        <v>41.603628829083256</v>
      </c>
      <c r="P15">
        <f t="shared" si="7"/>
        <v>3122.9657298748671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0"/>
        <v>13</v>
      </c>
      <c r="C16" s="4">
        <f>Input!I17</f>
        <v>62.224078142857138</v>
      </c>
      <c r="D16">
        <f t="shared" si="1"/>
        <v>61.621869942857138</v>
      </c>
      <c r="E16">
        <f t="shared" si="8"/>
        <v>48.923146673432143</v>
      </c>
      <c r="F16">
        <f t="shared" si="2"/>
        <v>161.25757267343585</v>
      </c>
      <c r="G16">
        <f t="shared" si="3"/>
        <v>4945877.2201108728</v>
      </c>
      <c r="L16">
        <f>Input!J17</f>
        <v>11.995002999999997</v>
      </c>
      <c r="M16">
        <f t="shared" si="4"/>
        <v>11.724623857142854</v>
      </c>
      <c r="N16">
        <f t="shared" si="5"/>
        <v>3.6383595529127599</v>
      </c>
      <c r="O16">
        <f t="shared" si="6"/>
        <v>69.833489701746046</v>
      </c>
      <c r="P16">
        <f t="shared" si="7"/>
        <v>3120.3991703928968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0"/>
        <v>14</v>
      </c>
      <c r="C17" s="4">
        <f>Input!I18</f>
        <v>76.627913714285711</v>
      </c>
      <c r="D17">
        <f t="shared" si="1"/>
        <v>76.025705514285704</v>
      </c>
      <c r="E17">
        <f t="shared" si="8"/>
        <v>52.584693813554722</v>
      </c>
      <c r="F17">
        <f t="shared" si="2"/>
        <v>549.48102955380682</v>
      </c>
      <c r="G17">
        <f t="shared" si="3"/>
        <v>4929604.5572714647</v>
      </c>
      <c r="L17">
        <f>Input!J18</f>
        <v>14.403835571428573</v>
      </c>
      <c r="M17">
        <f t="shared" si="4"/>
        <v>14.13345642857143</v>
      </c>
      <c r="N17">
        <f t="shared" si="5"/>
        <v>3.661547140122579</v>
      </c>
      <c r="O17">
        <f t="shared" si="6"/>
        <v>115.39676074137058</v>
      </c>
      <c r="P17">
        <f t="shared" si="7"/>
        <v>3117.8091660863565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0"/>
        <v>15</v>
      </c>
      <c r="C18" s="4">
        <f>Input!I19</f>
        <v>94.829347571428571</v>
      </c>
      <c r="D18">
        <f t="shared" si="1"/>
        <v>94.227139371428564</v>
      </c>
      <c r="E18">
        <f t="shared" si="8"/>
        <v>56.269650727370298</v>
      </c>
      <c r="F18">
        <f t="shared" si="2"/>
        <v>1440.7709441638121</v>
      </c>
      <c r="G18">
        <f t="shared" si="3"/>
        <v>4913254.9281705618</v>
      </c>
      <c r="L18">
        <f>Input!J19</f>
        <v>18.20143385714286</v>
      </c>
      <c r="M18">
        <f t="shared" si="4"/>
        <v>17.931054714285718</v>
      </c>
      <c r="N18">
        <f t="shared" si="5"/>
        <v>3.6849569138155736</v>
      </c>
      <c r="O18">
        <f t="shared" si="6"/>
        <v>210.72810284615269</v>
      </c>
      <c r="P18">
        <f t="shared" si="7"/>
        <v>3115.1954348546137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0"/>
        <v>16</v>
      </c>
      <c r="C19" s="4">
        <f>Input!I20</f>
        <v>115.69770314285714</v>
      </c>
      <c r="D19">
        <f t="shared" si="1"/>
        <v>115.09549494285713</v>
      </c>
      <c r="E19">
        <f t="shared" si="8"/>
        <v>59.978242446735777</v>
      </c>
      <c r="F19">
        <f t="shared" si="2"/>
        <v>3037.9115227211955</v>
      </c>
      <c r="G19">
        <f t="shared" si="3"/>
        <v>4896827.854456191</v>
      </c>
      <c r="L19">
        <f>Input!J20</f>
        <v>20.868355571428566</v>
      </c>
      <c r="M19">
        <f t="shared" si="4"/>
        <v>20.597976428571425</v>
      </c>
      <c r="N19">
        <f t="shared" si="5"/>
        <v>3.7085917193654825</v>
      </c>
      <c r="O19">
        <f t="shared" si="6"/>
        <v>294.45749545857086</v>
      </c>
      <c r="P19">
        <f t="shared" si="7"/>
        <v>3112.5576904171585</v>
      </c>
    </row>
    <row r="20" spans="1:35" x14ac:dyDescent="0.25">
      <c r="A20">
        <f>Input!G21</f>
        <v>17</v>
      </c>
      <c r="B20">
        <f t="shared" si="0"/>
        <v>17</v>
      </c>
      <c r="C20" s="4">
        <f>Input!I21</f>
        <v>141.82616257142857</v>
      </c>
      <c r="D20">
        <f t="shared" si="1"/>
        <v>141.22395437142856</v>
      </c>
      <c r="E20">
        <f t="shared" si="8"/>
        <v>63.710696894537151</v>
      </c>
      <c r="F20">
        <f t="shared" si="2"/>
        <v>6008.3050846788619</v>
      </c>
      <c r="G20">
        <f t="shared" si="3"/>
        <v>4880322.8550098296</v>
      </c>
      <c r="L20">
        <f>Input!J21</f>
        <v>26.128459428571432</v>
      </c>
      <c r="M20">
        <f t="shared" si="4"/>
        <v>25.858080285714291</v>
      </c>
      <c r="N20">
        <f t="shared" si="5"/>
        <v>3.7324544478013766</v>
      </c>
      <c r="O20">
        <f t="shared" si="6"/>
        <v>501.58103909867714</v>
      </c>
      <c r="P20">
        <f t="shared" si="7"/>
        <v>3109.8956422406968</v>
      </c>
    </row>
    <row r="21" spans="1:35" x14ac:dyDescent="0.25">
      <c r="A21">
        <f>Input!G22</f>
        <v>18</v>
      </c>
      <c r="B21">
        <f t="shared" si="0"/>
        <v>18</v>
      </c>
      <c r="C21" s="4">
        <f>Input!I22</f>
        <v>172.73541714285713</v>
      </c>
      <c r="D21">
        <f t="shared" si="1"/>
        <v>172.13320894285712</v>
      </c>
      <c r="E21">
        <f t="shared" si="8"/>
        <v>67.467244931225949</v>
      </c>
      <c r="F21">
        <f t="shared" si="2"/>
        <v>10954.964022484071</v>
      </c>
      <c r="G21">
        <f t="shared" si="3"/>
        <v>4863739.4459566306</v>
      </c>
      <c r="L21">
        <f>Input!J22</f>
        <v>30.909254571428562</v>
      </c>
      <c r="M21">
        <f t="shared" si="4"/>
        <v>30.638875428571421</v>
      </c>
      <c r="N21">
        <f t="shared" si="5"/>
        <v>3.7565480366887933</v>
      </c>
      <c r="O21">
        <f t="shared" si="6"/>
        <v>737.2694721616997</v>
      </c>
      <c r="P21">
        <f t="shared" si="7"/>
        <v>3107.2089954648113</v>
      </c>
    </row>
    <row r="22" spans="1:35" x14ac:dyDescent="0.25">
      <c r="A22">
        <f>Input!G23</f>
        <v>19</v>
      </c>
      <c r="B22">
        <f t="shared" si="0"/>
        <v>19</v>
      </c>
      <c r="C22" s="4">
        <f>Input!I23</f>
        <v>205.73396542857145</v>
      </c>
      <c r="D22">
        <f t="shared" si="1"/>
        <v>205.13175722857144</v>
      </c>
      <c r="E22">
        <f t="shared" si="8"/>
        <v>71.248120402256717</v>
      </c>
      <c r="F22">
        <f t="shared" si="2"/>
        <v>17924.828209840536</v>
      </c>
      <c r="G22">
        <f t="shared" si="3"/>
        <v>4847077.1406769063</v>
      </c>
      <c r="L22">
        <f>Input!J23</f>
        <v>32.998548285714321</v>
      </c>
      <c r="M22">
        <f t="shared" si="4"/>
        <v>32.728169142857176</v>
      </c>
      <c r="N22">
        <f t="shared" si="5"/>
        <v>3.780875471030765</v>
      </c>
      <c r="O22">
        <f t="shared" si="6"/>
        <v>853.67240470589854</v>
      </c>
      <c r="P22">
        <f t="shared" si="7"/>
        <v>3104.4974508261321</v>
      </c>
    </row>
    <row r="23" spans="1:35" x14ac:dyDescent="0.25">
      <c r="A23">
        <f>Input!G24</f>
        <v>20</v>
      </c>
      <c r="B23">
        <f t="shared" si="0"/>
        <v>20</v>
      </c>
      <c r="C23" s="4">
        <f>Input!I24</f>
        <v>242.92339071428572</v>
      </c>
      <c r="D23">
        <f t="shared" si="1"/>
        <v>242.32118251428571</v>
      </c>
      <c r="E23">
        <f t="shared" si="8"/>
        <v>75.053560186445964</v>
      </c>
      <c r="F23">
        <f t="shared" si="2"/>
        <v>27978.457479208835</v>
      </c>
      <c r="G23">
        <f t="shared" si="3"/>
        <v>4830335.4498189278</v>
      </c>
      <c r="L23">
        <f>Input!J24</f>
        <v>37.189425285714265</v>
      </c>
      <c r="M23">
        <f t="shared" si="4"/>
        <v>36.91904614285712</v>
      </c>
      <c r="N23">
        <f t="shared" si="5"/>
        <v>3.8054397841892471</v>
      </c>
      <c r="O23">
        <f t="shared" si="6"/>
        <v>1114.4904879660326</v>
      </c>
      <c r="P23">
        <f t="shared" si="7"/>
        <v>3101.7607045810078</v>
      </c>
    </row>
    <row r="24" spans="1:35" x14ac:dyDescent="0.25">
      <c r="A24">
        <f>Input!G25</f>
        <v>21</v>
      </c>
      <c r="B24">
        <f t="shared" si="0"/>
        <v>21</v>
      </c>
      <c r="C24" s="4">
        <f>Input!I25</f>
        <v>285.33604985714288</v>
      </c>
      <c r="D24">
        <f t="shared" si="1"/>
        <v>284.73384165714288</v>
      </c>
      <c r="E24">
        <f t="shared" si="8"/>
        <v>78.883804245273438</v>
      </c>
      <c r="F24">
        <f t="shared" si="2"/>
        <v>42374.237902468049</v>
      </c>
      <c r="G24">
        <f t="shared" si="3"/>
        <v>4813513.881313107</v>
      </c>
      <c r="L24">
        <f>Input!J25</f>
        <v>42.412659142857166</v>
      </c>
      <c r="M24">
        <f t="shared" si="4"/>
        <v>42.142280000000021</v>
      </c>
      <c r="N24">
        <f t="shared" si="5"/>
        <v>3.8302440588274718</v>
      </c>
      <c r="O24">
        <f t="shared" si="6"/>
        <v>1488.6027537163618</v>
      </c>
      <c r="P24">
        <f t="shared" si="7"/>
        <v>3098.998448426627</v>
      </c>
    </row>
    <row r="25" spans="1:35" x14ac:dyDescent="0.25">
      <c r="A25">
        <f>Input!G26</f>
        <v>22</v>
      </c>
      <c r="B25">
        <f t="shared" si="0"/>
        <v>22</v>
      </c>
      <c r="C25" s="4">
        <f>Input!I26</f>
        <v>339.90348142857141</v>
      </c>
      <c r="D25">
        <f t="shared" si="1"/>
        <v>339.3012732285714</v>
      </c>
      <c r="E25">
        <f t="shared" si="8"/>
        <v>82.739095673147219</v>
      </c>
      <c r="F25">
        <f t="shared" si="2"/>
        <v>65824.150951980992</v>
      </c>
      <c r="G25">
        <f t="shared" si="3"/>
        <v>4796611.9403876094</v>
      </c>
      <c r="L25">
        <f>Input!J26</f>
        <v>54.567431571428529</v>
      </c>
      <c r="M25">
        <f t="shared" si="4"/>
        <v>54.297052428571384</v>
      </c>
      <c r="N25">
        <f t="shared" si="5"/>
        <v>3.8552914278737824</v>
      </c>
      <c r="O25">
        <f t="shared" si="6"/>
        <v>2571.7211579395371</v>
      </c>
      <c r="P25">
        <f t="shared" si="7"/>
        <v>3096.210369420573</v>
      </c>
    </row>
    <row r="26" spans="1:35" x14ac:dyDescent="0.25">
      <c r="A26">
        <f>Input!G27</f>
        <v>23</v>
      </c>
      <c r="B26">
        <f t="shared" si="0"/>
        <v>23</v>
      </c>
      <c r="C26" s="4">
        <f>Input!I27</f>
        <v>401.68512085714286</v>
      </c>
      <c r="D26">
        <f t="shared" si="1"/>
        <v>401.08291265714286</v>
      </c>
      <c r="E26">
        <f t="shared" si="8"/>
        <v>86.619680748654716</v>
      </c>
      <c r="F26">
        <f t="shared" si="2"/>
        <v>98887.124222331578</v>
      </c>
      <c r="G26">
        <f t="shared" si="3"/>
        <v>4779629.1295854431</v>
      </c>
      <c r="L26">
        <f>Input!J27</f>
        <v>61.781639428571452</v>
      </c>
      <c r="M26">
        <f t="shared" si="4"/>
        <v>61.511260285714307</v>
      </c>
      <c r="N26">
        <f t="shared" si="5"/>
        <v>3.8805850755074958</v>
      </c>
      <c r="O26">
        <f t="shared" si="6"/>
        <v>3352.5320951964663</v>
      </c>
      <c r="P26">
        <f t="shared" si="7"/>
        <v>3093.3961498987555</v>
      </c>
    </row>
    <row r="27" spans="1:35" x14ac:dyDescent="0.25">
      <c r="A27">
        <f>Input!G28</f>
        <v>24</v>
      </c>
      <c r="B27">
        <f t="shared" si="0"/>
        <v>24</v>
      </c>
      <c r="C27" s="4">
        <f>Input!I28</f>
        <v>479.3453912857143</v>
      </c>
      <c r="D27">
        <f t="shared" si="1"/>
        <v>478.74318308571429</v>
      </c>
      <c r="E27">
        <f t="shared" si="8"/>
        <v>90.525808986822099</v>
      </c>
      <c r="F27">
        <f t="shared" si="2"/>
        <v>150712.72955223921</v>
      </c>
      <c r="G27">
        <f t="shared" si="3"/>
        <v>4762564.9487831211</v>
      </c>
      <c r="L27">
        <f>Input!J28</f>
        <v>77.660270428571437</v>
      </c>
      <c r="M27">
        <f t="shared" si="4"/>
        <v>77.389891285714299</v>
      </c>
      <c r="N27">
        <f t="shared" si="5"/>
        <v>3.9061282381673883</v>
      </c>
      <c r="O27">
        <f t="shared" si="6"/>
        <v>5439.6734902423395</v>
      </c>
      <c r="P27">
        <f t="shared" si="7"/>
        <v>3090.5554673917109</v>
      </c>
    </row>
    <row r="28" spans="1:35" x14ac:dyDescent="0.25">
      <c r="A28">
        <f>Input!G29</f>
        <v>25</v>
      </c>
      <c r="B28">
        <f t="shared" si="0"/>
        <v>25</v>
      </c>
      <c r="C28" s="4">
        <f>Input!I29</f>
        <v>570.72125942857133</v>
      </c>
      <c r="D28">
        <f t="shared" si="1"/>
        <v>570.11905122857138</v>
      </c>
      <c r="E28">
        <f t="shared" si="8"/>
        <v>94.45773319240547</v>
      </c>
      <c r="F28">
        <f t="shared" si="2"/>
        <v>226253.68947590253</v>
      </c>
      <c r="G28">
        <f t="shared" si="3"/>
        <v>4745418.8952109171</v>
      </c>
      <c r="L28">
        <f>Input!J29</f>
        <v>91.37586814285703</v>
      </c>
      <c r="M28">
        <f t="shared" si="4"/>
        <v>91.105488999999892</v>
      </c>
      <c r="N28">
        <f t="shared" si="5"/>
        <v>3.9319242055833721</v>
      </c>
      <c r="O28">
        <f t="shared" si="6"/>
        <v>7646.4433313050586</v>
      </c>
      <c r="P28">
        <f t="shared" si="7"/>
        <v>3087.6879945392088</v>
      </c>
    </row>
    <row r="29" spans="1:35" x14ac:dyDescent="0.25">
      <c r="A29">
        <f>Input!G30</f>
        <v>26</v>
      </c>
      <c r="B29">
        <f t="shared" si="0"/>
        <v>26</v>
      </c>
      <c r="C29" s="4">
        <f>Input!I30</f>
        <v>670.95819014285712</v>
      </c>
      <c r="D29">
        <f t="shared" si="1"/>
        <v>670.35598194285717</v>
      </c>
      <c r="E29">
        <f t="shared" si="8"/>
        <v>98.415709514237477</v>
      </c>
      <c r="F29">
        <f t="shared" si="2"/>
        <v>327115.67522572365</v>
      </c>
      <c r="G29">
        <f t="shared" si="3"/>
        <v>4728190.4634748315</v>
      </c>
      <c r="L29">
        <f>Input!J30</f>
        <v>100.23693071428579</v>
      </c>
      <c r="M29">
        <f t="shared" si="4"/>
        <v>99.966551571428653</v>
      </c>
      <c r="N29">
        <f t="shared" si="5"/>
        <v>3.9579763218320041</v>
      </c>
      <c r="O29">
        <f t="shared" si="6"/>
        <v>9269.6370589041962</v>
      </c>
      <c r="P29">
        <f t="shared" si="7"/>
        <v>3084.7933990031424</v>
      </c>
    </row>
    <row r="30" spans="1:35" x14ac:dyDescent="0.25">
      <c r="A30">
        <f>Input!G31</f>
        <v>27</v>
      </c>
      <c r="B30">
        <f t="shared" si="0"/>
        <v>27</v>
      </c>
      <c r="C30" s="4">
        <f>Input!I31</f>
        <v>775.49660771428557</v>
      </c>
      <c r="D30">
        <f t="shared" si="1"/>
        <v>774.89439951428562</v>
      </c>
      <c r="E30">
        <f t="shared" si="8"/>
        <v>102.39999750065391</v>
      </c>
      <c r="F30">
        <f t="shared" si="2"/>
        <v>452248.72073967219</v>
      </c>
      <c r="G30">
        <f t="shared" si="3"/>
        <v>4710879.1455802741</v>
      </c>
      <c r="L30">
        <f>Input!J31</f>
        <v>104.53841757142845</v>
      </c>
      <c r="M30">
        <f t="shared" si="4"/>
        <v>104.26803842857132</v>
      </c>
      <c r="N30">
        <f t="shared" si="5"/>
        <v>3.9842879864164389</v>
      </c>
      <c r="O30">
        <f t="shared" si="6"/>
        <v>10111.132976599391</v>
      </c>
      <c r="P30">
        <f t="shared" si="7"/>
        <v>3081.8713433786693</v>
      </c>
    </row>
    <row r="31" spans="1:35" x14ac:dyDescent="0.25">
      <c r="A31">
        <f>Input!G32</f>
        <v>28</v>
      </c>
      <c r="B31">
        <f t="shared" si="0"/>
        <v>28</v>
      </c>
      <c r="C31" s="4">
        <f>Input!I32</f>
        <v>886.4380954285715</v>
      </c>
      <c r="D31">
        <f t="shared" si="1"/>
        <v>885.83588722857155</v>
      </c>
      <c r="E31">
        <f t="shared" si="8"/>
        <v>106.41086015602538</v>
      </c>
      <c r="F31">
        <f t="shared" si="2"/>
        <v>607503.37282703933</v>
      </c>
      <c r="G31">
        <f t="shared" si="3"/>
        <v>4693484.430957607</v>
      </c>
      <c r="L31">
        <f>Input!J32</f>
        <v>110.94148771428593</v>
      </c>
      <c r="M31">
        <f t="shared" si="4"/>
        <v>110.67110857142879</v>
      </c>
      <c r="N31">
        <f t="shared" si="5"/>
        <v>4.0108626553714721</v>
      </c>
      <c r="O31">
        <f t="shared" si="6"/>
        <v>11434.158575490144</v>
      </c>
      <c r="P31">
        <f t="shared" si="7"/>
        <v>3078.9214851035431</v>
      </c>
    </row>
    <row r="32" spans="1:35" x14ac:dyDescent="0.25">
      <c r="A32">
        <f>Input!G33</f>
        <v>29</v>
      </c>
      <c r="B32">
        <f t="shared" si="0"/>
        <v>29</v>
      </c>
      <c r="C32" s="4">
        <f>Input!I33</f>
        <v>998.43652000000009</v>
      </c>
      <c r="D32">
        <f t="shared" si="1"/>
        <v>997.83431180000014</v>
      </c>
      <c r="E32">
        <f t="shared" si="8"/>
        <v>110.44856399841974</v>
      </c>
      <c r="F32">
        <f t="shared" si="2"/>
        <v>787453.46540136996</v>
      </c>
      <c r="G32">
        <f t="shared" si="3"/>
        <v>4676005.8064895542</v>
      </c>
      <c r="L32">
        <f>Input!J33</f>
        <v>111.99842457142859</v>
      </c>
      <c r="M32">
        <f t="shared" si="4"/>
        <v>111.72804542857145</v>
      </c>
      <c r="N32">
        <f t="shared" si="5"/>
        <v>4.0377038423943583</v>
      </c>
      <c r="O32">
        <f t="shared" si="6"/>
        <v>11655.51722033252</v>
      </c>
      <c r="P32">
        <f t="shared" si="7"/>
        <v>3075.9434763656222</v>
      </c>
    </row>
    <row r="33" spans="1:16" x14ac:dyDescent="0.25">
      <c r="A33">
        <f>Input!G34</f>
        <v>30</v>
      </c>
      <c r="B33">
        <f t="shared" si="0"/>
        <v>30</v>
      </c>
      <c r="C33" s="4">
        <f>Input!I34</f>
        <v>1115.0191004285714</v>
      </c>
      <c r="D33">
        <f t="shared" si="1"/>
        <v>1114.4168922285714</v>
      </c>
      <c r="E33">
        <f t="shared" si="8"/>
        <v>114.51337911842182</v>
      </c>
      <c r="F33">
        <f t="shared" si="2"/>
        <v>999807.03553001909</v>
      </c>
      <c r="G33">
        <f t="shared" si="3"/>
        <v>4658442.7565405956</v>
      </c>
      <c r="L33">
        <f>Input!J34</f>
        <v>116.5825804285713</v>
      </c>
      <c r="M33">
        <f t="shared" si="4"/>
        <v>116.31220128571417</v>
      </c>
      <c r="N33">
        <f t="shared" si="5"/>
        <v>4.0648151200020743</v>
      </c>
      <c r="O33">
        <f t="shared" si="6"/>
        <v>12660.247510034264</v>
      </c>
      <c r="P33">
        <f t="shared" si="7"/>
        <v>3072.9369640084942</v>
      </c>
    </row>
    <row r="34" spans="1:16" x14ac:dyDescent="0.25">
      <c r="A34">
        <f>Input!G35</f>
        <v>31</v>
      </c>
      <c r="B34">
        <f t="shared" si="0"/>
        <v>31</v>
      </c>
      <c r="C34" s="4">
        <f>Input!I35</f>
        <v>1229.2788779999998</v>
      </c>
      <c r="D34">
        <f t="shared" si="1"/>
        <v>1228.6766697999999</v>
      </c>
      <c r="E34">
        <f t="shared" si="8"/>
        <v>118.60557923913757</v>
      </c>
      <c r="F34">
        <f t="shared" si="2"/>
        <v>1232257.8260989822</v>
      </c>
      <c r="G34">
        <f t="shared" si="3"/>
        <v>4640794.7629884258</v>
      </c>
      <c r="L34">
        <f>Input!J35</f>
        <v>114.25977757142846</v>
      </c>
      <c r="M34">
        <f t="shared" si="4"/>
        <v>113.98939842857132</v>
      </c>
      <c r="N34">
        <f t="shared" si="5"/>
        <v>4.0922001207157495</v>
      </c>
      <c r="O34">
        <f t="shared" si="6"/>
        <v>12136.895121358784</v>
      </c>
      <c r="P34">
        <f t="shared" si="7"/>
        <v>3069.9015894351869</v>
      </c>
    </row>
    <row r="35" spans="1:16" x14ac:dyDescent="0.25">
      <c r="A35">
        <f>Input!G36</f>
        <v>32</v>
      </c>
      <c r="B35">
        <f t="shared" si="0"/>
        <v>32</v>
      </c>
      <c r="C35" s="4">
        <f>Input!I36</f>
        <v>1338.1064924285713</v>
      </c>
      <c r="D35">
        <f t="shared" si="1"/>
        <v>1337.5042842285714</v>
      </c>
      <c r="E35">
        <f t="shared" si="8"/>
        <v>122.72544177741055</v>
      </c>
      <c r="F35">
        <f t="shared" si="2"/>
        <v>1475687.6360669818</v>
      </c>
      <c r="G35">
        <f t="shared" si="3"/>
        <v>4623061.3052575374</v>
      </c>
      <c r="L35">
        <f>Input!J36</f>
        <v>108.82761442857145</v>
      </c>
      <c r="M35">
        <f t="shared" si="4"/>
        <v>108.55723528571431</v>
      </c>
      <c r="N35">
        <f t="shared" si="5"/>
        <v>4.1198625382729857</v>
      </c>
      <c r="O35">
        <f t="shared" si="6"/>
        <v>10963.713305920302</v>
      </c>
      <c r="P35">
        <f t="shared" si="7"/>
        <v>3066.8369885099205</v>
      </c>
    </row>
    <row r="36" spans="1:16" x14ac:dyDescent="0.25">
      <c r="A36">
        <f>Input!G37</f>
        <v>33</v>
      </c>
      <c r="B36">
        <f t="shared" si="0"/>
        <v>33</v>
      </c>
      <c r="C36" s="4">
        <f>Input!I37</f>
        <v>1447.6715045714284</v>
      </c>
      <c r="D36">
        <f t="shared" si="1"/>
        <v>1447.0692963714284</v>
      </c>
      <c r="E36">
        <f t="shared" si="8"/>
        <v>126.87324790627937</v>
      </c>
      <c r="F36">
        <f t="shared" si="2"/>
        <v>1742917.6063829942</v>
      </c>
      <c r="G36">
        <f t="shared" si="3"/>
        <v>4605241.8603550326</v>
      </c>
      <c r="L36">
        <f>Input!J37</f>
        <v>109.56501214285709</v>
      </c>
      <c r="M36">
        <f t="shared" si="4"/>
        <v>109.29463299999995</v>
      </c>
      <c r="N36">
        <f t="shared" si="5"/>
        <v>4.1478061288688242</v>
      </c>
      <c r="O36">
        <f t="shared" si="6"/>
        <v>11112.787323795643</v>
      </c>
      <c r="P36">
        <f t="shared" si="7"/>
        <v>3063.7427914578484</v>
      </c>
    </row>
    <row r="37" spans="1:16" x14ac:dyDescent="0.25">
      <c r="A37">
        <f>Input!G38</f>
        <v>34</v>
      </c>
      <c r="B37">
        <f t="shared" si="0"/>
        <v>34</v>
      </c>
      <c r="C37" s="4">
        <f>Input!I38</f>
        <v>1563.4306574285713</v>
      </c>
      <c r="D37">
        <f t="shared" si="1"/>
        <v>1562.8284492285713</v>
      </c>
      <c r="E37">
        <f t="shared" si="8"/>
        <v>131.04928261870552</v>
      </c>
      <c r="F37">
        <f t="shared" si="2"/>
        <v>2049991.5819380418</v>
      </c>
      <c r="G37">
        <f t="shared" si="3"/>
        <v>4587335.9029087387</v>
      </c>
      <c r="L37">
        <f>Input!J38</f>
        <v>115.75915285714291</v>
      </c>
      <c r="M37">
        <f t="shared" si="4"/>
        <v>115.48877371428577</v>
      </c>
      <c r="N37">
        <f t="shared" si="5"/>
        <v>4.1760347124261319</v>
      </c>
      <c r="O37">
        <f t="shared" si="6"/>
        <v>12450.792254897822</v>
      </c>
      <c r="P37">
        <f t="shared" si="7"/>
        <v>3060.6186227627613</v>
      </c>
    </row>
    <row r="38" spans="1:16" x14ac:dyDescent="0.25">
      <c r="A38">
        <f>Input!G39</f>
        <v>35</v>
      </c>
      <c r="B38">
        <f t="shared" si="0"/>
        <v>35</v>
      </c>
      <c r="C38" s="4">
        <f>Input!I39</f>
        <v>1679.4356097142859</v>
      </c>
      <c r="D38">
        <f t="shared" si="1"/>
        <v>1678.8334015142859</v>
      </c>
      <c r="E38">
        <f t="shared" si="8"/>
        <v>135.25383479260171</v>
      </c>
      <c r="F38">
        <f t="shared" si="2"/>
        <v>2382637.8788007023</v>
      </c>
      <c r="G38">
        <f t="shared" si="3"/>
        <v>4569342.9052077588</v>
      </c>
      <c r="L38">
        <f>Input!J39</f>
        <v>116.00495228571458</v>
      </c>
      <c r="M38">
        <f t="shared" si="4"/>
        <v>115.73457314285744</v>
      </c>
      <c r="N38">
        <f t="shared" si="5"/>
        <v>4.2045521738962037</v>
      </c>
      <c r="O38">
        <f t="shared" si="6"/>
        <v>12499.329465162678</v>
      </c>
      <c r="P38">
        <f t="shared" si="7"/>
        <v>3057.4641010626892</v>
      </c>
    </row>
    <row r="39" spans="1:16" x14ac:dyDescent="0.25">
      <c r="A39">
        <f>Input!G40</f>
        <v>36</v>
      </c>
      <c r="B39">
        <f t="shared" si="0"/>
        <v>36</v>
      </c>
      <c r="C39" s="4">
        <f>Input!I40</f>
        <v>1797.8493944285713</v>
      </c>
      <c r="D39">
        <f t="shared" si="1"/>
        <v>1797.2471862285713</v>
      </c>
      <c r="E39">
        <f t="shared" si="8"/>
        <v>139.48719725719212</v>
      </c>
      <c r="F39">
        <f t="shared" si="2"/>
        <v>2748168.1810343876</v>
      </c>
      <c r="G39">
        <f t="shared" si="3"/>
        <v>4551262.337245483</v>
      </c>
      <c r="L39">
        <f>Input!J40</f>
        <v>118.41378471428538</v>
      </c>
      <c r="M39">
        <f t="shared" si="4"/>
        <v>118.14340557142825</v>
      </c>
      <c r="N39">
        <f t="shared" si="5"/>
        <v>4.2333624645904155</v>
      </c>
      <c r="O39">
        <f t="shared" si="6"/>
        <v>13037.168825118639</v>
      </c>
      <c r="P39">
        <f t="shared" si="7"/>
        <v>3054.2788390433689</v>
      </c>
    </row>
    <row r="40" spans="1:16" x14ac:dyDescent="0.25">
      <c r="A40">
        <f>Input!G41</f>
        <v>37</v>
      </c>
      <c r="B40">
        <f t="shared" si="0"/>
        <v>37</v>
      </c>
      <c r="C40" s="4">
        <f>Input!I41</f>
        <v>1919.4831491428572</v>
      </c>
      <c r="D40">
        <f t="shared" si="1"/>
        <v>1918.8809409428573</v>
      </c>
      <c r="E40">
        <f t="shared" si="8"/>
        <v>143.74966686073589</v>
      </c>
      <c r="F40">
        <f t="shared" si="2"/>
        <v>3151091.0402244153</v>
      </c>
      <c r="G40">
        <f t="shared" si="3"/>
        <v>4533093.6667652437</v>
      </c>
      <c r="L40">
        <f>Input!J41</f>
        <v>121.63375471428594</v>
      </c>
      <c r="M40">
        <f t="shared" si="4"/>
        <v>121.3633755714288</v>
      </c>
      <c r="N40">
        <f t="shared" si="5"/>
        <v>4.2624696035437575</v>
      </c>
      <c r="O40">
        <f t="shared" si="6"/>
        <v>13776.018568547128</v>
      </c>
      <c r="P40">
        <f t="shared" si="7"/>
        <v>3051.0624433295184</v>
      </c>
    </row>
    <row r="41" spans="1:16" x14ac:dyDescent="0.25">
      <c r="A41">
        <f>Input!G42</f>
        <v>38</v>
      </c>
      <c r="B41">
        <f t="shared" si="0"/>
        <v>38</v>
      </c>
      <c r="C41" s="4">
        <f>Input!I42</f>
        <v>2037.3070157142859</v>
      </c>
      <c r="D41">
        <f t="shared" si="1"/>
        <v>2036.7048075142859</v>
      </c>
      <c r="E41">
        <f t="shared" si="8"/>
        <v>148.04154453964705</v>
      </c>
      <c r="F41">
        <f t="shared" si="2"/>
        <v>3567048.9209100101</v>
      </c>
      <c r="G41">
        <f t="shared" si="3"/>
        <v>4514836.3593086498</v>
      </c>
      <c r="L41">
        <f>Input!J42</f>
        <v>117.82386657142865</v>
      </c>
      <c r="M41">
        <f t="shared" si="4"/>
        <v>117.55348742857151</v>
      </c>
      <c r="N41">
        <f t="shared" si="5"/>
        <v>4.2918776789111499</v>
      </c>
      <c r="O41">
        <f t="shared" si="6"/>
        <v>12889.512501890718</v>
      </c>
      <c r="P41">
        <f t="shared" si="7"/>
        <v>3047.814514373883</v>
      </c>
    </row>
    <row r="42" spans="1:16" x14ac:dyDescent="0.25">
      <c r="A42">
        <f>Input!G43</f>
        <v>39</v>
      </c>
      <c r="B42">
        <f t="shared" si="0"/>
        <v>39</v>
      </c>
      <c r="C42" s="4">
        <f>Input!I43</f>
        <v>2159.6658782857144</v>
      </c>
      <c r="D42">
        <f t="shared" si="1"/>
        <v>2159.0636700857144</v>
      </c>
      <c r="E42">
        <f t="shared" si="8"/>
        <v>152.36313538904446</v>
      </c>
      <c r="F42">
        <f t="shared" si="2"/>
        <v>4026847.0359519017</v>
      </c>
      <c r="G42">
        <f t="shared" si="3"/>
        <v>4496489.8782667518</v>
      </c>
      <c r="L42">
        <f>Input!J43</f>
        <v>122.35886257142852</v>
      </c>
      <c r="M42">
        <f t="shared" si="4"/>
        <v>122.08848342857138</v>
      </c>
      <c r="N42">
        <f t="shared" si="5"/>
        <v>4.3215908493974071</v>
      </c>
      <c r="O42">
        <f t="shared" si="6"/>
        <v>13932.797515580605</v>
      </c>
      <c r="P42">
        <f t="shared" si="7"/>
        <v>3044.534646343986</v>
      </c>
    </row>
    <row r="43" spans="1:16" x14ac:dyDescent="0.25">
      <c r="A43">
        <f>Input!G44</f>
        <v>40</v>
      </c>
      <c r="B43">
        <f t="shared" si="0"/>
        <v>40</v>
      </c>
      <c r="C43" s="4">
        <f>Input!I44</f>
        <v>2279.8002577142856</v>
      </c>
      <c r="D43">
        <f t="shared" si="1"/>
        <v>2279.1980495142857</v>
      </c>
      <c r="E43">
        <f t="shared" si="8"/>
        <v>156.71474873476629</v>
      </c>
      <c r="F43">
        <f t="shared" si="2"/>
        <v>4504935.362087925</v>
      </c>
      <c r="G43">
        <f t="shared" si="3"/>
        <v>4478053.6849341346</v>
      </c>
      <c r="L43">
        <f>Input!J44</f>
        <v>120.13437942857126</v>
      </c>
      <c r="M43">
        <f t="shared" si="4"/>
        <v>119.86400028571413</v>
      </c>
      <c r="N43">
        <f t="shared" si="5"/>
        <v>4.3516133457218205</v>
      </c>
      <c r="O43">
        <f t="shared" si="6"/>
        <v>13405.648921795833</v>
      </c>
      <c r="P43">
        <f t="shared" si="7"/>
        <v>3041.2224270065531</v>
      </c>
    </row>
    <row r="44" spans="1:16" x14ac:dyDescent="0.25">
      <c r="A44">
        <f>Input!G45</f>
        <v>41</v>
      </c>
      <c r="B44">
        <f t="shared" si="0"/>
        <v>41</v>
      </c>
      <c r="C44" s="4">
        <f>Input!I45</f>
        <v>2389.4881694285714</v>
      </c>
      <c r="D44">
        <f t="shared" si="1"/>
        <v>2388.8859612285714</v>
      </c>
      <c r="E44">
        <f t="shared" si="8"/>
        <v>161.09669820688458</v>
      </c>
      <c r="F44">
        <f t="shared" si="2"/>
        <v>4963045.0004347116</v>
      </c>
      <c r="G44">
        <f t="shared" si="3"/>
        <v>4459527.2385660429</v>
      </c>
      <c r="L44">
        <f>Input!J45</f>
        <v>109.68791171428575</v>
      </c>
      <c r="M44">
        <f t="shared" si="4"/>
        <v>109.41753257142861</v>
      </c>
      <c r="N44">
        <f t="shared" si="5"/>
        <v>4.3819494721182854</v>
      </c>
      <c r="O44">
        <f t="shared" si="6"/>
        <v>11089.345683748801</v>
      </c>
      <c r="P44">
        <f t="shared" si="7"/>
        <v>3037.8774376095371</v>
      </c>
    </row>
    <row r="45" spans="1:16" x14ac:dyDescent="0.25">
      <c r="A45">
        <f>Input!G46</f>
        <v>42</v>
      </c>
      <c r="B45">
        <f t="shared" si="0"/>
        <v>42</v>
      </c>
      <c r="C45" s="4">
        <f>Input!I46</f>
        <v>2514.4770838571426</v>
      </c>
      <c r="D45">
        <f t="shared" si="1"/>
        <v>2513.8748756571426</v>
      </c>
      <c r="E45">
        <f t="shared" si="8"/>
        <v>165.50930181475655</v>
      </c>
      <c r="F45">
        <f t="shared" si="2"/>
        <v>5514820.8684080783</v>
      </c>
      <c r="G45">
        <f t="shared" si="3"/>
        <v>4440909.9964386914</v>
      </c>
      <c r="L45">
        <f>Input!J46</f>
        <v>124.98891442857121</v>
      </c>
      <c r="M45">
        <f t="shared" si="4"/>
        <v>124.71853528571407</v>
      </c>
      <c r="N45">
        <f t="shared" si="5"/>
        <v>4.4126036078719819</v>
      </c>
      <c r="O45">
        <f t="shared" si="6"/>
        <v>14538.646731129867</v>
      </c>
      <c r="P45">
        <f t="shared" si="7"/>
        <v>3034.4992527617082</v>
      </c>
    </row>
    <row r="46" spans="1:16" x14ac:dyDescent="0.25">
      <c r="A46">
        <f>Input!G47</f>
        <v>43</v>
      </c>
      <c r="B46">
        <f t="shared" si="0"/>
        <v>43</v>
      </c>
      <c r="C46" s="4">
        <f>Input!I47</f>
        <v>2635.2382514285714</v>
      </c>
      <c r="D46">
        <f t="shared" si="1"/>
        <v>2634.6360432285715</v>
      </c>
      <c r="E46">
        <f t="shared" si="8"/>
        <v>169.95288202365018</v>
      </c>
      <c r="F46">
        <f t="shared" si="2"/>
        <v>6074663.0851270845</v>
      </c>
      <c r="G46">
        <f t="shared" si="3"/>
        <v>4422201.4139128644</v>
      </c>
      <c r="L46">
        <f>Input!J47</f>
        <v>120.76116757142881</v>
      </c>
      <c r="M46">
        <f t="shared" si="4"/>
        <v>120.49078842857168</v>
      </c>
      <c r="N46">
        <f t="shared" si="5"/>
        <v>4.4435802088936187</v>
      </c>
      <c r="O46">
        <f t="shared" si="6"/>
        <v>13529.781129841007</v>
      </c>
      <c r="P46">
        <f t="shared" si="7"/>
        <v>3031.0874403097446</v>
      </c>
    </row>
    <row r="47" spans="1:16" x14ac:dyDescent="0.25">
      <c r="A47">
        <f>Input!G48</f>
        <v>44</v>
      </c>
      <c r="B47">
        <f t="shared" si="0"/>
        <v>44</v>
      </c>
      <c r="C47" s="4">
        <f>Input!I48</f>
        <v>2751.6364824285715</v>
      </c>
      <c r="D47">
        <f t="shared" si="1"/>
        <v>2751.0342742285716</v>
      </c>
      <c r="E47">
        <f t="shared" si="8"/>
        <v>174.42776583298249</v>
      </c>
      <c r="F47">
        <f t="shared" si="2"/>
        <v>6638901.0991065092</v>
      </c>
      <c r="G47">
        <f t="shared" si="3"/>
        <v>4403400.9445009157</v>
      </c>
      <c r="L47">
        <f>Input!J48</f>
        <v>116.39823100000012</v>
      </c>
      <c r="M47">
        <f t="shared" si="4"/>
        <v>116.12785185714299</v>
      </c>
      <c r="N47">
        <f t="shared" si="5"/>
        <v>4.4748838093322991</v>
      </c>
      <c r="O47">
        <f t="shared" si="6"/>
        <v>12526.835646362772</v>
      </c>
      <c r="P47">
        <f t="shared" si="7"/>
        <v>3027.6415612127735</v>
      </c>
    </row>
    <row r="48" spans="1:16" x14ac:dyDescent="0.25">
      <c r="A48">
        <f>Input!G49</f>
        <v>45</v>
      </c>
      <c r="B48">
        <f t="shared" si="0"/>
        <v>45</v>
      </c>
      <c r="C48" s="4">
        <f>Input!I49</f>
        <v>2864.2739850000003</v>
      </c>
      <c r="D48">
        <f t="shared" si="1"/>
        <v>2863.6717768000003</v>
      </c>
      <c r="E48">
        <f t="shared" si="8"/>
        <v>178.93428485621058</v>
      </c>
      <c r="F48">
        <f t="shared" si="2"/>
        <v>7207815.4006486312</v>
      </c>
      <c r="G48">
        <f t="shared" si="3"/>
        <v>4384508.0399373658</v>
      </c>
      <c r="L48">
        <f>Input!J49</f>
        <v>112.63750257142874</v>
      </c>
      <c r="M48">
        <f t="shared" si="4"/>
        <v>112.3671234285716</v>
      </c>
      <c r="N48">
        <f t="shared" si="5"/>
        <v>4.5065190232280905</v>
      </c>
      <c r="O48">
        <f t="shared" si="6"/>
        <v>11692.309603101239</v>
      </c>
      <c r="P48">
        <f t="shared" si="7"/>
        <v>3024.1611694142944</v>
      </c>
    </row>
    <row r="49" spans="1:16" x14ac:dyDescent="0.25">
      <c r="A49">
        <f>Input!G50</f>
        <v>46</v>
      </c>
      <c r="B49">
        <f t="shared" si="0"/>
        <v>46</v>
      </c>
      <c r="C49" s="4">
        <f>Input!I50</f>
        <v>2973.027859428571</v>
      </c>
      <c r="D49">
        <f t="shared" si="1"/>
        <v>2972.425651228571</v>
      </c>
      <c r="E49">
        <f t="shared" si="8"/>
        <v>183.472775402416</v>
      </c>
      <c r="F49">
        <f t="shared" si="2"/>
        <v>7778258.1435789801</v>
      </c>
      <c r="G49">
        <f t="shared" si="3"/>
        <v>4365522.1502531692</v>
      </c>
      <c r="L49">
        <f>Input!J50</f>
        <v>108.75387442857073</v>
      </c>
      <c r="M49">
        <f t="shared" si="4"/>
        <v>108.48349528571359</v>
      </c>
      <c r="N49">
        <f t="shared" si="5"/>
        <v>4.5384905462054155</v>
      </c>
      <c r="O49">
        <f t="shared" si="6"/>
        <v>10860.846237748769</v>
      </c>
      <c r="P49">
        <f t="shared" si="7"/>
        <v>3020.645811711448</v>
      </c>
    </row>
    <row r="50" spans="1:16" x14ac:dyDescent="0.25">
      <c r="A50">
        <f>Input!G51</f>
        <v>47</v>
      </c>
      <c r="B50">
        <f t="shared" si="0"/>
        <v>47</v>
      </c>
      <c r="C50" s="4">
        <f>Input!I51</f>
        <v>3088.4797632857144</v>
      </c>
      <c r="D50">
        <f t="shared" si="1"/>
        <v>3087.8775550857144</v>
      </c>
      <c r="E50">
        <f t="shared" si="8"/>
        <v>188.04357855962442</v>
      </c>
      <c r="F50">
        <f t="shared" si="2"/>
        <v>8409037.0914151147</v>
      </c>
      <c r="G50">
        <f t="shared" si="3"/>
        <v>4346442.7238538545</v>
      </c>
      <c r="L50">
        <f>Input!J51</f>
        <v>115.45190385714341</v>
      </c>
      <c r="M50">
        <f t="shared" si="4"/>
        <v>115.18152471428627</v>
      </c>
      <c r="N50">
        <f t="shared" si="5"/>
        <v>4.5708031572084256</v>
      </c>
      <c r="O50">
        <f t="shared" si="6"/>
        <v>12294.618492429121</v>
      </c>
      <c r="P50">
        <f t="shared" si="7"/>
        <v>3017.0950276215485</v>
      </c>
    </row>
    <row r="51" spans="1:16" x14ac:dyDescent="0.25">
      <c r="A51">
        <f>Input!G52</f>
        <v>48</v>
      </c>
      <c r="B51">
        <f t="shared" si="0"/>
        <v>48</v>
      </c>
      <c r="C51" s="4">
        <f>Input!I52</f>
        <v>3209.3761202857145</v>
      </c>
      <c r="D51">
        <f t="shared" si="1"/>
        <v>3208.7739120857145</v>
      </c>
      <c r="E51">
        <f t="shared" si="8"/>
        <v>192.64704027990396</v>
      </c>
      <c r="F51">
        <f t="shared" si="2"/>
        <v>9097021.3068291042</v>
      </c>
      <c r="G51">
        <f t="shared" si="3"/>
        <v>4327269.2076016404</v>
      </c>
      <c r="L51">
        <f>Input!J52</f>
        <v>120.89635700000008</v>
      </c>
      <c r="M51">
        <f t="shared" si="4"/>
        <v>120.62597785714294</v>
      </c>
      <c r="N51">
        <f t="shared" si="5"/>
        <v>4.6034617202795509</v>
      </c>
      <c r="O51">
        <f t="shared" si="6"/>
        <v>13524.037492540045</v>
      </c>
      <c r="P51">
        <f t="shared" si="7"/>
        <v>3013.508349245828</v>
      </c>
    </row>
    <row r="52" spans="1:16" x14ac:dyDescent="0.25">
      <c r="A52">
        <f>Input!G53</f>
        <v>49</v>
      </c>
      <c r="B52">
        <f t="shared" si="0"/>
        <v>49</v>
      </c>
      <c r="C52" s="4">
        <f>Input!I53</f>
        <v>3311.5794449999999</v>
      </c>
      <c r="D52">
        <f t="shared" si="1"/>
        <v>3310.9772367999999</v>
      </c>
      <c r="E52">
        <f t="shared" si="8"/>
        <v>197.2835114662864</v>
      </c>
      <c r="F52">
        <f t="shared" si="2"/>
        <v>9695088.6151825394</v>
      </c>
      <c r="G52">
        <f t="shared" si="3"/>
        <v>4308001.0469017364</v>
      </c>
      <c r="L52">
        <f>Input!J53</f>
        <v>102.20332471428537</v>
      </c>
      <c r="M52">
        <f t="shared" si="4"/>
        <v>101.93294557142823</v>
      </c>
      <c r="N52">
        <f t="shared" si="5"/>
        <v>4.6364711863824395</v>
      </c>
      <c r="O52">
        <f t="shared" si="6"/>
        <v>9519.2909073352657</v>
      </c>
      <c r="P52">
        <f t="shared" si="7"/>
        <v>3009.8853011303358</v>
      </c>
    </row>
    <row r="53" spans="1:16" x14ac:dyDescent="0.25">
      <c r="A53">
        <f>Input!G54</f>
        <v>50</v>
      </c>
      <c r="B53">
        <f t="shared" si="0"/>
        <v>50</v>
      </c>
      <c r="C53" s="4">
        <f>Input!I54</f>
        <v>3409.7516621428572</v>
      </c>
      <c r="D53">
        <f t="shared" si="1"/>
        <v>3409.1494539428572</v>
      </c>
      <c r="E53">
        <f t="shared" si="8"/>
        <v>201.95334806155699</v>
      </c>
      <c r="F53">
        <f t="shared" si="2"/>
        <v>10286106.861580176</v>
      </c>
      <c r="G53">
        <f t="shared" si="3"/>
        <v>4288637.6857929453</v>
      </c>
      <c r="L53">
        <f>Input!J54</f>
        <v>98.172217142857335</v>
      </c>
      <c r="M53">
        <f t="shared" si="4"/>
        <v>97.901838000000197</v>
      </c>
      <c r="N53">
        <f t="shared" si="5"/>
        <v>4.6698365952705858</v>
      </c>
      <c r="O53">
        <f t="shared" si="6"/>
        <v>8742.6951680657294</v>
      </c>
      <c r="P53">
        <f t="shared" si="7"/>
        <v>3006.2254001239235</v>
      </c>
    </row>
    <row r="54" spans="1:16" x14ac:dyDescent="0.25">
      <c r="A54">
        <f>Input!G55</f>
        <v>51</v>
      </c>
      <c r="B54">
        <f t="shared" si="0"/>
        <v>51</v>
      </c>
      <c r="C54" s="4">
        <f>Input!I55</f>
        <v>3509.9763029999999</v>
      </c>
      <c r="D54">
        <f t="shared" si="1"/>
        <v>3509.3740948</v>
      </c>
      <c r="E54">
        <f t="shared" si="8"/>
        <v>206.65691113895991</v>
      </c>
      <c r="F54">
        <f t="shared" si="2"/>
        <v>10907940.795249913</v>
      </c>
      <c r="G54">
        <f t="shared" si="3"/>
        <v>4269178.5670427866</v>
      </c>
      <c r="L54">
        <f>Input!J55</f>
        <v>100.22464085714273</v>
      </c>
      <c r="M54">
        <f t="shared" si="4"/>
        <v>99.954261714285593</v>
      </c>
      <c r="N54">
        <f t="shared" si="5"/>
        <v>4.7035630774029284</v>
      </c>
      <c r="O54">
        <f t="shared" si="6"/>
        <v>9124.2763002031006</v>
      </c>
      <c r="P54">
        <f t="shared" si="7"/>
        <v>3002.5281552332467</v>
      </c>
    </row>
    <row r="55" spans="1:16" x14ac:dyDescent="0.25">
      <c r="A55">
        <f>Input!G56</f>
        <v>52</v>
      </c>
      <c r="B55">
        <f t="shared" si="0"/>
        <v>52</v>
      </c>
      <c r="C55" s="4">
        <f>Input!I56</f>
        <v>3610.0411742857141</v>
      </c>
      <c r="D55">
        <f t="shared" si="1"/>
        <v>3609.4389660857141</v>
      </c>
      <c r="E55">
        <f t="shared" si="8"/>
        <v>211.39456699486772</v>
      </c>
      <c r="F55">
        <f t="shared" si="2"/>
        <v>11546705.738192672</v>
      </c>
      <c r="G55">
        <f t="shared" si="3"/>
        <v>4249623.1322472719</v>
      </c>
      <c r="L55">
        <f>Input!J56</f>
        <v>100.06487128571416</v>
      </c>
      <c r="M55">
        <f t="shared" si="4"/>
        <v>99.794492142857024</v>
      </c>
      <c r="N55">
        <f t="shared" si="5"/>
        <v>4.7376558559077946</v>
      </c>
      <c r="O55">
        <f t="shared" si="6"/>
        <v>9087.2780016007146</v>
      </c>
      <c r="P55">
        <f t="shared" si="7"/>
        <v>2998.7930674747226</v>
      </c>
    </row>
    <row r="56" spans="1:16" x14ac:dyDescent="0.25">
      <c r="A56">
        <f>Input!G57</f>
        <v>53</v>
      </c>
      <c r="B56">
        <f t="shared" si="0"/>
        <v>53</v>
      </c>
      <c r="C56" s="4">
        <f>Input!I57</f>
        <v>3703.9119047142858</v>
      </c>
      <c r="D56">
        <f t="shared" si="1"/>
        <v>3703.3096965142859</v>
      </c>
      <c r="E56">
        <f t="shared" si="8"/>
        <v>216.16668724346428</v>
      </c>
      <c r="F56">
        <f t="shared" si="2"/>
        <v>12160166.367106361</v>
      </c>
      <c r="G56">
        <f t="shared" si="3"/>
        <v>4229970.8219355494</v>
      </c>
      <c r="L56">
        <f>Input!J57</f>
        <v>93.870730428571733</v>
      </c>
      <c r="M56">
        <f t="shared" si="4"/>
        <v>93.600351285714595</v>
      </c>
      <c r="N56">
        <f t="shared" si="5"/>
        <v>4.772120248596571</v>
      </c>
      <c r="O56">
        <f t="shared" si="6"/>
        <v>7938.562336003175</v>
      </c>
      <c r="P56">
        <f t="shared" si="7"/>
        <v>2995.0196297233833</v>
      </c>
    </row>
    <row r="57" spans="1:16" x14ac:dyDescent="0.25">
      <c r="A57">
        <f>Input!G58</f>
        <v>54</v>
      </c>
      <c r="B57">
        <f t="shared" si="0"/>
        <v>54</v>
      </c>
      <c r="C57" s="4">
        <f>Input!I58</f>
        <v>3786.3038105714286</v>
      </c>
      <c r="D57">
        <f t="shared" si="1"/>
        <v>3785.7016023714286</v>
      </c>
      <c r="E57">
        <f t="shared" si="8"/>
        <v>220.97364891349284</v>
      </c>
      <c r="F57">
        <f t="shared" si="2"/>
        <v>12707285.382164402</v>
      </c>
      <c r="G57">
        <f t="shared" si="3"/>
        <v>4210221.0756796086</v>
      </c>
      <c r="L57">
        <f>Input!J58</f>
        <v>82.391905857142774</v>
      </c>
      <c r="M57">
        <f t="shared" si="4"/>
        <v>82.121526714285636</v>
      </c>
      <c r="N57">
        <f t="shared" si="5"/>
        <v>4.80696167002856</v>
      </c>
      <c r="O57">
        <f t="shared" si="6"/>
        <v>6019.4235645176286</v>
      </c>
      <c r="P57">
        <f t="shared" si="7"/>
        <v>2991.2073265585332</v>
      </c>
    </row>
    <row r="58" spans="1:16" x14ac:dyDescent="0.25">
      <c r="A58">
        <f>Input!G59</f>
        <v>55</v>
      </c>
      <c r="B58">
        <f t="shared" si="0"/>
        <v>55</v>
      </c>
      <c r="C58" s="4">
        <f>Input!I59</f>
        <v>3864.6891888571431</v>
      </c>
      <c r="D58">
        <f t="shared" si="1"/>
        <v>3864.0869806571432</v>
      </c>
      <c r="E58">
        <f t="shared" si="8"/>
        <v>225.81583454712134</v>
      </c>
      <c r="F58">
        <f t="shared" si="2"/>
        <v>13237016.932616731</v>
      </c>
      <c r="G58">
        <f t="shared" si="3"/>
        <v>4190373.3322092211</v>
      </c>
      <c r="L58">
        <f>Input!J59</f>
        <v>78.385378285714523</v>
      </c>
      <c r="M58">
        <f t="shared" si="4"/>
        <v>78.114999142857386</v>
      </c>
      <c r="N58">
        <f t="shared" si="5"/>
        <v>4.8421856336285014</v>
      </c>
      <c r="O58">
        <f t="shared" si="6"/>
        <v>5408.6011854618391</v>
      </c>
      <c r="P58">
        <f t="shared" si="7"/>
        <v>2987.3556341061635</v>
      </c>
    </row>
    <row r="59" spans="1:16" x14ac:dyDescent="0.25">
      <c r="A59">
        <f>Input!G60</f>
        <v>56</v>
      </c>
      <c r="B59">
        <f t="shared" si="0"/>
        <v>56</v>
      </c>
      <c r="C59" s="4">
        <f>Input!I60</f>
        <v>3938.0602625714287</v>
      </c>
      <c r="D59">
        <f t="shared" si="1"/>
        <v>3937.4580543714287</v>
      </c>
      <c r="E59">
        <f t="shared" si="8"/>
        <v>230.69363230097963</v>
      </c>
      <c r="F59">
        <f t="shared" si="2"/>
        <v>13740102.480727272</v>
      </c>
      <c r="G59">
        <f t="shared" si="3"/>
        <v>4170427.0295323543</v>
      </c>
      <c r="L59">
        <f>Input!J60</f>
        <v>73.371073714285558</v>
      </c>
      <c r="M59">
        <f t="shared" si="4"/>
        <v>73.10069457142842</v>
      </c>
      <c r="N59">
        <f t="shared" si="5"/>
        <v>4.8777977538582897</v>
      </c>
      <c r="O59">
        <f t="shared" si="6"/>
        <v>4691.3288517912442</v>
      </c>
      <c r="P59">
        <f t="shared" si="7"/>
        <v>2983.464019878038</v>
      </c>
    </row>
    <row r="60" spans="1:16" x14ac:dyDescent="0.25">
      <c r="A60">
        <f>Input!G61</f>
        <v>57</v>
      </c>
      <c r="B60">
        <f t="shared" si="0"/>
        <v>57</v>
      </c>
      <c r="C60" s="4">
        <f>Input!I61</f>
        <v>4008.3834255714282</v>
      </c>
      <c r="D60">
        <f t="shared" si="1"/>
        <v>4007.7812173714283</v>
      </c>
      <c r="E60">
        <f t="shared" si="8"/>
        <v>235.60743604942414</v>
      </c>
      <c r="F60">
        <f t="shared" si="2"/>
        <v>14229295.036493149</v>
      </c>
      <c r="G60">
        <f t="shared" si="3"/>
        <v>4150381.6050612591</v>
      </c>
      <c r="L60">
        <f>Input!J61</f>
        <v>70.323162999999568</v>
      </c>
      <c r="M60">
        <f t="shared" si="4"/>
        <v>70.05278385714243</v>
      </c>
      <c r="N60">
        <f t="shared" si="5"/>
        <v>4.9138037484445114</v>
      </c>
      <c r="O60">
        <f t="shared" si="6"/>
        <v>4278.3842776989914</v>
      </c>
      <c r="P60">
        <f t="shared" si="7"/>
        <v>2979.531942607377</v>
      </c>
    </row>
    <row r="61" spans="1:16" x14ac:dyDescent="0.25">
      <c r="A61">
        <f>Input!G62</f>
        <v>58</v>
      </c>
      <c r="B61">
        <f t="shared" si="0"/>
        <v>58</v>
      </c>
      <c r="C61" s="4">
        <f>Input!I62</f>
        <v>4066.6255558571429</v>
      </c>
      <c r="D61">
        <f t="shared" si="1"/>
        <v>4066.0233476571429</v>
      </c>
      <c r="E61">
        <f t="shared" si="8"/>
        <v>240.55764549008754</v>
      </c>
      <c r="F61">
        <f t="shared" si="2"/>
        <v>14634187.838456484</v>
      </c>
      <c r="G61">
        <f t="shared" si="3"/>
        <v>4130236.495744464</v>
      </c>
      <c r="L61">
        <f>Input!J62</f>
        <v>58.242130285714666</v>
      </c>
      <c r="M61">
        <f t="shared" si="4"/>
        <v>57.971751142857521</v>
      </c>
      <c r="N61">
        <f t="shared" si="5"/>
        <v>4.950209440663393</v>
      </c>
      <c r="O61">
        <f t="shared" si="6"/>
        <v>2840.0288273552105</v>
      </c>
      <c r="P61">
        <f t="shared" si="7"/>
        <v>2975.5588520810747</v>
      </c>
    </row>
    <row r="62" spans="1:16" x14ac:dyDescent="0.25">
      <c r="A62">
        <f>Input!G63</f>
        <v>59</v>
      </c>
      <c r="B62">
        <f t="shared" si="0"/>
        <v>59</v>
      </c>
      <c r="C62" s="4">
        <f>Input!I63</f>
        <v>4118.1450770000001</v>
      </c>
      <c r="D62">
        <f t="shared" si="1"/>
        <v>4117.5428688000002</v>
      </c>
      <c r="E62">
        <f t="shared" si="8"/>
        <v>245.54466625177244</v>
      </c>
      <c r="F62">
        <f t="shared" si="2"/>
        <v>14992370.080536706</v>
      </c>
      <c r="G62">
        <f t="shared" si="3"/>
        <v>4109991.1382048926</v>
      </c>
      <c r="L62">
        <f>Input!J63</f>
        <v>51.519521142857229</v>
      </c>
      <c r="M62">
        <f t="shared" si="4"/>
        <v>51.249142000000084</v>
      </c>
      <c r="N62">
        <f t="shared" si="5"/>
        <v>4.9870207616849118</v>
      </c>
      <c r="O62">
        <f t="shared" si="6"/>
        <v>2165.2735917238019</v>
      </c>
      <c r="P62">
        <f t="shared" si="7"/>
        <v>2971.5441889683516</v>
      </c>
    </row>
    <row r="63" spans="1:16" x14ac:dyDescent="0.25">
      <c r="A63">
        <f>Input!G64</f>
        <v>60</v>
      </c>
      <c r="B63">
        <f t="shared" si="0"/>
        <v>60</v>
      </c>
      <c r="C63" s="4">
        <f>Input!I64</f>
        <v>4164.5028139999995</v>
      </c>
      <c r="D63">
        <f t="shared" si="1"/>
        <v>4163.9006057999995</v>
      </c>
      <c r="E63">
        <f t="shared" si="8"/>
        <v>250.56891000475022</v>
      </c>
      <c r="F63">
        <f t="shared" si="2"/>
        <v>15314164.961315721</v>
      </c>
      <c r="G63">
        <f t="shared" si="3"/>
        <v>4089644.9688843819</v>
      </c>
      <c r="L63">
        <f>Input!J64</f>
        <v>46.357736999999361</v>
      </c>
      <c r="M63">
        <f t="shared" si="4"/>
        <v>46.087357857142216</v>
      </c>
      <c r="N63">
        <f t="shared" si="5"/>
        <v>5.0242437529777746</v>
      </c>
      <c r="O63">
        <f t="shared" si="6"/>
        <v>1708.4576640015791</v>
      </c>
      <c r="P63">
        <f t="shared" si="7"/>
        <v>2967.4873846457886</v>
      </c>
    </row>
    <row r="64" spans="1:16" x14ac:dyDescent="0.25">
      <c r="A64">
        <f>Input!G65</f>
        <v>61</v>
      </c>
      <c r="B64">
        <f t="shared" si="0"/>
        <v>61</v>
      </c>
      <c r="C64" s="4">
        <f>Input!I65</f>
        <v>4208.500878285714</v>
      </c>
      <c r="D64">
        <f t="shared" si="1"/>
        <v>4207.898670085714</v>
      </c>
      <c r="E64">
        <f t="shared" si="8"/>
        <v>255.63079457352734</v>
      </c>
      <c r="F64">
        <f t="shared" si="2"/>
        <v>15620421.359805612</v>
      </c>
      <c r="G64">
        <f t="shared" si="3"/>
        <v>4069197.4241948156</v>
      </c>
      <c r="L64">
        <f>Input!J65</f>
        <v>43.998064285714463</v>
      </c>
      <c r="M64">
        <f t="shared" si="4"/>
        <v>43.727685142857318</v>
      </c>
      <c r="N64">
        <f t="shared" si="5"/>
        <v>5.0618845687771099</v>
      </c>
      <c r="O64">
        <f t="shared" si="6"/>
        <v>1516.0260909496437</v>
      </c>
      <c r="P64">
        <f t="shared" si="7"/>
        <v>2963.3878610186457</v>
      </c>
    </row>
    <row r="65" spans="1:16" x14ac:dyDescent="0.25">
      <c r="A65">
        <f>Input!G66</f>
        <v>62</v>
      </c>
      <c r="B65">
        <f t="shared" si="0"/>
        <v>62</v>
      </c>
      <c r="C65" s="4">
        <f>Input!I66</f>
        <v>4247.5215078571428</v>
      </c>
      <c r="D65">
        <f t="shared" si="1"/>
        <v>4246.9192996571428</v>
      </c>
      <c r="E65">
        <f t="shared" si="8"/>
        <v>260.73074405214408</v>
      </c>
      <c r="F65">
        <f t="shared" si="2"/>
        <v>15889699.200836267</v>
      </c>
      <c r="G65">
        <f t="shared" si="3"/>
        <v>4048647.9406761653</v>
      </c>
      <c r="L65">
        <f>Input!J66</f>
        <v>39.020629571428799</v>
      </c>
      <c r="M65">
        <f t="shared" si="4"/>
        <v>38.750250428571654</v>
      </c>
      <c r="N65">
        <f t="shared" si="5"/>
        <v>5.0999494786167379</v>
      </c>
      <c r="O65">
        <f t="shared" si="6"/>
        <v>1150.6125379588966</v>
      </c>
      <c r="P65">
        <f t="shared" si="7"/>
        <v>2959.2450303383862</v>
      </c>
    </row>
    <row r="66" spans="1:16" x14ac:dyDescent="0.25">
      <c r="A66">
        <f>Input!G67</f>
        <v>63</v>
      </c>
      <c r="B66">
        <f t="shared" si="0"/>
        <v>63</v>
      </c>
      <c r="C66" s="4">
        <f>Input!I67</f>
        <v>4283.432777</v>
      </c>
      <c r="D66">
        <f t="shared" si="1"/>
        <v>4282.8305688</v>
      </c>
      <c r="E66">
        <f t="shared" si="8"/>
        <v>265.869188922072</v>
      </c>
      <c r="F66">
        <f t="shared" si="2"/>
        <v>16135978.727430789</v>
      </c>
      <c r="G66">
        <f t="shared" si="3"/>
        <v>4027995.9551616986</v>
      </c>
      <c r="L66">
        <f>Input!J67</f>
        <v>35.911269142857236</v>
      </c>
      <c r="M66">
        <f t="shared" si="4"/>
        <v>35.640890000000091</v>
      </c>
      <c r="N66">
        <f t="shared" si="5"/>
        <v>5.1384448699279348</v>
      </c>
      <c r="O66">
        <f t="shared" si="6"/>
        <v>946.96671373258687</v>
      </c>
      <c r="P66">
        <f t="shared" si="7"/>
        <v>2955.0582950163262</v>
      </c>
    </row>
    <row r="67" spans="1:16" x14ac:dyDescent="0.25">
      <c r="A67">
        <f>Input!G68</f>
        <v>64</v>
      </c>
      <c r="B67">
        <f t="shared" si="0"/>
        <v>64</v>
      </c>
      <c r="C67" s="4">
        <f>Input!I68</f>
        <v>4319.0859571428573</v>
      </c>
      <c r="D67">
        <f t="shared" si="1"/>
        <v>4318.4837489428573</v>
      </c>
      <c r="E67">
        <f t="shared" si="8"/>
        <v>271.04656617277874</v>
      </c>
      <c r="F67">
        <f t="shared" si="2"/>
        <v>16381747.748469792</v>
      </c>
      <c r="G67">
        <f t="shared" si="3"/>
        <v>4007240.9049506462</v>
      </c>
      <c r="L67">
        <f>Input!J68</f>
        <v>35.653180142857309</v>
      </c>
      <c r="M67">
        <f t="shared" si="4"/>
        <v>35.382801000000164</v>
      </c>
      <c r="N67">
        <f t="shared" si="5"/>
        <v>5.1773772507067308</v>
      </c>
      <c r="O67">
        <f t="shared" si="6"/>
        <v>928.7745619212136</v>
      </c>
      <c r="P67">
        <f t="shared" si="7"/>
        <v>2950.8270474333267</v>
      </c>
    </row>
    <row r="68" spans="1:16" x14ac:dyDescent="0.25">
      <c r="A68">
        <f>Input!G69</f>
        <v>65</v>
      </c>
      <c r="B68">
        <f t="shared" ref="B68:B83" si="9">A68-$A$3</f>
        <v>65</v>
      </c>
      <c r="C68" s="4">
        <f>Input!I69</f>
        <v>4355.6977542857139</v>
      </c>
      <c r="D68">
        <f t="shared" ref="D68:D83" si="10">C68-$C$3</f>
        <v>4355.095546085714</v>
      </c>
      <c r="E68">
        <f t="shared" si="8"/>
        <v>276.26331942503049</v>
      </c>
      <c r="F68">
        <f t="shared" ref="F68:F83" si="11">(D68-E68)^2</f>
        <v>16636872.333245749</v>
      </c>
      <c r="G68">
        <f t="shared" ref="G68:G83" si="12">(E68-$H$4)^2</f>
        <v>3986382.2279886203</v>
      </c>
      <c r="L68">
        <f>Input!J69</f>
        <v>36.611797142856631</v>
      </c>
      <c r="M68">
        <f t="shared" ref="M68:M83" si="13">L68-$L$3</f>
        <v>36.341417999999486</v>
      </c>
      <c r="N68">
        <f t="shared" ref="N68:N83" si="14">2*($X$3/PI())*($Z$3/(4*((B68-$Y$3)^2)+$Z$3*$Z$3))</f>
        <v>5.2167532522517694</v>
      </c>
      <c r="O68">
        <f t="shared" ref="O68:O83" si="15">(L68-N68)^2</f>
        <v>985.64878089300555</v>
      </c>
      <c r="P68">
        <f t="shared" ref="P68:P83" si="16">(N68-$Q$4)^2</f>
        <v>2946.5506697454289</v>
      </c>
    </row>
    <row r="69" spans="1:16" x14ac:dyDescent="0.25">
      <c r="A69">
        <f>Input!G70</f>
        <v>66</v>
      </c>
      <c r="B69">
        <f t="shared" si="9"/>
        <v>66</v>
      </c>
      <c r="C69" s="4">
        <f>Input!I70</f>
        <v>4393.5385475714284</v>
      </c>
      <c r="D69">
        <f t="shared" si="10"/>
        <v>4392.9363393714284</v>
      </c>
      <c r="E69">
        <f t="shared" ref="E69:E83" si="17">N69+E68</f>
        <v>281.51989905700538</v>
      </c>
      <c r="F69">
        <f t="shared" si="11"/>
        <v>16903745.145687722</v>
      </c>
      <c r="G69">
        <f t="shared" si="12"/>
        <v>3965419.3630560953</v>
      </c>
      <c r="L69">
        <f>Input!J70</f>
        <v>37.840793285714426</v>
      </c>
      <c r="M69">
        <f t="shared" si="13"/>
        <v>37.570414142857281</v>
      </c>
      <c r="N69">
        <f t="shared" si="14"/>
        <v>5.2565796319749092</v>
      </c>
      <c r="O69">
        <f t="shared" si="15"/>
        <v>1061.7309794325447</v>
      </c>
      <c r="P69">
        <f t="shared" si="16"/>
        <v>2942.2285336853593</v>
      </c>
    </row>
    <row r="70" spans="1:16" x14ac:dyDescent="0.25">
      <c r="A70">
        <f>Input!G71</f>
        <v>67</v>
      </c>
      <c r="B70">
        <f t="shared" si="9"/>
        <v>67</v>
      </c>
      <c r="C70" s="4">
        <f>Input!I71</f>
        <v>4432.5591772857142</v>
      </c>
      <c r="D70">
        <f t="shared" si="10"/>
        <v>4431.9569690857143</v>
      </c>
      <c r="E70">
        <f t="shared" si="17"/>
        <v>286.8167623332921</v>
      </c>
      <c r="F70">
        <f t="shared" si="11"/>
        <v>17182187.333635513</v>
      </c>
      <c r="G70">
        <f t="shared" si="12"/>
        <v>3944351.7499652761</v>
      </c>
      <c r="L70">
        <f>Input!J71</f>
        <v>39.02062971428586</v>
      </c>
      <c r="M70">
        <f t="shared" si="13"/>
        <v>38.750250571428715</v>
      </c>
      <c r="N70">
        <f t="shared" si="14"/>
        <v>5.2968632762867403</v>
      </c>
      <c r="O70">
        <f t="shared" si="15"/>
        <v>1137.2924227647156</v>
      </c>
      <c r="P70">
        <f t="shared" si="16"/>
        <v>2937.8600003598035</v>
      </c>
    </row>
    <row r="71" spans="1:16" x14ac:dyDescent="0.25">
      <c r="A71">
        <f>Input!G72</f>
        <v>68</v>
      </c>
      <c r="B71">
        <f t="shared" si="9"/>
        <v>68</v>
      </c>
      <c r="C71" s="4">
        <f>Input!I72</f>
        <v>4471.6658365714284</v>
      </c>
      <c r="D71">
        <f t="shared" si="10"/>
        <v>4471.0636283714284</v>
      </c>
      <c r="E71">
        <f t="shared" si="17"/>
        <v>292.15437353685144</v>
      </c>
      <c r="F71">
        <f t="shared" si="11"/>
        <v>17463282.560142081</v>
      </c>
      <c r="G71">
        <f t="shared" si="12"/>
        <v>3923178.8297656751</v>
      </c>
      <c r="L71">
        <f>Input!J72</f>
        <v>39.106659285714159</v>
      </c>
      <c r="M71">
        <f t="shared" si="13"/>
        <v>38.836280142857014</v>
      </c>
      <c r="N71">
        <f t="shared" si="14"/>
        <v>5.3376112035593382</v>
      </c>
      <c r="O71">
        <f t="shared" si="15"/>
        <v>1140.348608374884</v>
      </c>
      <c r="P71">
        <f t="shared" si="16"/>
        <v>2933.4444200423663</v>
      </c>
    </row>
    <row r="72" spans="1:16" x14ac:dyDescent="0.25">
      <c r="A72">
        <f>Input!G73</f>
        <v>69</v>
      </c>
      <c r="B72">
        <f t="shared" si="9"/>
        <v>69</v>
      </c>
      <c r="C72" s="4">
        <f>Input!I73</f>
        <v>4511.8540127142851</v>
      </c>
      <c r="D72">
        <f t="shared" si="10"/>
        <v>4511.2518045142851</v>
      </c>
      <c r="E72">
        <f t="shared" si="17"/>
        <v>297.53320410402006</v>
      </c>
      <c r="F72">
        <f t="shared" si="11"/>
        <v>17755424.443443444</v>
      </c>
      <c r="G72">
        <f t="shared" si="12"/>
        <v>3901900.0449587689</v>
      </c>
      <c r="L72">
        <f>Input!J73</f>
        <v>40.188176142856719</v>
      </c>
      <c r="M72">
        <f t="shared" si="13"/>
        <v>39.917796999999574</v>
      </c>
      <c r="N72">
        <f t="shared" si="14"/>
        <v>5.3788305671686114</v>
      </c>
      <c r="O72">
        <f t="shared" si="15"/>
        <v>1211.6905394076771</v>
      </c>
      <c r="P72">
        <f t="shared" si="16"/>
        <v>2928.9811319621076</v>
      </c>
    </row>
    <row r="73" spans="1:16" x14ac:dyDescent="0.25">
      <c r="A73">
        <f>Input!G74</f>
        <v>70</v>
      </c>
      <c r="B73">
        <f t="shared" si="9"/>
        <v>70</v>
      </c>
      <c r="C73" s="4">
        <f>Input!I74</f>
        <v>4551.1818914285714</v>
      </c>
      <c r="D73">
        <f t="shared" si="10"/>
        <v>4550.5796832285714</v>
      </c>
      <c r="E73">
        <f t="shared" si="17"/>
        <v>302.95373276263871</v>
      </c>
      <c r="F73">
        <f t="shared" si="11"/>
        <v>18042326.215071619</v>
      </c>
      <c r="G73">
        <f t="shared" si="12"/>
        <v>3880514.8397220746</v>
      </c>
      <c r="L73">
        <f>Input!J74</f>
        <v>39.327878714286271</v>
      </c>
      <c r="M73">
        <f t="shared" si="13"/>
        <v>39.057499571429126</v>
      </c>
      <c r="N73">
        <f t="shared" si="14"/>
        <v>5.4205286586186743</v>
      </c>
      <c r="O73">
        <f t="shared" si="15"/>
        <v>1149.7083877975815</v>
      </c>
      <c r="P73">
        <f t="shared" si="16"/>
        <v>2924.46946408758</v>
      </c>
    </row>
    <row r="74" spans="1:16" x14ac:dyDescent="0.25">
      <c r="A74">
        <f>Input!G75</f>
        <v>71</v>
      </c>
      <c r="B74">
        <f t="shared" si="9"/>
        <v>71</v>
      </c>
      <c r="C74" s="4">
        <f>Input!I75</f>
        <v>4586.4295027142862</v>
      </c>
      <c r="D74">
        <f t="shared" si="10"/>
        <v>4585.8272945142862</v>
      </c>
      <c r="E74">
        <f t="shared" si="17"/>
        <v>308.41644567338955</v>
      </c>
      <c r="F74">
        <f t="shared" si="11"/>
        <v>18296243.569781799</v>
      </c>
      <c r="G74">
        <f t="shared" si="12"/>
        <v>3859022.6601430308</v>
      </c>
      <c r="L74">
        <f>Input!J75</f>
        <v>35.247611285714811</v>
      </c>
      <c r="M74">
        <f t="shared" si="13"/>
        <v>34.977232142857666</v>
      </c>
      <c r="N74">
        <f t="shared" si="14"/>
        <v>5.4627129107508212</v>
      </c>
      <c r="O74">
        <f t="shared" si="15"/>
        <v>887.14017120693256</v>
      </c>
      <c r="P74">
        <f t="shared" si="16"/>
        <v>2919.9087329062536</v>
      </c>
    </row>
    <row r="75" spans="1:16" x14ac:dyDescent="0.25">
      <c r="A75">
        <f>Input!G76</f>
        <v>72</v>
      </c>
      <c r="B75">
        <f t="shared" si="9"/>
        <v>72</v>
      </c>
      <c r="C75" s="4">
        <f>Input!I76</f>
        <v>4618.7889728571427</v>
      </c>
      <c r="D75">
        <f t="shared" si="10"/>
        <v>4618.1867646571427</v>
      </c>
      <c r="E75">
        <f t="shared" si="17"/>
        <v>313.92183657442922</v>
      </c>
      <c r="F75">
        <f t="shared" si="11"/>
        <v>18526696.571122888</v>
      </c>
      <c r="G75">
        <f t="shared" si="12"/>
        <v>3837422.9544630866</v>
      </c>
      <c r="L75">
        <f>Input!J76</f>
        <v>32.35947014285648</v>
      </c>
      <c r="M75">
        <f t="shared" si="13"/>
        <v>32.089090999999335</v>
      </c>
      <c r="N75">
        <f t="shared" si="14"/>
        <v>5.5053909010396804</v>
      </c>
      <c r="O75">
        <f t="shared" si="15"/>
        <v>721.14157192577591</v>
      </c>
      <c r="P75">
        <f t="shared" si="16"/>
        <v>2915.2982431992396</v>
      </c>
    </row>
    <row r="76" spans="1:16" x14ac:dyDescent="0.25">
      <c r="A76">
        <f>Input!G77</f>
        <v>73</v>
      </c>
      <c r="B76">
        <f t="shared" si="9"/>
        <v>73</v>
      </c>
      <c r="C76" s="4">
        <f>Input!I77</f>
        <v>4648.1988521428566</v>
      </c>
      <c r="D76">
        <f t="shared" si="10"/>
        <v>4647.5966439428566</v>
      </c>
      <c r="E76">
        <f t="shared" si="17"/>
        <v>319.47040692940851</v>
      </c>
      <c r="F76">
        <f t="shared" si="11"/>
        <v>18732676.72352419</v>
      </c>
      <c r="G76">
        <f t="shared" si="12"/>
        <v>3815715.1733323904</v>
      </c>
      <c r="L76">
        <f>Input!J77</f>
        <v>29.409879285713941</v>
      </c>
      <c r="M76">
        <f t="shared" si="13"/>
        <v>29.1395001428568</v>
      </c>
      <c r="N76">
        <f t="shared" si="14"/>
        <v>5.5485703549792973</v>
      </c>
      <c r="O76">
        <f t="shared" si="15"/>
        <v>569.36206388795688</v>
      </c>
      <c r="P76">
        <f t="shared" si="16"/>
        <v>2910.6372878112024</v>
      </c>
    </row>
    <row r="77" spans="1:16" x14ac:dyDescent="0.25">
      <c r="A77">
        <f>Input!G78</f>
        <v>74</v>
      </c>
      <c r="B77">
        <f t="shared" si="9"/>
        <v>74</v>
      </c>
      <c r="C77" s="4">
        <f>Input!I78</f>
        <v>4675.2244787142854</v>
      </c>
      <c r="D77">
        <f t="shared" si="10"/>
        <v>4674.6222705142854</v>
      </c>
      <c r="E77">
        <f t="shared" si="17"/>
        <v>325.06266607897044</v>
      </c>
      <c r="F77">
        <f t="shared" si="11"/>
        <v>18918668.752535496</v>
      </c>
      <c r="G77">
        <f t="shared" si="12"/>
        <v>3793898.770075521</v>
      </c>
      <c r="L77">
        <f>Input!J78</f>
        <v>27.025626571428802</v>
      </c>
      <c r="M77">
        <f t="shared" si="13"/>
        <v>26.755247428571661</v>
      </c>
      <c r="N77">
        <f t="shared" si="14"/>
        <v>5.5922591495619294</v>
      </c>
      <c r="O77">
        <f t="shared" si="15"/>
        <v>459.3892390407442</v>
      </c>
      <c r="P77">
        <f t="shared" si="16"/>
        <v>2905.9251474153684</v>
      </c>
    </row>
    <row r="78" spans="1:16" x14ac:dyDescent="0.25">
      <c r="A78">
        <f>Input!G79</f>
        <v>75</v>
      </c>
      <c r="B78">
        <f t="shared" si="9"/>
        <v>75</v>
      </c>
      <c r="C78" s="4">
        <f>Input!I79</f>
        <v>4701.1562987142843</v>
      </c>
      <c r="D78">
        <f t="shared" si="10"/>
        <v>4700.5540905142843</v>
      </c>
      <c r="E78">
        <f t="shared" si="17"/>
        <v>330.69913139582292</v>
      </c>
      <c r="F78">
        <f t="shared" si="11"/>
        <v>19095632.363732208</v>
      </c>
      <c r="G78">
        <f t="shared" si="12"/>
        <v>3771973.200968687</v>
      </c>
      <c r="L78">
        <f>Input!J79</f>
        <v>25.931819999998879</v>
      </c>
      <c r="M78">
        <f t="shared" si="13"/>
        <v>25.661440857141738</v>
      </c>
      <c r="N78">
        <f t="shared" si="14"/>
        <v>5.6364653168524956</v>
      </c>
      <c r="O78">
        <f t="shared" si="15"/>
        <v>411.90142171471194</v>
      </c>
      <c r="P78">
        <f t="shared" si="16"/>
        <v>2901.1610902735183</v>
      </c>
    </row>
    <row r="79" spans="1:16" x14ac:dyDescent="0.25">
      <c r="A79">
        <f>Input!G80</f>
        <v>76</v>
      </c>
      <c r="B79">
        <f t="shared" si="9"/>
        <v>76</v>
      </c>
      <c r="C79" s="4">
        <f>Input!I80</f>
        <v>4725.8837024285704</v>
      </c>
      <c r="D79">
        <f t="shared" si="10"/>
        <v>4725.2814942285704</v>
      </c>
      <c r="E79">
        <f t="shared" si="17"/>
        <v>336.38032844348459</v>
      </c>
      <c r="F79">
        <f t="shared" si="11"/>
        <v>19262453.443029687</v>
      </c>
      <c r="G79">
        <f t="shared" si="12"/>
        <v>3749937.9255288774</v>
      </c>
      <c r="L79">
        <f>Input!J80</f>
        <v>24.727403714286083</v>
      </c>
      <c r="M79">
        <f t="shared" si="13"/>
        <v>24.457024571428942</v>
      </c>
      <c r="N79">
        <f t="shared" si="14"/>
        <v>5.681197047661656</v>
      </c>
      <c r="O79">
        <f t="shared" si="15"/>
        <v>362.75798838776882</v>
      </c>
      <c r="P79">
        <f t="shared" si="16"/>
        <v>2896.3443719908596</v>
      </c>
    </row>
    <row r="80" spans="1:16" x14ac:dyDescent="0.25">
      <c r="A80">
        <f>Input!G81</f>
        <v>77</v>
      </c>
      <c r="B80">
        <f t="shared" si="9"/>
        <v>77</v>
      </c>
      <c r="C80" s="4">
        <f>Input!I81</f>
        <v>4750.4882065714282</v>
      </c>
      <c r="D80">
        <f t="shared" si="10"/>
        <v>4749.8859983714283</v>
      </c>
      <c r="E80">
        <f t="shared" si="17"/>
        <v>342.10679113880525</v>
      </c>
      <c r="F80">
        <f t="shared" si="11"/>
        <v>19428517.53971225</v>
      </c>
      <c r="G80">
        <f t="shared" si="12"/>
        <v>3727792.4068154264</v>
      </c>
      <c r="L80">
        <f>Input!J81</f>
        <v>24.604504142857877</v>
      </c>
      <c r="M80">
        <f t="shared" si="13"/>
        <v>24.334125000000736</v>
      </c>
      <c r="N80">
        <f t="shared" si="14"/>
        <v>5.7264626953206701</v>
      </c>
      <c r="O80">
        <f t="shared" si="15"/>
        <v>356.38044889493267</v>
      </c>
      <c r="P80">
        <f t="shared" si="16"/>
        <v>2891.4742352656754</v>
      </c>
    </row>
    <row r="81" spans="1:16" x14ac:dyDescent="0.25">
      <c r="A81">
        <f>Input!G82</f>
        <v>78</v>
      </c>
      <c r="B81">
        <f t="shared" si="9"/>
        <v>78</v>
      </c>
      <c r="C81" s="4">
        <f>Input!I82</f>
        <v>4774.4167627142861</v>
      </c>
      <c r="D81">
        <f t="shared" si="10"/>
        <v>4773.8145545142861</v>
      </c>
      <c r="E81">
        <f t="shared" si="17"/>
        <v>347.87906191836652</v>
      </c>
      <c r="F81">
        <f t="shared" si="11"/>
        <v>19588904.984620284</v>
      </c>
      <c r="G81">
        <f t="shared" si="12"/>
        <v>3705536.1117445044</v>
      </c>
      <c r="L81">
        <f>Input!J82</f>
        <v>23.928556142857815</v>
      </c>
      <c r="M81">
        <f t="shared" si="13"/>
        <v>23.658177000000673</v>
      </c>
      <c r="N81">
        <f t="shared" si="14"/>
        <v>5.7722707795612456</v>
      </c>
      <c r="O81">
        <f t="shared" si="15"/>
        <v>329.65069819345717</v>
      </c>
      <c r="P81">
        <f t="shared" si="16"/>
        <v>2886.5499096336362</v>
      </c>
    </row>
    <row r="82" spans="1:16" x14ac:dyDescent="0.25">
      <c r="A82">
        <f>Input!G83</f>
        <v>79</v>
      </c>
      <c r="B82">
        <f t="shared" si="9"/>
        <v>79</v>
      </c>
      <c r="C82" s="4">
        <f>Input!I83</f>
        <v>4797.3621219999995</v>
      </c>
      <c r="D82">
        <f t="shared" si="10"/>
        <v>4796.7599137999996</v>
      </c>
      <c r="E82">
        <f t="shared" si="17"/>
        <v>353.69769190887024</v>
      </c>
      <c r="F82">
        <f t="shared" si="11"/>
        <v>19740801.907596141</v>
      </c>
      <c r="G82">
        <f t="shared" si="12"/>
        <v>3683168.511417055</v>
      </c>
      <c r="L82">
        <f>Input!J83</f>
        <v>22.945359285713494</v>
      </c>
      <c r="M82">
        <f t="shared" si="13"/>
        <v>22.674980142856352</v>
      </c>
      <c r="N82">
        <f t="shared" si="14"/>
        <v>5.81862999050374</v>
      </c>
      <c r="O82">
        <f t="shared" si="15"/>
        <v>293.32485635139597</v>
      </c>
      <c r="P82">
        <f t="shared" si="16"/>
        <v>2881.5706112066614</v>
      </c>
    </row>
    <row r="83" spans="1:16" x14ac:dyDescent="0.25">
      <c r="A83">
        <f>Input!G84</f>
        <v>80</v>
      </c>
      <c r="B83">
        <f t="shared" si="9"/>
        <v>80</v>
      </c>
      <c r="C83" s="4">
        <f>Input!I84</f>
        <v>4819.7421428571424</v>
      </c>
      <c r="D83">
        <f t="shared" si="10"/>
        <v>4819.1399346571425</v>
      </c>
      <c r="E83">
        <f t="shared" si="17"/>
        <v>359.5632411016274</v>
      </c>
      <c r="F83">
        <f t="shared" si="11"/>
        <v>19887824.285703536</v>
      </c>
      <c r="G83">
        <f t="shared" si="12"/>
        <v>3660689.0814607246</v>
      </c>
      <c r="L83">
        <f>Input!J84</f>
        <v>22.380020857142881</v>
      </c>
      <c r="M83">
        <f t="shared" si="13"/>
        <v>22.10964171428574</v>
      </c>
      <c r="N83">
        <f t="shared" si="14"/>
        <v>5.8655491927571672</v>
      </c>
      <c r="O83">
        <f t="shared" si="15"/>
        <v>272.72777435379862</v>
      </c>
      <c r="P83">
        <f t="shared" si="16"/>
        <v>2876.5355424062245</v>
      </c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workbookViewId="0">
      <selection activeCell="K3" sqref="K3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0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0.60220819999999997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7909692.3295361931</v>
      </c>
      <c r="J3" s="2" t="s">
        <v>11</v>
      </c>
      <c r="K3" s="23">
        <f>SUM(H3:H167)</f>
        <v>145667068.85202324</v>
      </c>
      <c r="L3">
        <f>1-(K3/K5)</f>
        <v>0.34395452481776156</v>
      </c>
      <c r="N3">
        <f>Input!J4</f>
        <v>0.27037914285714293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2564.2984672473922</v>
      </c>
      <c r="S3" s="1" t="s">
        <v>11</v>
      </c>
      <c r="T3" s="23">
        <f>SUM(Q3:Q167)</f>
        <v>148109.58324219059</v>
      </c>
      <c r="U3" s="5">
        <f>1-(T3/T5)</f>
        <v>-0.59579433298523177</v>
      </c>
      <c r="X3">
        <f>COUNT(B3:B500)</f>
        <v>81</v>
      </c>
      <c r="Z3">
        <v>2265.9646111919865</v>
      </c>
      <c r="AA3">
        <v>2.9152574760335778E-2</v>
      </c>
      <c r="AB3">
        <v>2.5161487606735378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</v>
      </c>
      <c r="B4">
        <f t="shared" ref="B4:B67" si="0">A4-$A$3</f>
        <v>1</v>
      </c>
      <c r="C4">
        <f t="shared" ref="C4:C67" si="1">B4*$AA$3</f>
        <v>2.9152574760335778E-2</v>
      </c>
      <c r="D4">
        <f t="shared" ref="D4:D67" si="2">POWER(C4,$AB$3)</f>
        <v>1.3705621353931507E-4</v>
      </c>
      <c r="E4" s="4">
        <f>Input!I5</f>
        <v>1.2044164285714285</v>
      </c>
      <c r="F4">
        <f t="shared" ref="F4:F67" si="3">E4-$E$3</f>
        <v>0.60220822857142853</v>
      </c>
      <c r="G4">
        <f t="shared" ref="G4:G67" si="4">$Z$3*(1-EXP(-1*D4))</f>
        <v>0.31054324819700063</v>
      </c>
      <c r="H4">
        <f t="shared" ref="H4:H67" si="5">(F4-G4)^2</f>
        <v>8.5068460776815416E-2</v>
      </c>
      <c r="I4">
        <f t="shared" ref="I4:I67" si="6">(G4-$J$4)^2</f>
        <v>7907945.6714268979</v>
      </c>
      <c r="J4">
        <f>AVERAGE(E3:E167)</f>
        <v>2812.4175240415839</v>
      </c>
      <c r="K4" t="s">
        <v>5</v>
      </c>
      <c r="L4" t="s">
        <v>6</v>
      </c>
      <c r="N4">
        <f>Input!J5</f>
        <v>0.60220814285714275</v>
      </c>
      <c r="O4">
        <f t="shared" ref="O4:O67" si="7">N4-$N$3</f>
        <v>0.33182899999999982</v>
      </c>
      <c r="P4">
        <f t="shared" ref="P4:P67" si="8">POWER(C4,$AB$3)*EXP(-D4)*$Z$3*$AA$3*$AB$3</f>
        <v>2.2777474094616546E-2</v>
      </c>
      <c r="Q4">
        <f t="shared" ref="Q4:Q67" si="9">(O4-P4)^2</f>
        <v>9.5512845664445775E-2</v>
      </c>
      <c r="R4">
        <f t="shared" ref="R4:R67" si="10">(P4-$S$4)^2</f>
        <v>2561.9921334715959</v>
      </c>
      <c r="S4">
        <f>AVERAGE(N3:N167)</f>
        <v>50.638902705799147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2</v>
      </c>
      <c r="B5">
        <f t="shared" si="0"/>
        <v>2</v>
      </c>
      <c r="C5">
        <f t="shared" si="1"/>
        <v>5.8305149520671555E-2</v>
      </c>
      <c r="D5">
        <f t="shared" si="2"/>
        <v>7.8403415057316914E-4</v>
      </c>
      <c r="E5" s="4">
        <f>Input!I6</f>
        <v>2.5317322857142854</v>
      </c>
      <c r="F5">
        <f t="shared" si="3"/>
        <v>1.9295240857142855</v>
      </c>
      <c r="G5">
        <f t="shared" si="4"/>
        <v>1.7758973661016642</v>
      </c>
      <c r="H5">
        <f t="shared" si="5"/>
        <v>2.3601168978934967E-2</v>
      </c>
      <c r="I5">
        <f t="shared" si="6"/>
        <v>7899706.3536010012</v>
      </c>
      <c r="K5">
        <f>SUM(I3:I167)</f>
        <v>222038066.50988543</v>
      </c>
      <c r="L5" s="5">
        <f>1-((1-L3)*(X3-1)/(X3-1-1))</f>
        <v>0.33565015171418899</v>
      </c>
      <c r="N5">
        <f>Input!J6</f>
        <v>1.3273158571428569</v>
      </c>
      <c r="O5">
        <f t="shared" si="7"/>
        <v>1.056936714285714</v>
      </c>
      <c r="P5">
        <f t="shared" si="8"/>
        <v>0.13021494533096137</v>
      </c>
      <c r="Q5">
        <f t="shared" si="9"/>
        <v>0.85881323705462598</v>
      </c>
      <c r="R5">
        <f t="shared" si="10"/>
        <v>2551.1275392844686</v>
      </c>
      <c r="T5">
        <f>SUM(R3:R167)</f>
        <v>92812.45094104571</v>
      </c>
      <c r="U5" s="5">
        <f>1-((1-U3)*(X3-1)/(X3-1-1))</f>
        <v>-0.61599426125086776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3</v>
      </c>
      <c r="B6">
        <f t="shared" si="0"/>
        <v>3</v>
      </c>
      <c r="C6">
        <f t="shared" si="1"/>
        <v>8.7457724281007329E-2</v>
      </c>
      <c r="D6">
        <f t="shared" si="2"/>
        <v>2.174737198766184E-3</v>
      </c>
      <c r="E6" s="4">
        <f>Input!I7</f>
        <v>4.5964458571428581</v>
      </c>
      <c r="F6">
        <f t="shared" si="3"/>
        <v>3.9942376571428584</v>
      </c>
      <c r="G6">
        <f t="shared" si="4"/>
        <v>4.9225229940318238</v>
      </c>
      <c r="H6">
        <f t="shared" si="5"/>
        <v>0.86171366668306004</v>
      </c>
      <c r="I6">
        <f t="shared" si="6"/>
        <v>7882028.1809069952</v>
      </c>
      <c r="N6">
        <f>Input!J7</f>
        <v>2.0647135714285727</v>
      </c>
      <c r="O6">
        <f t="shared" si="7"/>
        <v>1.7943344285714298</v>
      </c>
      <c r="P6">
        <f t="shared" si="8"/>
        <v>0.36068548174931303</v>
      </c>
      <c r="Q6">
        <f t="shared" si="9"/>
        <v>2.0553493027241645</v>
      </c>
      <c r="R6">
        <f t="shared" si="10"/>
        <v>2527.8991272287412</v>
      </c>
      <c r="X6" s="19" t="s">
        <v>17</v>
      </c>
      <c r="Y6" s="25">
        <f>SQRT((U5-L5)^2)</f>
        <v>0.95164441296505675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4</v>
      </c>
      <c r="B7">
        <f t="shared" si="0"/>
        <v>4</v>
      </c>
      <c r="C7">
        <f t="shared" si="1"/>
        <v>0.11661029904134311</v>
      </c>
      <c r="D7">
        <f t="shared" si="2"/>
        <v>4.4850907039589178E-3</v>
      </c>
      <c r="E7" s="4">
        <f>Input!I8</f>
        <v>7.0298584285714298</v>
      </c>
      <c r="F7">
        <f t="shared" si="3"/>
        <v>6.4276502285714301</v>
      </c>
      <c r="G7">
        <f t="shared" si="4"/>
        <v>10.140299732574624</v>
      </c>
      <c r="H7">
        <f t="shared" si="5"/>
        <v>13.783766339575161</v>
      </c>
      <c r="I7">
        <f t="shared" si="6"/>
        <v>7852757.6418810058</v>
      </c>
      <c r="N7">
        <f>Input!J8</f>
        <v>2.4334125714285699</v>
      </c>
      <c r="O7">
        <f t="shared" si="7"/>
        <v>2.1630334285714268</v>
      </c>
      <c r="P7">
        <f t="shared" si="8"/>
        <v>0.74214665616252162</v>
      </c>
      <c r="Q7">
        <f t="shared" si="9"/>
        <v>2.018919220006596</v>
      </c>
      <c r="R7">
        <f t="shared" si="10"/>
        <v>2489.6862642769488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5</v>
      </c>
      <c r="B8">
        <f t="shared" si="0"/>
        <v>5</v>
      </c>
      <c r="C8">
        <f t="shared" si="1"/>
        <v>0.14576287380167888</v>
      </c>
      <c r="D8">
        <f t="shared" si="2"/>
        <v>7.8634157768403667E-3</v>
      </c>
      <c r="E8" s="4">
        <f>Input!I9</f>
        <v>9.8688397142857127</v>
      </c>
      <c r="F8">
        <f t="shared" si="3"/>
        <v>9.266631514285713</v>
      </c>
      <c r="G8">
        <f t="shared" si="4"/>
        <v>17.748349096094863</v>
      </c>
      <c r="H8">
        <f t="shared" si="5"/>
        <v>71.93953313757045</v>
      </c>
      <c r="I8">
        <f t="shared" si="6"/>
        <v>7810175.7973905001</v>
      </c>
      <c r="N8">
        <f>Input!J9</f>
        <v>2.8389812857142847</v>
      </c>
      <c r="O8">
        <f t="shared" si="7"/>
        <v>2.5686021428571415</v>
      </c>
      <c r="P8">
        <f t="shared" si="8"/>
        <v>1.296768809805221</v>
      </c>
      <c r="Q8">
        <f t="shared" si="9"/>
        <v>1.6175600270619572</v>
      </c>
      <c r="R8">
        <f t="shared" si="10"/>
        <v>2434.6461774101926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6</v>
      </c>
      <c r="B9">
        <f t="shared" si="0"/>
        <v>6</v>
      </c>
      <c r="C9">
        <f t="shared" si="1"/>
        <v>0.17491544856201466</v>
      </c>
      <c r="D9">
        <f t="shared" si="2"/>
        <v>1.2440648901083302E-2</v>
      </c>
      <c r="E9" s="4">
        <f>Input!I10</f>
        <v>12.990489999999999</v>
      </c>
      <c r="F9">
        <f t="shared" si="3"/>
        <v>12.3882818</v>
      </c>
      <c r="G9">
        <f t="shared" si="4"/>
        <v>28.015443673188454</v>
      </c>
      <c r="H9">
        <f t="shared" si="5"/>
        <v>244.20818821083486</v>
      </c>
      <c r="I9">
        <f t="shared" si="6"/>
        <v>7752894.9451598469</v>
      </c>
      <c r="N9">
        <f>Input!J10</f>
        <v>3.1216502857142867</v>
      </c>
      <c r="O9">
        <f t="shared" si="7"/>
        <v>2.8512711428571436</v>
      </c>
      <c r="P9">
        <f t="shared" si="8"/>
        <v>2.0422386130493644</v>
      </c>
      <c r="Q9">
        <f t="shared" si="9"/>
        <v>0.65453363428717515</v>
      </c>
      <c r="R9">
        <f t="shared" si="10"/>
        <v>2361.6357609435563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7</v>
      </c>
      <c r="B10">
        <f t="shared" si="0"/>
        <v>7</v>
      </c>
      <c r="C10">
        <f t="shared" si="1"/>
        <v>0.20406802332235044</v>
      </c>
      <c r="D10">
        <f t="shared" si="2"/>
        <v>1.8335430674005997E-2</v>
      </c>
      <c r="E10" s="4">
        <f>Input!I11</f>
        <v>16.566868999999997</v>
      </c>
      <c r="F10">
        <f t="shared" si="3"/>
        <v>15.964660799999997</v>
      </c>
      <c r="G10">
        <f t="shared" si="4"/>
        <v>41.16885928891358</v>
      </c>
      <c r="H10">
        <f t="shared" si="5"/>
        <v>635.25162146855371</v>
      </c>
      <c r="I10">
        <f t="shared" si="6"/>
        <v>7679819.1618934581</v>
      </c>
      <c r="N10">
        <f>Input!J11</f>
        <v>3.5763789999999975</v>
      </c>
      <c r="O10">
        <f t="shared" si="7"/>
        <v>3.3059998571428544</v>
      </c>
      <c r="P10">
        <f t="shared" si="8"/>
        <v>2.9922266994264475</v>
      </c>
      <c r="Q10">
        <f t="shared" si="9"/>
        <v>9.8453594503325165E-2</v>
      </c>
      <c r="R10">
        <f t="shared" si="10"/>
        <v>2270.2057344562522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8</v>
      </c>
      <c r="B11">
        <f t="shared" si="0"/>
        <v>8</v>
      </c>
      <c r="C11">
        <f t="shared" si="1"/>
        <v>0.23322059808268622</v>
      </c>
      <c r="D11">
        <f t="shared" si="2"/>
        <v>2.5657094921226174E-2</v>
      </c>
      <c r="E11" s="4">
        <f>Input!I12</f>
        <v>19.811419000000001</v>
      </c>
      <c r="F11">
        <f t="shared" si="3"/>
        <v>19.209210800000001</v>
      </c>
      <c r="G11">
        <f t="shared" si="4"/>
        <v>57.39858001814639</v>
      </c>
      <c r="H11">
        <f t="shared" si="5"/>
        <v>1458.427921279907</v>
      </c>
      <c r="I11">
        <f t="shared" si="6"/>
        <v>7590129.3819280174</v>
      </c>
      <c r="N11">
        <f>Input!J12</f>
        <v>3.2445500000000038</v>
      </c>
      <c r="O11">
        <f t="shared" si="7"/>
        <v>2.9741708571428607</v>
      </c>
      <c r="P11">
        <f t="shared" si="8"/>
        <v>4.1565317374668078</v>
      </c>
      <c r="Q11">
        <f t="shared" si="9"/>
        <v>1.3979772513204192</v>
      </c>
      <c r="R11">
        <f t="shared" si="10"/>
        <v>2160.6108108376652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9</v>
      </c>
      <c r="B12">
        <f t="shared" si="0"/>
        <v>9</v>
      </c>
      <c r="C12">
        <f t="shared" si="1"/>
        <v>0.26237317284302197</v>
      </c>
      <c r="D12">
        <f t="shared" si="2"/>
        <v>3.4507606489075512E-2</v>
      </c>
      <c r="E12" s="4">
        <f>Input!I13</f>
        <v>25.341902000000001</v>
      </c>
      <c r="F12">
        <f t="shared" si="3"/>
        <v>24.739693800000001</v>
      </c>
      <c r="G12">
        <f t="shared" si="4"/>
        <v>76.859273646338522</v>
      </c>
      <c r="H12">
        <f t="shared" si="5"/>
        <v>2716.4506033588568</v>
      </c>
      <c r="I12">
        <f t="shared" si="6"/>
        <v>7483278.9413054967</v>
      </c>
      <c r="N12">
        <f>Input!J13</f>
        <v>5.5304830000000003</v>
      </c>
      <c r="O12">
        <f t="shared" si="7"/>
        <v>5.2601038571428571</v>
      </c>
      <c r="P12">
        <f t="shared" si="8"/>
        <v>5.5410839319630618</v>
      </c>
      <c r="Q12">
        <f t="shared" si="9"/>
        <v>7.8949802445967832E-2</v>
      </c>
      <c r="R12">
        <f t="shared" si="10"/>
        <v>2033.8132581577622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10</v>
      </c>
      <c r="B13">
        <f t="shared" si="0"/>
        <v>10</v>
      </c>
      <c r="C13">
        <f t="shared" si="1"/>
        <v>0.29152574760335775</v>
      </c>
      <c r="D13">
        <f t="shared" si="2"/>
        <v>4.49829040945319E-2</v>
      </c>
      <c r="E13" s="4">
        <f>Input!I14</f>
        <v>31.732682285714283</v>
      </c>
      <c r="F13">
        <f t="shared" si="3"/>
        <v>31.130474085714283</v>
      </c>
      <c r="G13">
        <f t="shared" si="4"/>
        <v>99.671114537262696</v>
      </c>
      <c r="H13">
        <f t="shared" si="5"/>
        <v>4697.8193935084346</v>
      </c>
      <c r="I13">
        <f t="shared" si="6"/>
        <v>7358993.0822785851</v>
      </c>
      <c r="N13">
        <f>Input!J14</f>
        <v>6.3907802857142819</v>
      </c>
      <c r="O13">
        <f t="shared" si="7"/>
        <v>6.1204011428571388</v>
      </c>
      <c r="P13">
        <f t="shared" si="8"/>
        <v>7.1478925892682206</v>
      </c>
      <c r="Q13">
        <f t="shared" si="9"/>
        <v>1.055738672447937</v>
      </c>
      <c r="R13">
        <f t="shared" si="10"/>
        <v>1891.4679609561956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11</v>
      </c>
      <c r="B14">
        <f t="shared" si="0"/>
        <v>11</v>
      </c>
      <c r="C14">
        <f t="shared" si="1"/>
        <v>0.32067832236369354</v>
      </c>
      <c r="D14">
        <f t="shared" si="2"/>
        <v>5.7173877063243755E-2</v>
      </c>
      <c r="E14" s="4">
        <f>Input!I15</f>
        <v>40.163596285714284</v>
      </c>
      <c r="F14">
        <f t="shared" si="3"/>
        <v>39.561388085714285</v>
      </c>
      <c r="G14">
        <f t="shared" si="4"/>
        <v>125.92001508730598</v>
      </c>
      <c r="H14">
        <f t="shared" si="5"/>
        <v>7457.8124576000428</v>
      </c>
      <c r="I14">
        <f t="shared" si="6"/>
        <v>7217268.8656175397</v>
      </c>
      <c r="N14">
        <f>Input!J15</f>
        <v>8.4309140000000014</v>
      </c>
      <c r="O14">
        <f t="shared" si="7"/>
        <v>8.1605348571428582</v>
      </c>
      <c r="P14">
        <f t="shared" si="8"/>
        <v>8.9749843292347879</v>
      </c>
      <c r="Q14">
        <f t="shared" si="9"/>
        <v>0.66332794259082306</v>
      </c>
      <c r="R14">
        <f t="shared" si="10"/>
        <v>1735.8820944890174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12</v>
      </c>
      <c r="B15">
        <f t="shared" si="0"/>
        <v>12</v>
      </c>
      <c r="C15">
        <f t="shared" si="1"/>
        <v>0.34983089712402932</v>
      </c>
      <c r="D15">
        <f t="shared" si="2"/>
        <v>7.1167102474649455E-2</v>
      </c>
      <c r="E15" s="4">
        <f>Input!I16</f>
        <v>50.229075142857141</v>
      </c>
      <c r="F15">
        <f t="shared" si="3"/>
        <v>49.626866942857141</v>
      </c>
      <c r="G15">
        <f t="shared" si="4"/>
        <v>155.65759394672969</v>
      </c>
      <c r="H15">
        <f t="shared" si="5"/>
        <v>11242.515068969749</v>
      </c>
      <c r="I15">
        <f t="shared" si="6"/>
        <v>7058373.3261576137</v>
      </c>
      <c r="N15">
        <f>Input!J16</f>
        <v>10.065478857142857</v>
      </c>
      <c r="O15">
        <f t="shared" si="7"/>
        <v>9.7950997142857137</v>
      </c>
      <c r="P15">
        <f t="shared" si="8"/>
        <v>11.016360998756012</v>
      </c>
      <c r="Q15">
        <f t="shared" si="9"/>
        <v>1.4914791249460424</v>
      </c>
      <c r="R15">
        <f t="shared" si="10"/>
        <v>1569.9458113263727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13</v>
      </c>
      <c r="B16">
        <f t="shared" si="0"/>
        <v>13</v>
      </c>
      <c r="C16">
        <f t="shared" si="1"/>
        <v>0.3789834718843651</v>
      </c>
      <c r="D16">
        <f t="shared" si="2"/>
        <v>8.7045417917142195E-2</v>
      </c>
      <c r="E16" s="4">
        <f>Input!I17</f>
        <v>62.224078142857138</v>
      </c>
      <c r="F16">
        <f t="shared" si="3"/>
        <v>61.621869942857138</v>
      </c>
      <c r="G16">
        <f t="shared" si="4"/>
        <v>188.90109063818912</v>
      </c>
      <c r="H16">
        <f t="shared" si="5"/>
        <v>16200.000020811027</v>
      </c>
      <c r="I16">
        <f t="shared" si="6"/>
        <v>6882838.4763376694</v>
      </c>
      <c r="N16">
        <f>Input!J17</f>
        <v>11.995002999999997</v>
      </c>
      <c r="O16">
        <f t="shared" si="7"/>
        <v>11.724623857142854</v>
      </c>
      <c r="P16">
        <f t="shared" si="8"/>
        <v>13.261996984442469</v>
      </c>
      <c r="Q16">
        <f t="shared" si="9"/>
        <v>2.3635161325429981</v>
      </c>
      <c r="R16">
        <f t="shared" si="10"/>
        <v>1397.0330813031856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14</v>
      </c>
      <c r="B17">
        <f t="shared" si="0"/>
        <v>14</v>
      </c>
      <c r="C17">
        <f t="shared" si="1"/>
        <v>0.40813604664470088</v>
      </c>
      <c r="D17">
        <f t="shared" si="2"/>
        <v>0.10488837713121142</v>
      </c>
      <c r="E17" s="4">
        <f>Input!I18</f>
        <v>76.627913714285711</v>
      </c>
      <c r="F17">
        <f t="shared" si="3"/>
        <v>76.025705514285704</v>
      </c>
      <c r="G17">
        <f t="shared" si="4"/>
        <v>225.63336950716126</v>
      </c>
      <c r="H17">
        <f t="shared" si="5"/>
        <v>22382.453125405154</v>
      </c>
      <c r="I17">
        <f t="shared" si="6"/>
        <v>6691452.2621503677</v>
      </c>
      <c r="N17">
        <f>Input!J18</f>
        <v>14.403835571428573</v>
      </c>
      <c r="O17">
        <f t="shared" si="7"/>
        <v>14.13345642857143</v>
      </c>
      <c r="P17">
        <f t="shared" si="8"/>
        <v>15.697889846504181</v>
      </c>
      <c r="Q17">
        <f t="shared" si="9"/>
        <v>2.4474519191447488</v>
      </c>
      <c r="R17">
        <f t="shared" si="10"/>
        <v>1220.8743796334161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15</v>
      </c>
      <c r="B18">
        <f t="shared" si="0"/>
        <v>15</v>
      </c>
      <c r="C18">
        <f t="shared" si="1"/>
        <v>0.43728862140503666</v>
      </c>
      <c r="D18">
        <f t="shared" si="2"/>
        <v>0.12477261962555386</v>
      </c>
      <c r="E18" s="4">
        <f>Input!I19</f>
        <v>94.829347571428571</v>
      </c>
      <c r="F18">
        <f t="shared" si="3"/>
        <v>94.227139371428564</v>
      </c>
      <c r="G18">
        <f t="shared" si="4"/>
        <v>265.80311468081277</v>
      </c>
      <c r="H18">
        <f t="shared" si="5"/>
        <v>29438.315303366417</v>
      </c>
      <c r="I18">
        <f t="shared" si="6"/>
        <v>6485244.9499639077</v>
      </c>
      <c r="N18">
        <f>Input!J19</f>
        <v>18.20143385714286</v>
      </c>
      <c r="O18">
        <f t="shared" si="7"/>
        <v>17.931054714285718</v>
      </c>
      <c r="P18">
        <f t="shared" si="8"/>
        <v>18.306174077527096</v>
      </c>
      <c r="Q18">
        <f t="shared" si="9"/>
        <v>0.14071453667861694</v>
      </c>
      <c r="R18">
        <f t="shared" si="10"/>
        <v>1045.4053405494831</v>
      </c>
      <c r="AD18" s="29"/>
      <c r="AE18" s="29"/>
      <c r="AF18" s="29"/>
      <c r="AG18" s="29"/>
      <c r="AH18" s="29"/>
      <c r="AI18" s="29"/>
      <c r="AJ18" s="29"/>
      <c r="AK18" s="29"/>
    </row>
    <row r="19" spans="1:37" x14ac:dyDescent="0.25">
      <c r="A19">
        <f>Input!G20</f>
        <v>16</v>
      </c>
      <c r="B19">
        <f t="shared" si="0"/>
        <v>16</v>
      </c>
      <c r="C19">
        <f t="shared" si="1"/>
        <v>0.46644119616537244</v>
      </c>
      <c r="D19">
        <f t="shared" si="2"/>
        <v>0.14677217546921628</v>
      </c>
      <c r="E19" s="4">
        <f>Input!I20</f>
        <v>115.69770314285714</v>
      </c>
      <c r="F19">
        <f t="shared" si="3"/>
        <v>115.09549494285713</v>
      </c>
      <c r="G19">
        <f t="shared" si="4"/>
        <v>309.32528965095383</v>
      </c>
      <c r="H19">
        <f t="shared" si="5"/>
        <v>37725.213152349388</v>
      </c>
      <c r="I19">
        <f t="shared" si="6"/>
        <v>6265470.7338666767</v>
      </c>
      <c r="N19">
        <f>Input!J20</f>
        <v>20.868355571428566</v>
      </c>
      <c r="O19">
        <f t="shared" si="7"/>
        <v>20.597976428571425</v>
      </c>
      <c r="P19">
        <f t="shared" si="8"/>
        <v>21.065304453256953</v>
      </c>
      <c r="Q19">
        <f t="shared" si="9"/>
        <v>0.2183954826564779</v>
      </c>
      <c r="R19">
        <f t="shared" si="10"/>
        <v>874.5977136027667</v>
      </c>
    </row>
    <row r="20" spans="1:37" x14ac:dyDescent="0.25">
      <c r="A20">
        <f>Input!G21</f>
        <v>17</v>
      </c>
      <c r="B20">
        <f t="shared" si="0"/>
        <v>17</v>
      </c>
      <c r="C20">
        <f t="shared" si="1"/>
        <v>0.49559377092570822</v>
      </c>
      <c r="D20">
        <f t="shared" si="2"/>
        <v>0.17095872017322961</v>
      </c>
      <c r="E20" s="4">
        <f>Input!I21</f>
        <v>141.82616257142857</v>
      </c>
      <c r="F20">
        <f t="shared" si="3"/>
        <v>141.22395437142856</v>
      </c>
      <c r="G20">
        <f t="shared" si="4"/>
        <v>356.08191415648412</v>
      </c>
      <c r="H20">
        <f t="shared" si="5"/>
        <v>46163.942882996547</v>
      </c>
      <c r="I20">
        <f t="shared" si="6"/>
        <v>6033584.6283896063</v>
      </c>
      <c r="N20">
        <f>Input!J21</f>
        <v>26.128459428571432</v>
      </c>
      <c r="O20">
        <f t="shared" si="7"/>
        <v>25.858080285714291</v>
      </c>
      <c r="P20">
        <f t="shared" si="8"/>
        <v>23.950312474188539</v>
      </c>
      <c r="Q20">
        <f t="shared" si="9"/>
        <v>3.6395780226937542</v>
      </c>
      <c r="R20">
        <f t="shared" si="10"/>
        <v>712.28084855082113</v>
      </c>
    </row>
    <row r="21" spans="1:37" x14ac:dyDescent="0.25">
      <c r="A21">
        <f>Input!G22</f>
        <v>18</v>
      </c>
      <c r="B21">
        <f t="shared" si="0"/>
        <v>18</v>
      </c>
      <c r="C21">
        <f t="shared" si="1"/>
        <v>0.52474634568604395</v>
      </c>
      <c r="D21">
        <f t="shared" si="2"/>
        <v>0.19740179042823655</v>
      </c>
      <c r="E21" s="4">
        <f>Input!I22</f>
        <v>172.73541714285713</v>
      </c>
      <c r="F21">
        <f t="shared" si="3"/>
        <v>172.13320894285712</v>
      </c>
      <c r="G21">
        <f t="shared" si="4"/>
        <v>405.92319405920892</v>
      </c>
      <c r="H21">
        <f t="shared" si="5"/>
        <v>54657.757140703994</v>
      </c>
      <c r="I21">
        <f t="shared" si="6"/>
        <v>5791214.9602373196</v>
      </c>
      <c r="N21">
        <f>Input!J22</f>
        <v>30.909254571428562</v>
      </c>
      <c r="O21">
        <f t="shared" si="7"/>
        <v>30.638875428571421</v>
      </c>
      <c r="P21">
        <f t="shared" si="8"/>
        <v>26.933136606044339</v>
      </c>
      <c r="Q21">
        <f t="shared" si="9"/>
        <v>13.732500220784399</v>
      </c>
      <c r="R21">
        <f t="shared" si="10"/>
        <v>561.96334637628422</v>
      </c>
    </row>
    <row r="22" spans="1:37" x14ac:dyDescent="0.25">
      <c r="A22">
        <f>Input!G23</f>
        <v>19</v>
      </c>
      <c r="B22">
        <f t="shared" si="0"/>
        <v>19</v>
      </c>
      <c r="C22">
        <f t="shared" si="1"/>
        <v>0.55389892044637978</v>
      </c>
      <c r="D22">
        <f t="shared" si="2"/>
        <v>0.22616896864694364</v>
      </c>
      <c r="E22" s="4">
        <f>Input!I23</f>
        <v>205.73396542857145</v>
      </c>
      <c r="F22">
        <f t="shared" si="3"/>
        <v>205.13175722857144</v>
      </c>
      <c r="G22">
        <f t="shared" si="4"/>
        <v>458.6690252010718</v>
      </c>
      <c r="H22">
        <f t="shared" si="5"/>
        <v>64281.146250959457</v>
      </c>
      <c r="I22">
        <f t="shared" si="6"/>
        <v>5540131.9957939647</v>
      </c>
      <c r="N22">
        <f>Input!J23</f>
        <v>32.998548285714321</v>
      </c>
      <c r="O22">
        <f t="shared" si="7"/>
        <v>32.728169142857176</v>
      </c>
      <c r="P22">
        <f t="shared" si="8"/>
        <v>29.983024340075652</v>
      </c>
      <c r="Q22">
        <f t="shared" si="9"/>
        <v>7.5358199882384156</v>
      </c>
      <c r="R22">
        <f t="shared" si="10"/>
        <v>426.66531105956392</v>
      </c>
    </row>
    <row r="23" spans="1:37" x14ac:dyDescent="0.25">
      <c r="A23">
        <f>Input!G24</f>
        <v>20</v>
      </c>
      <c r="B23">
        <f t="shared" si="0"/>
        <v>20</v>
      </c>
      <c r="C23">
        <f t="shared" si="1"/>
        <v>0.58305149520671551</v>
      </c>
      <c r="D23">
        <f t="shared" si="2"/>
        <v>0.25732604229544004</v>
      </c>
      <c r="E23" s="4">
        <f>Input!I24</f>
        <v>242.92339071428572</v>
      </c>
      <c r="F23">
        <f t="shared" si="3"/>
        <v>242.32118251428571</v>
      </c>
      <c r="G23">
        <f t="shared" si="4"/>
        <v>514.11087891514705</v>
      </c>
      <c r="H23">
        <f t="shared" si="5"/>
        <v>73869.639069672368</v>
      </c>
      <c r="I23">
        <f t="shared" si="6"/>
        <v>5282213.435032337</v>
      </c>
      <c r="N23">
        <f>Input!J24</f>
        <v>37.189425285714265</v>
      </c>
      <c r="O23">
        <f t="shared" si="7"/>
        <v>36.91904614285712</v>
      </c>
      <c r="P23">
        <f t="shared" si="8"/>
        <v>33.067001501682569</v>
      </c>
      <c r="Q23">
        <f t="shared" si="9"/>
        <v>14.838247917601576</v>
      </c>
      <c r="R23">
        <f t="shared" si="10"/>
        <v>308.77171192723364</v>
      </c>
    </row>
    <row r="24" spans="1:37" x14ac:dyDescent="0.25">
      <c r="A24">
        <f>Input!G25</f>
        <v>21</v>
      </c>
      <c r="B24">
        <f t="shared" si="0"/>
        <v>21</v>
      </c>
      <c r="C24">
        <f t="shared" si="1"/>
        <v>0.61220406996705135</v>
      </c>
      <c r="D24">
        <f t="shared" si="2"/>
        <v>0.29093714259602821</v>
      </c>
      <c r="E24" s="4">
        <f>Input!I25</f>
        <v>285.33604985714288</v>
      </c>
      <c r="F24">
        <f t="shared" si="3"/>
        <v>284.73384165714288</v>
      </c>
      <c r="G24">
        <f t="shared" si="4"/>
        <v>572.01406450436161</v>
      </c>
      <c r="H24">
        <f t="shared" si="5"/>
        <v>82529.926439147661</v>
      </c>
      <c r="I24">
        <f t="shared" si="6"/>
        <v>5019407.6615063539</v>
      </c>
      <c r="N24">
        <f>Input!J25</f>
        <v>42.412659142857166</v>
      </c>
      <c r="O24">
        <f t="shared" si="7"/>
        <v>42.142280000000021</v>
      </c>
      <c r="P24">
        <f t="shared" si="8"/>
        <v>36.150401767295932</v>
      </c>
      <c r="Q24">
        <f t="shared" si="9"/>
        <v>35.902604755553071</v>
      </c>
      <c r="R24">
        <f t="shared" si="10"/>
        <v>209.91665944500855</v>
      </c>
    </row>
    <row r="25" spans="1:37" x14ac:dyDescent="0.25">
      <c r="A25">
        <f>Input!G26</f>
        <v>22</v>
      </c>
      <c r="B25">
        <f t="shared" si="0"/>
        <v>22</v>
      </c>
      <c r="C25">
        <f t="shared" si="1"/>
        <v>0.64135664472738707</v>
      </c>
      <c r="D25">
        <f t="shared" si="2"/>
        <v>0.32706486616454306</v>
      </c>
      <c r="E25" s="4">
        <f>Input!I26</f>
        <v>339.90348142857141</v>
      </c>
      <c r="F25">
        <f t="shared" si="3"/>
        <v>339.3012732285714</v>
      </c>
      <c r="G25">
        <f t="shared" si="4"/>
        <v>632.12035243573644</v>
      </c>
      <c r="H25">
        <f t="shared" si="5"/>
        <v>85743.013147731996</v>
      </c>
      <c r="I25">
        <f t="shared" si="6"/>
        <v>4753695.7565124575</v>
      </c>
      <c r="N25">
        <f>Input!J26</f>
        <v>54.567431571428529</v>
      </c>
      <c r="O25">
        <f t="shared" si="7"/>
        <v>54.297052428571384</v>
      </c>
      <c r="P25">
        <f t="shared" si="8"/>
        <v>39.197447056092074</v>
      </c>
      <c r="Q25">
        <f t="shared" si="9"/>
        <v>227.99808240460604</v>
      </c>
      <c r="R25">
        <f t="shared" si="10"/>
        <v>130.90690738421392</v>
      </c>
    </row>
    <row r="26" spans="1:37" x14ac:dyDescent="0.25">
      <c r="A26">
        <f>Input!G27</f>
        <v>23</v>
      </c>
      <c r="B26">
        <f t="shared" si="0"/>
        <v>23</v>
      </c>
      <c r="C26">
        <f t="shared" si="1"/>
        <v>0.67050921948772291</v>
      </c>
      <c r="D26">
        <f t="shared" si="2"/>
        <v>0.36577038239001619</v>
      </c>
      <c r="E26" s="4">
        <f>Input!I27</f>
        <v>401.68512085714286</v>
      </c>
      <c r="F26">
        <f t="shared" si="3"/>
        <v>401.08291265714286</v>
      </c>
      <c r="G26">
        <f t="shared" si="4"/>
        <v>694.15093122080873</v>
      </c>
      <c r="H26">
        <f t="shared" si="5"/>
        <v>85888.863504833207</v>
      </c>
      <c r="I26">
        <f t="shared" si="6"/>
        <v>4487053.3582605356</v>
      </c>
      <c r="N26">
        <f>Input!J27</f>
        <v>61.781639428571452</v>
      </c>
      <c r="O26">
        <f t="shared" si="7"/>
        <v>61.511260285714307</v>
      </c>
      <c r="P26">
        <f t="shared" si="8"/>
        <v>42.171867407969728</v>
      </c>
      <c r="Q26">
        <f t="shared" si="9"/>
        <v>374.01211687975774</v>
      </c>
      <c r="R26">
        <f t="shared" si="10"/>
        <v>71.690686734689322</v>
      </c>
    </row>
    <row r="27" spans="1:37" x14ac:dyDescent="0.25">
      <c r="A27">
        <f>Input!G28</f>
        <v>24</v>
      </c>
      <c r="B27">
        <f t="shared" si="0"/>
        <v>24</v>
      </c>
      <c r="C27">
        <f t="shared" si="1"/>
        <v>0.69966179424805863</v>
      </c>
      <c r="D27">
        <f t="shared" si="2"/>
        <v>0.4071135287964146</v>
      </c>
      <c r="E27" s="4">
        <f>Input!I28</f>
        <v>479.3453912857143</v>
      </c>
      <c r="F27">
        <f t="shared" si="3"/>
        <v>478.74318308571429</v>
      </c>
      <c r="G27">
        <f t="shared" si="4"/>
        <v>757.80966105900291</v>
      </c>
      <c r="H27">
        <f t="shared" si="5"/>
        <v>77878.099128415983</v>
      </c>
      <c r="I27">
        <f t="shared" si="6"/>
        <v>4221413.4706298485</v>
      </c>
      <c r="N27">
        <f>Input!J28</f>
        <v>77.660270428571437</v>
      </c>
      <c r="O27">
        <f t="shared" si="7"/>
        <v>77.389891285714299</v>
      </c>
      <c r="P27">
        <f t="shared" si="8"/>
        <v>45.037547209520824</v>
      </c>
      <c r="Q27">
        <f t="shared" si="9"/>
        <v>1046.6741672244111</v>
      </c>
      <c r="R27">
        <f t="shared" si="10"/>
        <v>31.37518339568738</v>
      </c>
    </row>
    <row r="28" spans="1:37" x14ac:dyDescent="0.25">
      <c r="A28">
        <f>Input!G29</f>
        <v>25</v>
      </c>
      <c r="B28">
        <f t="shared" si="0"/>
        <v>25</v>
      </c>
      <c r="C28">
        <f t="shared" si="1"/>
        <v>0.72881436900839447</v>
      </c>
      <c r="D28">
        <f t="shared" si="2"/>
        <v>0.45115289619266291</v>
      </c>
      <c r="E28" s="4">
        <f>Input!I29</f>
        <v>570.72125942857133</v>
      </c>
      <c r="F28">
        <f t="shared" si="3"/>
        <v>570.11905122857138</v>
      </c>
      <c r="G28">
        <f t="shared" si="4"/>
        <v>822.78657845946123</v>
      </c>
      <c r="H28">
        <f t="shared" si="5"/>
        <v>63840.879316972459</v>
      </c>
      <c r="I28">
        <f t="shared" si="6"/>
        <v>3958631.2996180113</v>
      </c>
      <c r="N28">
        <f>Input!J29</f>
        <v>91.37586814285703</v>
      </c>
      <c r="O28">
        <f t="shared" si="7"/>
        <v>91.105488999999892</v>
      </c>
      <c r="P28">
        <f t="shared" si="8"/>
        <v>47.759183250823789</v>
      </c>
      <c r="Q28">
        <f t="shared" si="9"/>
        <v>1878.9022221010573</v>
      </c>
      <c r="R28">
        <f t="shared" si="10"/>
        <v>8.2927841393635759</v>
      </c>
    </row>
    <row r="29" spans="1:37" x14ac:dyDescent="0.25">
      <c r="A29">
        <f>Input!G30</f>
        <v>26</v>
      </c>
      <c r="B29">
        <f t="shared" si="0"/>
        <v>26</v>
      </c>
      <c r="C29">
        <f t="shared" si="1"/>
        <v>0.75796694376873019</v>
      </c>
      <c r="D29">
        <f t="shared" si="2"/>
        <v>0.49794590508205105</v>
      </c>
      <c r="E29" s="4">
        <f>Input!I30</f>
        <v>670.95819014285712</v>
      </c>
      <c r="F29">
        <f t="shared" si="3"/>
        <v>670.35598194285717</v>
      </c>
      <c r="G29">
        <f t="shared" si="4"/>
        <v>888.76159840278126</v>
      </c>
      <c r="H29">
        <f t="shared" si="5"/>
        <v>47701.013301239465</v>
      </c>
      <c r="I29">
        <f t="shared" si="6"/>
        <v>3700452.1202452788</v>
      </c>
      <c r="N29">
        <f>Input!J30</f>
        <v>100.23693071428579</v>
      </c>
      <c r="O29">
        <f t="shared" si="7"/>
        <v>99.966551571428653</v>
      </c>
      <c r="P29">
        <f t="shared" si="8"/>
        <v>50.30293914620389</v>
      </c>
      <c r="Q29">
        <f t="shared" si="9"/>
        <v>2466.4743991229393</v>
      </c>
      <c r="R29">
        <f t="shared" si="10"/>
        <v>0.11287151337591568</v>
      </c>
    </row>
    <row r="30" spans="1:37" x14ac:dyDescent="0.25">
      <c r="A30">
        <f>Input!G31</f>
        <v>27</v>
      </c>
      <c r="B30">
        <f t="shared" si="0"/>
        <v>27</v>
      </c>
      <c r="C30">
        <f t="shared" si="1"/>
        <v>0.78711951852906603</v>
      </c>
      <c r="D30">
        <f t="shared" si="2"/>
        <v>0.54754887454008816</v>
      </c>
      <c r="E30" s="4">
        <f>Input!I31</f>
        <v>775.49660771428557</v>
      </c>
      <c r="F30">
        <f t="shared" si="3"/>
        <v>774.89439951428562</v>
      </c>
      <c r="G30">
        <f t="shared" si="4"/>
        <v>955.40835433488132</v>
      </c>
      <c r="H30">
        <f t="shared" si="5"/>
        <v>32585.287884972066</v>
      </c>
      <c r="I30">
        <f t="shared" si="6"/>
        <v>3448483.0563747766</v>
      </c>
      <c r="N30">
        <f>Input!J31</f>
        <v>104.53841757142845</v>
      </c>
      <c r="O30">
        <f t="shared" si="7"/>
        <v>104.26803842857132</v>
      </c>
      <c r="P30">
        <f t="shared" si="8"/>
        <v>52.63708017887361</v>
      </c>
      <c r="Q30">
        <f t="shared" si="9"/>
        <v>2665.7558497820278</v>
      </c>
      <c r="R30">
        <f t="shared" si="10"/>
        <v>3.9927132139022472</v>
      </c>
    </row>
    <row r="31" spans="1:37" x14ac:dyDescent="0.25">
      <c r="A31">
        <f>Input!G32</f>
        <v>28</v>
      </c>
      <c r="B31">
        <f t="shared" si="0"/>
        <v>28</v>
      </c>
      <c r="C31">
        <f t="shared" si="1"/>
        <v>0.81627209328940176</v>
      </c>
      <c r="D31">
        <f t="shared" si="2"/>
        <v>0.60001708456273584</v>
      </c>
      <c r="E31" s="4">
        <f>Input!I32</f>
        <v>886.4380954285715</v>
      </c>
      <c r="F31">
        <f t="shared" si="3"/>
        <v>885.83588722857155</v>
      </c>
      <c r="G31">
        <f t="shared" si="4"/>
        <v>1022.3981115639156</v>
      </c>
      <c r="H31">
        <f t="shared" si="5"/>
        <v>18649.241115416826</v>
      </c>
      <c r="I31">
        <f t="shared" si="6"/>
        <v>3204169.4970468967</v>
      </c>
      <c r="N31">
        <f>Input!J32</f>
        <v>110.94148771428593</v>
      </c>
      <c r="O31">
        <f t="shared" si="7"/>
        <v>110.67110857142879</v>
      </c>
      <c r="P31">
        <f t="shared" si="8"/>
        <v>54.732572665064382</v>
      </c>
      <c r="Q31">
        <f t="shared" si="9"/>
        <v>3129.1197993476203</v>
      </c>
      <c r="R31">
        <f t="shared" si="10"/>
        <v>16.758133735390626</v>
      </c>
    </row>
    <row r="32" spans="1:37" x14ac:dyDescent="0.25">
      <c r="A32">
        <f>Input!G33</f>
        <v>29</v>
      </c>
      <c r="B32">
        <f t="shared" si="0"/>
        <v>29</v>
      </c>
      <c r="C32">
        <f t="shared" si="1"/>
        <v>0.84542466804973759</v>
      </c>
      <c r="D32">
        <f t="shared" si="2"/>
        <v>0.65540483272165995</v>
      </c>
      <c r="E32" s="4">
        <f>Input!I33</f>
        <v>998.43652000000009</v>
      </c>
      <c r="F32">
        <f t="shared" si="3"/>
        <v>997.83431180000014</v>
      </c>
      <c r="G32">
        <f t="shared" si="4"/>
        <v>1089.4036865924884</v>
      </c>
      <c r="H32">
        <f t="shared" si="5"/>
        <v>8384.9503998871824</v>
      </c>
      <c r="I32">
        <f t="shared" si="6"/>
        <v>2968776.6840410582</v>
      </c>
      <c r="N32">
        <f>Input!J33</f>
        <v>111.99842457142859</v>
      </c>
      <c r="O32">
        <f t="shared" si="7"/>
        <v>111.72804542857145</v>
      </c>
      <c r="P32">
        <f t="shared" si="8"/>
        <v>56.56363249287692</v>
      </c>
      <c r="Q32">
        <f t="shared" si="9"/>
        <v>3043.112454539822</v>
      </c>
      <c r="R32">
        <f t="shared" si="10"/>
        <v>35.102423049886632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0.87457724281007332</v>
      </c>
      <c r="D33">
        <f t="shared" si="2"/>
        <v>0.7137654858300061</v>
      </c>
      <c r="E33" s="4">
        <f>Input!I34</f>
        <v>1115.0191004285714</v>
      </c>
      <c r="F33">
        <f t="shared" si="3"/>
        <v>1114.4168922285714</v>
      </c>
      <c r="G33">
        <f t="shared" si="4"/>
        <v>1156.1033036567517</v>
      </c>
      <c r="H33">
        <f t="shared" si="5"/>
        <v>1737.7568977595158</v>
      </c>
      <c r="I33">
        <f t="shared" si="6"/>
        <v>2743376.7966490146</v>
      </c>
      <c r="N33">
        <f>Input!J34</f>
        <v>116.5825804285713</v>
      </c>
      <c r="O33">
        <f t="shared" si="7"/>
        <v>116.31220128571417</v>
      </c>
      <c r="P33">
        <f t="shared" si="8"/>
        <v>58.10820857020294</v>
      </c>
      <c r="Q33">
        <f t="shared" si="9"/>
        <v>3387.704768027284</v>
      </c>
      <c r="R33">
        <f t="shared" si="10"/>
        <v>55.790530096016894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0.90372981757040916</v>
      </c>
      <c r="D34">
        <f t="shared" si="2"/>
        <v>0.77515152721412084</v>
      </c>
      <c r="E34" s="4">
        <f>Input!I35</f>
        <v>1229.2788779999998</v>
      </c>
      <c r="F34">
        <f t="shared" si="3"/>
        <v>1228.6766697999999</v>
      </c>
      <c r="G34">
        <f t="shared" si="4"/>
        <v>1222.1843203090807</v>
      </c>
      <c r="H34">
        <f t="shared" si="5"/>
        <v>42.150601912238741</v>
      </c>
      <c r="I34">
        <f t="shared" si="6"/>
        <v>2528841.6422533412</v>
      </c>
      <c r="N34">
        <f>Input!J35</f>
        <v>114.25977757142846</v>
      </c>
      <c r="O34">
        <f t="shared" si="7"/>
        <v>113.98939842857132</v>
      </c>
      <c r="P34">
        <f t="shared" si="8"/>
        <v>59.348388489995401</v>
      </c>
      <c r="Q34">
        <f t="shared" si="9"/>
        <v>2985.6399671075524</v>
      </c>
      <c r="R34">
        <f t="shared" si="10"/>
        <v>75.855142625116628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0.93288239233074488</v>
      </c>
      <c r="D35">
        <f t="shared" si="2"/>
        <v>0.83961460009818245</v>
      </c>
      <c r="E35" s="4">
        <f>Input!I36</f>
        <v>1338.1064924285713</v>
      </c>
      <c r="F35">
        <f t="shared" si="3"/>
        <v>1337.5042842285714</v>
      </c>
      <c r="G35">
        <f t="shared" si="4"/>
        <v>1287.3467562665462</v>
      </c>
      <c r="H35">
        <f t="shared" si="5"/>
        <v>2515.7776112613342</v>
      </c>
      <c r="I35">
        <f t="shared" si="6"/>
        <v>2325840.846721943</v>
      </c>
      <c r="N35">
        <f>Input!J36</f>
        <v>108.82761442857145</v>
      </c>
      <c r="O35">
        <f t="shared" si="7"/>
        <v>108.55723528571431</v>
      </c>
      <c r="P35">
        <f t="shared" si="8"/>
        <v>60.270715744939729</v>
      </c>
      <c r="Q35">
        <f t="shared" si="9"/>
        <v>2331.5879693616057</v>
      </c>
      <c r="R35">
        <f t="shared" si="10"/>
        <v>92.771822420958529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0.96203496709108061</v>
      </c>
      <c r="D36">
        <f t="shared" si="2"/>
        <v>0.90720554753582272</v>
      </c>
      <c r="E36" s="4">
        <f>Input!I37</f>
        <v>1447.6715045714284</v>
      </c>
      <c r="F36">
        <f t="shared" si="3"/>
        <v>1447.0692963714284</v>
      </c>
      <c r="G36">
        <f t="shared" si="4"/>
        <v>1351.3065638919848</v>
      </c>
      <c r="H36">
        <f t="shared" si="5"/>
        <v>9170.5009319294986</v>
      </c>
      <c r="I36">
        <f t="shared" si="6"/>
        <v>2134845.2378692837</v>
      </c>
      <c r="N36">
        <f>Input!J37</f>
        <v>109.56501214285709</v>
      </c>
      <c r="O36">
        <f t="shared" si="7"/>
        <v>109.29463299999995</v>
      </c>
      <c r="P36">
        <f t="shared" si="8"/>
        <v>60.866410233152543</v>
      </c>
      <c r="Q36">
        <f t="shared" si="9"/>
        <v>2345.2927603553971</v>
      </c>
      <c r="R36">
        <f t="shared" si="10"/>
        <v>104.60191022207037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0.99118754185141644</v>
      </c>
      <c r="D37">
        <f t="shared" si="2"/>
        <v>0.97797444926234622</v>
      </c>
      <c r="E37" s="4">
        <f>Input!I38</f>
        <v>1563.4306574285713</v>
      </c>
      <c r="F37">
        <f t="shared" si="3"/>
        <v>1562.8284492285713</v>
      </c>
      <c r="G37">
        <f t="shared" si="4"/>
        <v>1413.7985844605173</v>
      </c>
      <c r="H37">
        <f t="shared" si="5"/>
        <v>22209.900592784474</v>
      </c>
      <c r="I37">
        <f t="shared" si="6"/>
        <v>1956134.9381548672</v>
      </c>
      <c r="N37">
        <f>Input!J38</f>
        <v>115.75915285714291</v>
      </c>
      <c r="O37">
        <f t="shared" si="7"/>
        <v>115.48877371428577</v>
      </c>
      <c r="P37">
        <f t="shared" si="8"/>
        <v>61.131486510861649</v>
      </c>
      <c r="Q37">
        <f t="shared" si="9"/>
        <v>2954.7146721155359</v>
      </c>
      <c r="R37">
        <f t="shared" si="10"/>
        <v>110.09431490625988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1.0203401166117523</v>
      </c>
      <c r="D38">
        <f t="shared" si="2"/>
        <v>1.0519706557906872</v>
      </c>
      <c r="E38" s="4">
        <f>Input!I39</f>
        <v>1679.4356097142859</v>
      </c>
      <c r="F38">
        <f t="shared" si="3"/>
        <v>1678.8334015142859</v>
      </c>
      <c r="G38">
        <f t="shared" si="4"/>
        <v>1474.5791416206175</v>
      </c>
      <c r="H38">
        <f t="shared" si="5"/>
        <v>41719.802684710237</v>
      </c>
      <c r="I38">
        <f t="shared" si="6"/>
        <v>1789811.5374787478</v>
      </c>
      <c r="N38">
        <f>Input!J39</f>
        <v>116.00495228571458</v>
      </c>
      <c r="O38">
        <f t="shared" si="7"/>
        <v>115.73457314285744</v>
      </c>
      <c r="P38">
        <f t="shared" si="8"/>
        <v>61.066767172119086</v>
      </c>
      <c r="Q38">
        <f t="shared" si="9"/>
        <v>2988.5690096542962</v>
      </c>
      <c r="R38">
        <f t="shared" si="10"/>
        <v>108.74035732793801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1.0494926913720879</v>
      </c>
      <c r="D39">
        <f t="shared" si="2"/>
        <v>1.129242820031862</v>
      </c>
      <c r="E39" s="4">
        <f>Input!I40</f>
        <v>1797.8493944285713</v>
      </c>
      <c r="F39">
        <f t="shared" si="3"/>
        <v>1797.2471862285713</v>
      </c>
      <c r="G39">
        <f t="shared" si="4"/>
        <v>1533.4282319652116</v>
      </c>
      <c r="H39">
        <f t="shared" si="5"/>
        <v>69600.44062861269</v>
      </c>
      <c r="I39">
        <f t="shared" si="6"/>
        <v>1635813.60924602</v>
      </c>
      <c r="N39">
        <f>Input!J40</f>
        <v>118.41378471428538</v>
      </c>
      <c r="O39">
        <f t="shared" si="7"/>
        <v>118.14340557142825</v>
      </c>
      <c r="P39">
        <f t="shared" si="8"/>
        <v>60.67779176437039</v>
      </c>
      <c r="Q39">
        <f t="shared" si="9"/>
        <v>3302.2967702219185</v>
      </c>
      <c r="R39">
        <f t="shared" si="10"/>
        <v>100.77929353030142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1.0786452661324237</v>
      </c>
      <c r="D40">
        <f t="shared" si="2"/>
        <v>1.2098389266849123</v>
      </c>
      <c r="E40" s="4">
        <f>Input!I41</f>
        <v>1919.4831491428572</v>
      </c>
      <c r="F40">
        <f t="shared" si="3"/>
        <v>1918.8809409428573</v>
      </c>
      <c r="G40">
        <f t="shared" si="4"/>
        <v>1590.1512821232268</v>
      </c>
      <c r="H40">
        <f t="shared" si="5"/>
        <v>108063.18858767065</v>
      </c>
      <c r="I40">
        <f t="shared" si="6"/>
        <v>1493934.7661332239</v>
      </c>
      <c r="N40">
        <f>Input!J41</f>
        <v>121.63375471428594</v>
      </c>
      <c r="O40">
        <f t="shared" si="7"/>
        <v>121.3633755714288</v>
      </c>
      <c r="P40">
        <f t="shared" si="8"/>
        <v>59.974624671400022</v>
      </c>
      <c r="Q40">
        <f t="shared" si="9"/>
        <v>3768.5787370657845</v>
      </c>
      <c r="R40">
        <f t="shared" si="10"/>
        <v>87.155704619002663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1.1077978408927596</v>
      </c>
      <c r="D41">
        <f t="shared" si="2"/>
        <v>1.2938063196109684</v>
      </c>
      <c r="E41" s="4">
        <f>Input!I42</f>
        <v>2037.3070157142859</v>
      </c>
      <c r="F41">
        <f t="shared" si="3"/>
        <v>2036.7048075142859</v>
      </c>
      <c r="G41">
        <f t="shared" si="4"/>
        <v>1644.5804519715725</v>
      </c>
      <c r="H41">
        <f t="shared" si="5"/>
        <v>153761.51020978828</v>
      </c>
      <c r="I41">
        <f t="shared" si="6"/>
        <v>1363843.4269010569</v>
      </c>
      <c r="N41">
        <f>Input!J42</f>
        <v>117.82386657142865</v>
      </c>
      <c r="O41">
        <f t="shared" si="7"/>
        <v>117.55348742857151</v>
      </c>
      <c r="P41">
        <f t="shared" si="8"/>
        <v>58.971568300206862</v>
      </c>
      <c r="Q41">
        <f t="shared" si="9"/>
        <v>3431.8412487622563</v>
      </c>
      <c r="R41">
        <f t="shared" si="10"/>
        <v>69.433315908226078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1.1369504156530954</v>
      </c>
      <c r="D42">
        <f t="shared" si="2"/>
        <v>1.3811917273802119</v>
      </c>
      <c r="E42" s="4">
        <f>Input!I43</f>
        <v>2159.6658782857144</v>
      </c>
      <c r="F42">
        <f t="shared" si="3"/>
        <v>2159.0636700857144</v>
      </c>
      <c r="G42">
        <f t="shared" si="4"/>
        <v>1696.5754741362355</v>
      </c>
      <c r="H42">
        <f t="shared" si="5"/>
        <v>213895.33139260364</v>
      </c>
      <c r="I42">
        <f t="shared" si="6"/>
        <v>1245103.48033697</v>
      </c>
      <c r="N42">
        <f>Input!J43</f>
        <v>122.35886257142852</v>
      </c>
      <c r="O42">
        <f t="shared" si="7"/>
        <v>122.08848342857138</v>
      </c>
      <c r="P42">
        <f t="shared" si="8"/>
        <v>57.686790588302884</v>
      </c>
      <c r="Q42">
        <f t="shared" si="9"/>
        <v>4147.5780406922904</v>
      </c>
      <c r="R42">
        <f t="shared" si="10"/>
        <v>49.672723604343012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1.166102990413431</v>
      </c>
      <c r="D43">
        <f t="shared" si="2"/>
        <v>1.4720412871583335</v>
      </c>
      <c r="E43" s="4">
        <f>Input!I44</f>
        <v>2279.8002577142856</v>
      </c>
      <c r="F43">
        <f t="shared" si="3"/>
        <v>2279.1980495142857</v>
      </c>
      <c r="G43">
        <f t="shared" si="4"/>
        <v>1746.0240305735447</v>
      </c>
      <c r="H43">
        <f t="shared" si="5"/>
        <v>284274.53447342163</v>
      </c>
      <c r="I43">
        <f t="shared" si="6"/>
        <v>1137195.0829109689</v>
      </c>
      <c r="N43">
        <f>Input!J44</f>
        <v>120.13437942857126</v>
      </c>
      <c r="O43">
        <f t="shared" si="7"/>
        <v>119.86400028571413</v>
      </c>
      <c r="P43">
        <f t="shared" si="8"/>
        <v>56.14187820432636</v>
      </c>
      <c r="Q43">
        <f t="shared" si="9"/>
        <v>4060.5088425552863</v>
      </c>
      <c r="R43">
        <f t="shared" si="10"/>
        <v>30.282739337390833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1.1952555651737669</v>
      </c>
      <c r="D44">
        <f t="shared" si="2"/>
        <v>1.5664005670800454</v>
      </c>
      <c r="E44" s="4">
        <f>Input!I45</f>
        <v>2389.4881694285714</v>
      </c>
      <c r="F44">
        <f t="shared" si="3"/>
        <v>2388.8859612285714</v>
      </c>
      <c r="G44">
        <f t="shared" si="4"/>
        <v>1792.8416773756842</v>
      </c>
      <c r="H44">
        <f t="shared" si="5"/>
        <v>355268.78831370122</v>
      </c>
      <c r="I44">
        <f t="shared" si="6"/>
        <v>1039534.9071044863</v>
      </c>
      <c r="N44">
        <f>Input!J45</f>
        <v>109.68791171428575</v>
      </c>
      <c r="O44">
        <f t="shared" si="7"/>
        <v>109.41753257142861</v>
      </c>
      <c r="P44">
        <f t="shared" si="8"/>
        <v>54.361328762734452</v>
      </c>
      <c r="Q44">
        <f t="shared" si="9"/>
        <v>3031.185577824469</v>
      </c>
      <c r="R44">
        <f t="shared" si="10"/>
        <v>13.856455749350921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1.2244081399341027</v>
      </c>
      <c r="D45">
        <f t="shared" si="2"/>
        <v>1.6643145872407261</v>
      </c>
      <c r="E45" s="4">
        <f>Input!I46</f>
        <v>2514.4770838571426</v>
      </c>
      <c r="F45">
        <f t="shared" si="3"/>
        <v>2513.8748756571426</v>
      </c>
      <c r="G45">
        <f t="shared" si="4"/>
        <v>1836.9713387195889</v>
      </c>
      <c r="H45">
        <f t="shared" si="5"/>
        <v>458198.39831857022</v>
      </c>
      <c r="I45">
        <f t="shared" si="6"/>
        <v>951495.26045923179</v>
      </c>
      <c r="N45">
        <f>Input!J46</f>
        <v>124.98891442857121</v>
      </c>
      <c r="O45">
        <f t="shared" si="7"/>
        <v>124.71853528571407</v>
      </c>
      <c r="P45">
        <f t="shared" si="8"/>
        <v>52.371996844997852</v>
      </c>
      <c r="Q45">
        <f t="shared" si="9"/>
        <v>5234.021624354029</v>
      </c>
      <c r="R45">
        <f t="shared" si="10"/>
        <v>3.0036152953249013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1.2535607146944385</v>
      </c>
      <c r="D46">
        <f t="shared" si="2"/>
        <v>1.7658278394230391</v>
      </c>
      <c r="E46" s="4">
        <f>Input!I47</f>
        <v>2635.2382514285714</v>
      </c>
      <c r="F46">
        <f t="shared" si="3"/>
        <v>2634.6360432285715</v>
      </c>
      <c r="G46">
        <f t="shared" si="4"/>
        <v>1878.3823997929067</v>
      </c>
      <c r="H46">
        <f t="shared" si="5"/>
        <v>571919.57320971764</v>
      </c>
      <c r="I46">
        <f t="shared" si="6"/>
        <v>872421.61333024187</v>
      </c>
      <c r="N46">
        <f>Input!J47</f>
        <v>120.76116757142881</v>
      </c>
      <c r="O46">
        <f t="shared" si="7"/>
        <v>120.49078842857168</v>
      </c>
      <c r="P46">
        <f t="shared" si="8"/>
        <v>50.202509567756579</v>
      </c>
      <c r="Q46">
        <f t="shared" si="9"/>
        <v>4940.4421452157067</v>
      </c>
      <c r="R46">
        <f t="shared" si="10"/>
        <v>0.19043897093064008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1.2827132894547741</v>
      </c>
      <c r="D47">
        <f t="shared" si="2"/>
        <v>1.8709843056629236</v>
      </c>
      <c r="E47" s="4">
        <f>Input!I48</f>
        <v>2751.6364824285715</v>
      </c>
      <c r="F47">
        <f t="shared" si="3"/>
        <v>2751.0342742285716</v>
      </c>
      <c r="G47">
        <f t="shared" si="4"/>
        <v>1917.0694363382975</v>
      </c>
      <c r="H47">
        <f t="shared" si="5"/>
        <v>695497.35083735117</v>
      </c>
      <c r="I47">
        <f t="shared" si="6"/>
        <v>801648.19815393188</v>
      </c>
      <c r="N47">
        <f>Input!J48</f>
        <v>116.39823100000012</v>
      </c>
      <c r="O47">
        <f t="shared" si="7"/>
        <v>116.12785185714299</v>
      </c>
      <c r="P47">
        <f t="shared" si="8"/>
        <v>47.882667837684686</v>
      </c>
      <c r="Q47">
        <f t="shared" si="9"/>
        <v>4657.4051418497256</v>
      </c>
      <c r="R47">
        <f t="shared" si="10"/>
        <v>7.5968306482099415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1.31186586421511</v>
      </c>
      <c r="D48">
        <f t="shared" si="2"/>
        <v>1.9798274757485452</v>
      </c>
      <c r="E48" s="4">
        <f>Input!I49</f>
        <v>2864.2739850000003</v>
      </c>
      <c r="F48">
        <f t="shared" si="3"/>
        <v>2863.6717768000003</v>
      </c>
      <c r="G48">
        <f t="shared" si="4"/>
        <v>1953.0506249566049</v>
      </c>
      <c r="H48">
        <f t="shared" si="5"/>
        <v>829230.88218459219</v>
      </c>
      <c r="I48">
        <f t="shared" si="6"/>
        <v>738511.46724293241</v>
      </c>
      <c r="N48">
        <f>Input!J49</f>
        <v>112.63750257142874</v>
      </c>
      <c r="O48">
        <f t="shared" si="7"/>
        <v>112.3671234285716</v>
      </c>
      <c r="P48">
        <f t="shared" si="8"/>
        <v>45.442849281377477</v>
      </c>
      <c r="Q48">
        <f t="shared" si="9"/>
        <v>4478.8584701287964</v>
      </c>
      <c r="R48">
        <f t="shared" si="10"/>
        <v>26.998971189444166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1.3410184389754458</v>
      </c>
      <c r="D49">
        <f t="shared" si="2"/>
        <v>2.0924003637362767</v>
      </c>
      <c r="E49" s="4">
        <f>Input!I50</f>
        <v>2973.027859428571</v>
      </c>
      <c r="F49">
        <f t="shared" si="3"/>
        <v>2972.425651228571</v>
      </c>
      <c r="G49">
        <f t="shared" si="4"/>
        <v>1986.3658833502679</v>
      </c>
      <c r="H49">
        <f t="shared" si="5"/>
        <v>972313.86582821293</v>
      </c>
      <c r="I49">
        <f t="shared" si="6"/>
        <v>682361.31308881496</v>
      </c>
      <c r="N49">
        <f>Input!J50</f>
        <v>108.75387442857073</v>
      </c>
      <c r="O49">
        <f t="shared" si="7"/>
        <v>108.48349528571359</v>
      </c>
      <c r="P49">
        <f t="shared" si="8"/>
        <v>42.913428157316233</v>
      </c>
      <c r="Q49">
        <f t="shared" si="9"/>
        <v>4299.4337032225358</v>
      </c>
      <c r="R49">
        <f t="shared" si="10"/>
        <v>59.682956999257293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1.3701710137357817</v>
      </c>
      <c r="D50">
        <f t="shared" si="2"/>
        <v>2.2087455235594651</v>
      </c>
      <c r="E50" s="4">
        <f>Input!I51</f>
        <v>3088.4797632857144</v>
      </c>
      <c r="F50">
        <f t="shared" si="3"/>
        <v>3087.8775550857144</v>
      </c>
      <c r="G50">
        <f t="shared" si="4"/>
        <v>2017.0747931765104</v>
      </c>
      <c r="H50">
        <f t="shared" si="5"/>
        <v>1146618.5549123795</v>
      </c>
      <c r="I50">
        <f t="shared" si="6"/>
        <v>632570.05953991273</v>
      </c>
      <c r="N50">
        <f>Input!J51</f>
        <v>115.45190385714341</v>
      </c>
      <c r="O50">
        <f t="shared" si="7"/>
        <v>115.18152471428627</v>
      </c>
      <c r="P50">
        <f t="shared" si="8"/>
        <v>40.324226388242828</v>
      </c>
      <c r="Q50">
        <f t="shared" si="9"/>
        <v>5603.6151126742652</v>
      </c>
      <c r="R50">
        <f t="shared" si="10"/>
        <v>106.39254753595719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1.3993235884961173</v>
      </c>
      <c r="D51">
        <f t="shared" si="2"/>
        <v>2.3289050637983757</v>
      </c>
      <c r="E51" s="4">
        <f>Input!I52</f>
        <v>3209.3761202857145</v>
      </c>
      <c r="F51">
        <f t="shared" si="3"/>
        <v>3208.7739120857145</v>
      </c>
      <c r="G51">
        <f t="shared" si="4"/>
        <v>2045.2543600784675</v>
      </c>
      <c r="H51">
        <f t="shared" si="5"/>
        <v>1353777.7479031449</v>
      </c>
      <c r="I51">
        <f t="shared" si="6"/>
        <v>588539.3201418994</v>
      </c>
      <c r="N51">
        <f>Input!J52</f>
        <v>120.89635700000008</v>
      </c>
      <c r="O51">
        <f t="shared" si="7"/>
        <v>120.62597785714294</v>
      </c>
      <c r="P51">
        <f t="shared" si="8"/>
        <v>37.704008257458739</v>
      </c>
      <c r="Q51">
        <f t="shared" si="9"/>
        <v>6876.0530422909515</v>
      </c>
      <c r="R51">
        <f t="shared" si="10"/>
        <v>167.31149438970752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1.4284761632564531</v>
      </c>
      <c r="D52">
        <f t="shared" si="2"/>
        <v>2.4529206616732027</v>
      </c>
      <c r="E52" s="4">
        <f>Input!I53</f>
        <v>3311.5794449999999</v>
      </c>
      <c r="F52">
        <f t="shared" si="3"/>
        <v>3310.9772367999999</v>
      </c>
      <c r="G52">
        <f t="shared" si="4"/>
        <v>2070.9966657914588</v>
      </c>
      <c r="H52">
        <f t="shared" si="5"/>
        <v>1537551.8164786678</v>
      </c>
      <c r="I52">
        <f t="shared" si="6"/>
        <v>549704.88904835214</v>
      </c>
      <c r="N52">
        <f>Input!J53</f>
        <v>102.20332471428537</v>
      </c>
      <c r="O52">
        <f t="shared" si="7"/>
        <v>101.93294557142823</v>
      </c>
      <c r="P52">
        <f t="shared" si="8"/>
        <v>35.08002936868067</v>
      </c>
      <c r="Q52">
        <f t="shared" si="9"/>
        <v>4469.3124048115878</v>
      </c>
      <c r="R52">
        <f t="shared" si="10"/>
        <v>242.07853952049626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1.4576287380167889</v>
      </c>
      <c r="D53">
        <f t="shared" si="2"/>
        <v>2.58083357631629</v>
      </c>
      <c r="E53" s="4">
        <f>Input!I54</f>
        <v>3409.7516621428572</v>
      </c>
      <c r="F53">
        <f t="shared" si="3"/>
        <v>3409.1494539428572</v>
      </c>
      <c r="G53">
        <f t="shared" si="4"/>
        <v>2094.406466054661</v>
      </c>
      <c r="H53">
        <f t="shared" si="5"/>
        <v>1728549.1242011818</v>
      </c>
      <c r="I53">
        <f t="shared" si="6"/>
        <v>515539.87939150032</v>
      </c>
      <c r="N53">
        <f>Input!J54</f>
        <v>98.172217142857335</v>
      </c>
      <c r="O53">
        <f t="shared" si="7"/>
        <v>97.901838000000197</v>
      </c>
      <c r="P53">
        <f t="shared" si="8"/>
        <v>32.477648264789742</v>
      </c>
      <c r="Q53">
        <f t="shared" si="9"/>
        <v>4280.3246025088183</v>
      </c>
      <c r="R53">
        <f t="shared" si="10"/>
        <v>329.83116287108385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1.4867813127771246</v>
      </c>
      <c r="D54">
        <f t="shared" si="2"/>
        <v>2.7126846613745963</v>
      </c>
      <c r="E54" s="4">
        <f>Input!I55</f>
        <v>3509.9763029999999</v>
      </c>
      <c r="F54">
        <f t="shared" si="3"/>
        <v>3509.3740948</v>
      </c>
      <c r="G54">
        <f t="shared" si="4"/>
        <v>2115.5987855173557</v>
      </c>
      <c r="H54">
        <f t="shared" si="5"/>
        <v>1942609.6127659306</v>
      </c>
      <c r="I54">
        <f t="shared" si="6"/>
        <v>485556.35435849661</v>
      </c>
      <c r="N54">
        <f>Input!J55</f>
        <v>100.22464085714273</v>
      </c>
      <c r="O54">
        <f t="shared" si="7"/>
        <v>99.954261714285593</v>
      </c>
      <c r="P54">
        <f t="shared" si="8"/>
        <v>29.920006731885021</v>
      </c>
      <c r="Q54">
        <f t="shared" si="9"/>
        <v>4904.7968709398992</v>
      </c>
      <c r="R54">
        <f t="shared" si="10"/>
        <v>429.27265037787498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1.5159338875374604</v>
      </c>
      <c r="D55">
        <f t="shared" si="2"/>
        <v>2.8485143769888577</v>
      </c>
      <c r="E55" s="4">
        <f>Input!I56</f>
        <v>3610.0411742857141</v>
      </c>
      <c r="F55">
        <f t="shared" si="3"/>
        <v>3609.4389660857141</v>
      </c>
      <c r="G55">
        <f t="shared" si="4"/>
        <v>2134.6965570769071</v>
      </c>
      <c r="H55">
        <f t="shared" si="5"/>
        <v>2174865.1729290993</v>
      </c>
      <c r="I55">
        <f t="shared" si="6"/>
        <v>459305.70906353655</v>
      </c>
      <c r="N55">
        <f>Input!J56</f>
        <v>100.06487128571416</v>
      </c>
      <c r="O55">
        <f t="shared" si="7"/>
        <v>99.794492142857024</v>
      </c>
      <c r="P55">
        <f t="shared" si="8"/>
        <v>27.427782379706532</v>
      </c>
      <c r="Q55">
        <f t="shared" si="9"/>
        <v>5236.940681944061</v>
      </c>
      <c r="R55">
        <f t="shared" si="10"/>
        <v>538.75610679234978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1.5450864622977962</v>
      </c>
      <c r="D56">
        <f t="shared" si="2"/>
        <v>2.9883628011918453</v>
      </c>
      <c r="E56" s="4">
        <f>Input!I57</f>
        <v>3703.9119047142858</v>
      </c>
      <c r="F56">
        <f t="shared" si="3"/>
        <v>3703.3096965142859</v>
      </c>
      <c r="G56">
        <f t="shared" si="4"/>
        <v>2151.8283483183395</v>
      </c>
      <c r="H56">
        <f t="shared" si="5"/>
        <v>2407094.3737999112</v>
      </c>
      <c r="I56">
        <f t="shared" si="6"/>
        <v>436378.05908271542</v>
      </c>
      <c r="N56">
        <f>Input!J57</f>
        <v>93.870730428571733</v>
      </c>
      <c r="O56">
        <f t="shared" si="7"/>
        <v>93.600351285714595</v>
      </c>
      <c r="P56">
        <f t="shared" si="8"/>
        <v>25.019014683737876</v>
      </c>
      <c r="Q56">
        <f t="shared" si="9"/>
        <v>4703.3997301136314</v>
      </c>
      <c r="R56">
        <f t="shared" si="10"/>
        <v>656.37866226295864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1.5742390370581321</v>
      </c>
      <c r="D57">
        <f t="shared" si="2"/>
        <v>3.1322696407644983</v>
      </c>
      <c r="E57" s="4">
        <f>Input!I58</f>
        <v>3786.3038105714286</v>
      </c>
      <c r="F57">
        <f t="shared" si="3"/>
        <v>3785.7016023714286</v>
      </c>
      <c r="G57">
        <f t="shared" si="4"/>
        <v>2167.1262121618283</v>
      </c>
      <c r="H57">
        <f t="shared" si="5"/>
        <v>2619786.2937921598</v>
      </c>
      <c r="I57">
        <f t="shared" si="6"/>
        <v>416400.87718749593</v>
      </c>
      <c r="N57">
        <f>Input!J58</f>
        <v>82.391905857142774</v>
      </c>
      <c r="O57">
        <f t="shared" si="7"/>
        <v>82.121526714285636</v>
      </c>
      <c r="P57">
        <f t="shared" si="8"/>
        <v>22.709003387625017</v>
      </c>
      <c r="Q57">
        <f t="shared" si="9"/>
        <v>3529.847928040992</v>
      </c>
      <c r="R57">
        <f t="shared" si="10"/>
        <v>780.07927592334374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1.6033916118184677</v>
      </c>
      <c r="D58">
        <f t="shared" si="2"/>
        <v>3.280274241585396</v>
      </c>
      <c r="E58" s="4">
        <f>Input!I59</f>
        <v>3864.6891888571431</v>
      </c>
      <c r="F58">
        <f t="shared" si="3"/>
        <v>3864.0869806571432</v>
      </c>
      <c r="G58">
        <f t="shared" si="4"/>
        <v>2180.7236926964219</v>
      </c>
      <c r="H58">
        <f t="shared" si="5"/>
        <v>2833711.95925393</v>
      </c>
      <c r="I58">
        <f t="shared" si="6"/>
        <v>399037.09655952989</v>
      </c>
      <c r="N58">
        <f>Input!J59</f>
        <v>78.385378285714523</v>
      </c>
      <c r="O58">
        <f t="shared" si="7"/>
        <v>78.114999142857386</v>
      </c>
      <c r="P58">
        <f t="shared" si="8"/>
        <v>20.510276076142478</v>
      </c>
      <c r="Q58">
        <f t="shared" si="9"/>
        <v>3318.3041195929168</v>
      </c>
      <c r="R58">
        <f t="shared" si="10"/>
        <v>907.73414258925698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1.6325441865788035</v>
      </c>
      <c r="D59">
        <f t="shared" si="2"/>
        <v>3.432415598506144</v>
      </c>
      <c r="E59" s="4">
        <f>Input!I60</f>
        <v>3938.0602625714287</v>
      </c>
      <c r="F59">
        <f t="shared" si="3"/>
        <v>3937.4580543714287</v>
      </c>
      <c r="G59">
        <f t="shared" si="4"/>
        <v>2192.7540107212094</v>
      </c>
      <c r="H59">
        <f t="shared" si="5"/>
        <v>3043992.1999294264</v>
      </c>
      <c r="I59">
        <f t="shared" si="6"/>
        <v>383982.86974054994</v>
      </c>
      <c r="N59">
        <f>Input!J60</f>
        <v>73.371073714285558</v>
      </c>
      <c r="O59">
        <f t="shared" si="7"/>
        <v>73.10069457142842</v>
      </c>
      <c r="P59">
        <f t="shared" si="8"/>
        <v>18.432619904609961</v>
      </c>
      <c r="Q59">
        <f t="shared" si="9"/>
        <v>2988.5983877768376</v>
      </c>
      <c r="R59">
        <f t="shared" si="10"/>
        <v>1037.2446518701745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1.6616967613391393</v>
      </c>
      <c r="D60">
        <f t="shared" si="2"/>
        <v>3.5887323647825733</v>
      </c>
      <c r="E60" s="4">
        <f>Input!I61</f>
        <v>4008.3834255714282</v>
      </c>
      <c r="F60">
        <f t="shared" si="3"/>
        <v>4007.7812173714283</v>
      </c>
      <c r="G60">
        <f t="shared" si="4"/>
        <v>2203.3484469576329</v>
      </c>
      <c r="H60">
        <f t="shared" si="5"/>
        <v>3255977.6229432048</v>
      </c>
      <c r="I60">
        <f t="shared" si="6"/>
        <v>370965.14065989584</v>
      </c>
      <c r="N60">
        <f>Input!J61</f>
        <v>70.323162999999568</v>
      </c>
      <c r="O60">
        <f t="shared" si="7"/>
        <v>70.05278385714243</v>
      </c>
      <c r="P60">
        <f t="shared" si="8"/>
        <v>16.483170960632943</v>
      </c>
      <c r="Q60">
        <f t="shared" si="9"/>
        <v>2869.7034258818753</v>
      </c>
      <c r="R60">
        <f t="shared" si="10"/>
        <v>1166.6140110477545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1.6908493360994752</v>
      </c>
      <c r="D61">
        <f t="shared" si="2"/>
        <v>3.7492628610892873</v>
      </c>
      <c r="E61" s="4">
        <f>Input!I62</f>
        <v>4066.6255558571429</v>
      </c>
      <c r="F61">
        <f t="shared" si="3"/>
        <v>4066.0233476571429</v>
      </c>
      <c r="G61">
        <f t="shared" si="4"/>
        <v>2212.6349344528571</v>
      </c>
      <c r="H61">
        <f t="shared" si="5"/>
        <v>3435048.6101999003</v>
      </c>
      <c r="I61">
        <f t="shared" si="6"/>
        <v>359739.15477375902</v>
      </c>
      <c r="N61">
        <f>Input!J62</f>
        <v>58.242130285714666</v>
      </c>
      <c r="O61">
        <f t="shared" si="7"/>
        <v>57.971751142857521</v>
      </c>
      <c r="P61">
        <f t="shared" si="8"/>
        <v>14.666553571639744</v>
      </c>
      <c r="Q61">
        <f t="shared" si="9"/>
        <v>1875.3401366822059</v>
      </c>
      <c r="R61">
        <f t="shared" si="10"/>
        <v>1294.0099022298587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1.7200019108598108</v>
      </c>
      <c r="D62">
        <f t="shared" si="2"/>
        <v>3.9140450841429342</v>
      </c>
      <c r="E62" s="4">
        <f>Input!I63</f>
        <v>4118.1450770000001</v>
      </c>
      <c r="F62">
        <f t="shared" si="3"/>
        <v>4117.5428688000002</v>
      </c>
      <c r="G62">
        <f t="shared" si="4"/>
        <v>2220.7368655559258</v>
      </c>
      <c r="H62">
        <f t="shared" si="5"/>
        <v>3597873.0139427595</v>
      </c>
      <c r="I62">
        <f t="shared" si="6"/>
        <v>350086.00162602199</v>
      </c>
      <c r="N62">
        <f>Input!J63</f>
        <v>51.519521142857229</v>
      </c>
      <c r="O62">
        <f t="shared" si="7"/>
        <v>51.249142000000084</v>
      </c>
      <c r="P62">
        <f t="shared" si="8"/>
        <v>12.985061072999486</v>
      </c>
      <c r="Q62">
        <f t="shared" si="9"/>
        <v>1464.139889188051</v>
      </c>
      <c r="R62">
        <f t="shared" si="10"/>
        <v>1417.8117897079571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1.7491544856201466</v>
      </c>
      <c r="D63">
        <f t="shared" si="2"/>
        <v>4.0831167149575913</v>
      </c>
      <c r="E63" s="4">
        <f>Input!I64</f>
        <v>4164.5028139999995</v>
      </c>
      <c r="F63">
        <f t="shared" si="3"/>
        <v>4163.9006057999995</v>
      </c>
      <c r="G63">
        <f t="shared" si="4"/>
        <v>2227.7721131799854</v>
      </c>
      <c r="H63">
        <f t="shared" si="5"/>
        <v>3748593.5399350482</v>
      </c>
      <c r="I63">
        <f t="shared" si="6"/>
        <v>341810.25644152734</v>
      </c>
      <c r="N63">
        <f>Input!J64</f>
        <v>46.357736999999361</v>
      </c>
      <c r="O63">
        <f t="shared" si="7"/>
        <v>46.087357857142216</v>
      </c>
      <c r="P63">
        <f t="shared" si="8"/>
        <v>11.438869115913185</v>
      </c>
      <c r="Q63">
        <f t="shared" si="9"/>
        <v>1200.5177720510749</v>
      </c>
      <c r="R63">
        <f t="shared" si="10"/>
        <v>1536.6426334481878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1.7783070603804825</v>
      </c>
      <c r="D64">
        <f t="shared" si="2"/>
        <v>4.2565151267539294</v>
      </c>
      <c r="E64" s="4">
        <f>Input!I65</f>
        <v>4208.500878285714</v>
      </c>
      <c r="F64">
        <f t="shared" si="3"/>
        <v>4207.898670085714</v>
      </c>
      <c r="G64">
        <f t="shared" si="4"/>
        <v>2233.8522609973061</v>
      </c>
      <c r="H64">
        <f t="shared" si="5"/>
        <v>3896859.2252348382</v>
      </c>
      <c r="I64">
        <f t="shared" si="6"/>
        <v>334737.76360149437</v>
      </c>
      <c r="N64">
        <f>Input!J65</f>
        <v>43.998064285714463</v>
      </c>
      <c r="O64">
        <f t="shared" si="7"/>
        <v>43.727685142857318</v>
      </c>
      <c r="P64">
        <f t="shared" si="8"/>
        <v>10.026272505800565</v>
      </c>
      <c r="Q64">
        <f t="shared" si="9"/>
        <v>1135.7852137331688</v>
      </c>
      <c r="R64">
        <f t="shared" si="10"/>
        <v>1649.385731761837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1.8074596351408183</v>
      </c>
      <c r="D65">
        <f t="shared" si="2"/>
        <v>4.434277392542179</v>
      </c>
      <c r="E65" s="4">
        <f>Input!I66</f>
        <v>4247.5215078571428</v>
      </c>
      <c r="F65">
        <f t="shared" si="3"/>
        <v>4246.9192996571428</v>
      </c>
      <c r="G65">
        <f t="shared" si="4"/>
        <v>2239.0820328471668</v>
      </c>
      <c r="H65">
        <f t="shared" si="5"/>
        <v>4031410.4899909548</v>
      </c>
      <c r="I65">
        <f t="shared" si="6"/>
        <v>328713.58546314348</v>
      </c>
      <c r="N65">
        <f>Input!J66</f>
        <v>39.020629571428799</v>
      </c>
      <c r="O65">
        <f t="shared" si="7"/>
        <v>38.750250428571654</v>
      </c>
      <c r="P65">
        <f t="shared" si="8"/>
        <v>8.743936791261806</v>
      </c>
      <c r="Q65">
        <f t="shared" si="9"/>
        <v>900.37885810060698</v>
      </c>
      <c r="R65">
        <f t="shared" si="10"/>
        <v>1755.1881689802453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1.8366122099011539</v>
      </c>
      <c r="D66">
        <f t="shared" si="2"/>
        <v>4.6164402923974608</v>
      </c>
      <c r="E66" s="4">
        <f>Input!I67</f>
        <v>4283.432777</v>
      </c>
      <c r="F66">
        <f t="shared" si="3"/>
        <v>4282.8305688</v>
      </c>
      <c r="G66">
        <f t="shared" si="4"/>
        <v>2243.5589080330151</v>
      </c>
      <c r="H66">
        <f t="shared" si="5"/>
        <v>4158628.9064073372</v>
      </c>
      <c r="I66">
        <f t="shared" si="6"/>
        <v>323600.12500718434</v>
      </c>
      <c r="N66">
        <f>Input!J67</f>
        <v>35.911269142857236</v>
      </c>
      <c r="O66">
        <f t="shared" si="7"/>
        <v>35.640890000000091</v>
      </c>
      <c r="P66">
        <f t="shared" si="8"/>
        <v>7.5871563307850494</v>
      </c>
      <c r="Q66">
        <f t="shared" si="9"/>
        <v>787.01197278324969</v>
      </c>
      <c r="R66">
        <f t="shared" si="10"/>
        <v>1853.4528659385394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1.8657647846614898</v>
      </c>
      <c r="D67">
        <f t="shared" si="2"/>
        <v>4.8030403204447047</v>
      </c>
      <c r="E67" s="4">
        <f>Input!I68</f>
        <v>4319.0859571428573</v>
      </c>
      <c r="F67">
        <f t="shared" si="3"/>
        <v>4318.4837489428573</v>
      </c>
      <c r="G67">
        <f t="shared" si="4"/>
        <v>2247.3729063739152</v>
      </c>
      <c r="H67">
        <f t="shared" si="5"/>
        <v>4289500.1222066339</v>
      </c>
      <c r="I67">
        <f t="shared" si="6"/>
        <v>319275.41995520191</v>
      </c>
      <c r="N67">
        <f>Input!J68</f>
        <v>35.653180142857309</v>
      </c>
      <c r="O67">
        <f t="shared" si="7"/>
        <v>35.382801000000164</v>
      </c>
      <c r="P67">
        <f t="shared" si="8"/>
        <v>6.5501113011850123</v>
      </c>
      <c r="Q67">
        <f t="shared" si="9"/>
        <v>831.32399526816141</v>
      </c>
      <c r="R67">
        <f t="shared" si="10"/>
        <v>1943.8215275195771</v>
      </c>
    </row>
    <row r="68" spans="1:18" x14ac:dyDescent="0.25">
      <c r="A68">
        <f>Input!G69</f>
        <v>65</v>
      </c>
      <c r="B68">
        <f t="shared" ref="B68:B83" si="11">A68-$A$3</f>
        <v>65</v>
      </c>
      <c r="C68">
        <f t="shared" ref="C68:C83" si="12">B68*$AA$3</f>
        <v>1.8949173594218256</v>
      </c>
      <c r="D68">
        <f t="shared" ref="D68:D83" si="13">POWER(C68,$AB$3)</f>
        <v>4.9941136915691597</v>
      </c>
      <c r="E68" s="4">
        <f>Input!I69</f>
        <v>4355.6977542857139</v>
      </c>
      <c r="F68">
        <f t="shared" ref="F68:F83" si="14">E68-$E$3</f>
        <v>4355.095546085714</v>
      </c>
      <c r="G68">
        <f t="shared" ref="G68:G83" si="15">$Z$3*(1-EXP(-1*D68))</f>
        <v>2250.6065248538939</v>
      </c>
      <c r="H68">
        <f t="shared" ref="H68:H83" si="16">(F68-G68)^2</f>
        <v>4428874.0404852638</v>
      </c>
      <c r="I68">
        <f t="shared" ref="I68:I83" si="17">(G68-$J$4)^2</f>
        <v>315631.59880827059</v>
      </c>
      <c r="N68">
        <f>Input!J69</f>
        <v>36.611797142856631</v>
      </c>
      <c r="O68">
        <f t="shared" ref="O68:O83" si="18">N68-$N$3</f>
        <v>36.341417999999486</v>
      </c>
      <c r="P68">
        <f t="shared" ref="P68:P83" si="19">POWER(C68,$AB$3)*EXP(-D68)*$Z$3*$AA$3*$AB$3</f>
        <v>5.6261170253686119</v>
      </c>
      <c r="Q68">
        <f t="shared" ref="Q68:Q83" si="20">(O68-P68)^2</f>
        <v>943.42971396216035</v>
      </c>
      <c r="R68">
        <f t="shared" ref="R68:R83" si="21">(P68-$S$4)^2</f>
        <v>2026.1508747123719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1.9240699341821612</v>
      </c>
      <c r="D69">
        <f t="shared" si="13"/>
        <v>5.1896963478673825</v>
      </c>
      <c r="E69" s="4">
        <f>Input!I70</f>
        <v>4393.5385475714284</v>
      </c>
      <c r="F69">
        <f t="shared" si="14"/>
        <v>4392.9363393714284</v>
      </c>
      <c r="G69">
        <f t="shared" si="15"/>
        <v>2253.3348064511174</v>
      </c>
      <c r="H69">
        <f t="shared" si="16"/>
        <v>4577894.7196749449</v>
      </c>
      <c r="I69">
        <f t="shared" si="17"/>
        <v>312573.48510834127</v>
      </c>
      <c r="N69">
        <f>Input!J70</f>
        <v>37.840793285714426</v>
      </c>
      <c r="O69">
        <f t="shared" si="18"/>
        <v>37.570414142857281</v>
      </c>
      <c r="P69">
        <f t="shared" si="19"/>
        <v>4.8078600325642924</v>
      </c>
      <c r="Q69">
        <f t="shared" si="20"/>
        <v>1073.3849518298759</v>
      </c>
      <c r="R69">
        <f t="shared" si="21"/>
        <v>2100.4844725158741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1.953222508942497</v>
      </c>
      <c r="D70">
        <f t="shared" si="13"/>
        <v>5.3898239648525852</v>
      </c>
      <c r="E70" s="4">
        <f>Input!I71</f>
        <v>4432.5591772857142</v>
      </c>
      <c r="F70">
        <f t="shared" si="14"/>
        <v>4431.9569690857143</v>
      </c>
      <c r="G70">
        <f t="shared" si="15"/>
        <v>2255.6255211729599</v>
      </c>
      <c r="H70">
        <f t="shared" si="16"/>
        <v>4736418.5711740255</v>
      </c>
      <c r="I70">
        <f t="shared" si="17"/>
        <v>310017.33445845376</v>
      </c>
      <c r="N70">
        <f>Input!J71</f>
        <v>39.02062971428586</v>
      </c>
      <c r="O70">
        <f t="shared" si="18"/>
        <v>38.750250571428715</v>
      </c>
      <c r="P70">
        <f t="shared" si="19"/>
        <v>4.087616367594527</v>
      </c>
      <c r="Q70">
        <f t="shared" si="20"/>
        <v>1201.4982099488157</v>
      </c>
      <c r="R70">
        <f t="shared" si="21"/>
        <v>2167.0222597415159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1.9823750837028329</v>
      </c>
      <c r="D71">
        <f t="shared" si="13"/>
        <v>5.5945319574272148</v>
      </c>
      <c r="E71" s="4">
        <f>Input!I72</f>
        <v>4471.6658365714284</v>
      </c>
      <c r="F71">
        <f t="shared" si="14"/>
        <v>4471.0636283714284</v>
      </c>
      <c r="G71">
        <f t="shared" si="15"/>
        <v>2257.5394394002924</v>
      </c>
      <c r="H71">
        <f t="shared" si="16"/>
        <v>4899689.3351603253</v>
      </c>
      <c r="I71">
        <f t="shared" si="17"/>
        <v>307889.68881518824</v>
      </c>
      <c r="N71">
        <f>Input!J72</f>
        <v>39.106659285714159</v>
      </c>
      <c r="O71">
        <f t="shared" si="18"/>
        <v>38.836280142857014</v>
      </c>
      <c r="P71">
        <f t="shared" si="19"/>
        <v>3.4574487863699277</v>
      </c>
      <c r="Q71">
        <f t="shared" si="20"/>
        <v>1251.6617081507536</v>
      </c>
      <c r="R71">
        <f t="shared" si="21"/>
        <v>2226.0895939512225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2.0115276584631685</v>
      </c>
      <c r="D72">
        <f t="shared" si="13"/>
        <v>5.8038554856348847</v>
      </c>
      <c r="E72" s="4">
        <f>Input!I73</f>
        <v>4511.8540127142851</v>
      </c>
      <c r="F72">
        <f t="shared" si="14"/>
        <v>4511.2518045142851</v>
      </c>
      <c r="G72">
        <f t="shared" si="15"/>
        <v>2259.1306782684928</v>
      </c>
      <c r="H72">
        <f t="shared" si="16"/>
        <v>5072049.5672826162</v>
      </c>
      <c r="I72">
        <f t="shared" si="17"/>
        <v>306126.33370553626</v>
      </c>
      <c r="N72">
        <f>Input!J73</f>
        <v>40.188176142856719</v>
      </c>
      <c r="O72">
        <f t="shared" si="18"/>
        <v>39.917796999999574</v>
      </c>
      <c r="P72">
        <f t="shared" si="19"/>
        <v>2.9093805670863104</v>
      </c>
      <c r="Q72">
        <f t="shared" si="20"/>
        <v>1369.6228868719245</v>
      </c>
      <c r="R72">
        <f t="shared" si="21"/>
        <v>2278.107283589879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2.0406802332235046</v>
      </c>
      <c r="D73">
        <f t="shared" si="13"/>
        <v>6.0178294602029112</v>
      </c>
      <c r="E73" s="4">
        <f>Input!I74</f>
        <v>4551.1818914285714</v>
      </c>
      <c r="F73">
        <f t="shared" si="14"/>
        <v>4550.5796832285714</v>
      </c>
      <c r="G73">
        <f t="shared" si="15"/>
        <v>2260.4471028891821</v>
      </c>
      <c r="H73">
        <f t="shared" si="16"/>
        <v>5244707.2355319494</v>
      </c>
      <c r="I73">
        <f t="shared" si="17"/>
        <v>304671.34582715976</v>
      </c>
      <c r="N73">
        <f>Input!J74</f>
        <v>39.327878714286271</v>
      </c>
      <c r="O73">
        <f t="shared" si="18"/>
        <v>39.057499571429126</v>
      </c>
      <c r="P73">
        <f t="shared" si="19"/>
        <v>2.4355446919709238</v>
      </c>
      <c r="Q73">
        <f t="shared" si="20"/>
        <v>1341.1675791930722</v>
      </c>
      <c r="R73">
        <f t="shared" si="21"/>
        <v>2323.5637238092972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2.0698328079838402</v>
      </c>
      <c r="D74">
        <f t="shared" si="13"/>
        <v>6.2364885478859406</v>
      </c>
      <c r="E74" s="4">
        <f>Input!I75</f>
        <v>4586.4295027142862</v>
      </c>
      <c r="F74">
        <f t="shared" si="14"/>
        <v>4585.8272945142862</v>
      </c>
      <c r="G74">
        <f t="shared" si="15"/>
        <v>2261.5307656473174</v>
      </c>
      <c r="H74">
        <f t="shared" si="16"/>
        <v>5402354.35410304</v>
      </c>
      <c r="I74">
        <f t="shared" si="17"/>
        <v>303476.22057414294</v>
      </c>
      <c r="N74">
        <f>Input!J75</f>
        <v>35.247611285714811</v>
      </c>
      <c r="O74">
        <f t="shared" si="18"/>
        <v>34.977232142857666</v>
      </c>
      <c r="P74">
        <f t="shared" si="19"/>
        <v>2.0283080820010362</v>
      </c>
      <c r="Q74">
        <f t="shared" si="20"/>
        <v>1085.6315967680966</v>
      </c>
      <c r="R74">
        <f t="shared" si="21"/>
        <v>2362.9899096792296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2.0989853827441758</v>
      </c>
      <c r="D75">
        <f t="shared" si="13"/>
        <v>6.4598671766206435</v>
      </c>
      <c r="E75" s="4">
        <f>Input!I76</f>
        <v>4618.7889728571427</v>
      </c>
      <c r="F75">
        <f t="shared" si="14"/>
        <v>4618.1867646571427</v>
      </c>
      <c r="G75">
        <f t="shared" si="15"/>
        <v>2262.4183684958293</v>
      </c>
      <c r="H75">
        <f t="shared" si="16"/>
        <v>5549644.7363524465</v>
      </c>
      <c r="I75">
        <f t="shared" si="17"/>
        <v>302499.07110104308</v>
      </c>
      <c r="N75">
        <f>Input!J76</f>
        <v>32.35947014285648</v>
      </c>
      <c r="O75">
        <f t="shared" si="18"/>
        <v>32.089090999999335</v>
      </c>
      <c r="P75">
        <f t="shared" si="19"/>
        <v>1.6803713742202546</v>
      </c>
      <c r="Q75">
        <f t="shared" si="20"/>
        <v>924.69022927924186</v>
      </c>
      <c r="R75">
        <f t="shared" si="21"/>
        <v>2396.9377901451917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2.1281379575045118</v>
      </c>
      <c r="D76">
        <f t="shared" si="13"/>
        <v>6.6879995405005896</v>
      </c>
      <c r="E76" s="4">
        <f>Input!I77</f>
        <v>4648.1988521428566</v>
      </c>
      <c r="F76">
        <f t="shared" si="14"/>
        <v>4647.5966439428566</v>
      </c>
      <c r="G76">
        <f t="shared" si="15"/>
        <v>2263.141735021884</v>
      </c>
      <c r="H76">
        <f t="shared" si="16"/>
        <v>5685625.2126773242</v>
      </c>
      <c r="I76">
        <f t="shared" si="17"/>
        <v>301703.89240321389</v>
      </c>
      <c r="N76">
        <f>Input!J77</f>
        <v>29.409879285713941</v>
      </c>
      <c r="O76">
        <f t="shared" si="18"/>
        <v>29.1395001428568</v>
      </c>
      <c r="P76">
        <f t="shared" si="19"/>
        <v>1.3848454037642541</v>
      </c>
      <c r="Q76">
        <f t="shared" si="20"/>
        <v>770.32085968623244</v>
      </c>
      <c r="R76">
        <f t="shared" si="21"/>
        <v>2425.9621607121371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2.1572905322648475</v>
      </c>
      <c r="D77">
        <f t="shared" si="13"/>
        <v>6.9209196045800825</v>
      </c>
      <c r="E77" s="4">
        <f>Input!I78</f>
        <v>4675.2244787142854</v>
      </c>
      <c r="F77">
        <f t="shared" si="14"/>
        <v>4674.6222705142854</v>
      </c>
      <c r="G77">
        <f t="shared" si="15"/>
        <v>2263.7282809902545</v>
      </c>
      <c r="H77">
        <f t="shared" si="16"/>
        <v>5812409.8287230982</v>
      </c>
      <c r="I77">
        <f t="shared" si="17"/>
        <v>301059.88544024085</v>
      </c>
      <c r="N77">
        <f>Input!J78</f>
        <v>27.025626571428802</v>
      </c>
      <c r="O77">
        <f t="shared" si="18"/>
        <v>26.755247428571661</v>
      </c>
      <c r="P77">
        <f t="shared" si="19"/>
        <v>1.135306083939956</v>
      </c>
      <c r="Q77">
        <f t="shared" si="20"/>
        <v>656.38139450236906</v>
      </c>
      <c r="R77">
        <f t="shared" si="21"/>
        <v>2450.6060784997485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2.1864431070251835</v>
      </c>
      <c r="D78">
        <f t="shared" si="13"/>
        <v>7.1586611095150392</v>
      </c>
      <c r="E78" s="4">
        <f>Input!I79</f>
        <v>4701.1562987142843</v>
      </c>
      <c r="F78">
        <f t="shared" si="14"/>
        <v>4700.5540905142843</v>
      </c>
      <c r="G78">
        <f t="shared" si="15"/>
        <v>2264.2014740054465</v>
      </c>
      <c r="H78">
        <f t="shared" si="16"/>
        <v>5935814.0719694607</v>
      </c>
      <c r="I78">
        <f t="shared" si="17"/>
        <v>300540.83751722472</v>
      </c>
      <c r="N78">
        <f>Input!J79</f>
        <v>25.931819999998879</v>
      </c>
      <c r="O78">
        <f t="shared" si="18"/>
        <v>25.661440857141738</v>
      </c>
      <c r="P78">
        <f t="shared" si="19"/>
        <v>0.92582976817062501</v>
      </c>
      <c r="Q78">
        <f t="shared" si="20"/>
        <v>611.85045594483063</v>
      </c>
      <c r="R78">
        <f t="shared" si="21"/>
        <v>2471.3896209019736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2.2155956817855191</v>
      </c>
      <c r="D79">
        <f t="shared" si="13"/>
        <v>7.4012575760485531</v>
      </c>
      <c r="E79" s="4">
        <f>Input!I80</f>
        <v>4725.8837024285704</v>
      </c>
      <c r="F79">
        <f t="shared" si="14"/>
        <v>4725.2814942285704</v>
      </c>
      <c r="G79">
        <f t="shared" si="15"/>
        <v>2264.5812748118024</v>
      </c>
      <c r="H79">
        <f t="shared" si="16"/>
        <v>6055045.5698377304</v>
      </c>
      <c r="I79">
        <f t="shared" si="17"/>
        <v>300124.55597015528</v>
      </c>
      <c r="N79">
        <f>Input!J80</f>
        <v>24.727403714286083</v>
      </c>
      <c r="O79">
        <f t="shared" si="18"/>
        <v>24.457024571428942</v>
      </c>
      <c r="P79">
        <f t="shared" si="19"/>
        <v>0.75101143380047619</v>
      </c>
      <c r="Q79">
        <f t="shared" si="20"/>
        <v>561.97505888141347</v>
      </c>
      <c r="R79">
        <f t="shared" si="21"/>
        <v>2488.8016955667608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2.2447482565458547</v>
      </c>
      <c r="D80">
        <f t="shared" si="13"/>
        <v>7.6487423093483997</v>
      </c>
      <c r="E80" s="4">
        <f>Input!I81</f>
        <v>4750.4882065714282</v>
      </c>
      <c r="F80">
        <f t="shared" si="14"/>
        <v>4749.8859983714283</v>
      </c>
      <c r="G80">
        <f t="shared" si="15"/>
        <v>2264.8845545189265</v>
      </c>
      <c r="H80">
        <f t="shared" si="16"/>
        <v>6175232.1759490184</v>
      </c>
      <c r="I80">
        <f t="shared" si="17"/>
        <v>299792.35271429922</v>
      </c>
      <c r="N80">
        <f>Input!J81</f>
        <v>24.604504142857877</v>
      </c>
      <c r="O80">
        <f t="shared" si="18"/>
        <v>24.334125000000736</v>
      </c>
      <c r="P80">
        <f t="shared" si="19"/>
        <v>0.60596816091881289</v>
      </c>
      <c r="Q80">
        <f t="shared" si="20"/>
        <v>563.02542698007016</v>
      </c>
      <c r="R80">
        <f t="shared" si="21"/>
        <v>2503.2945391722797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2.2739008313061908</v>
      </c>
      <c r="D81">
        <f t="shared" si="13"/>
        <v>7.9011484032031731</v>
      </c>
      <c r="E81" s="4">
        <f>Input!I82</f>
        <v>4774.4167627142861</v>
      </c>
      <c r="F81">
        <f t="shared" si="14"/>
        <v>4773.8145545142861</v>
      </c>
      <c r="G81">
        <f t="shared" si="15"/>
        <v>2265.1254836597691</v>
      </c>
      <c r="H81">
        <f t="shared" si="16"/>
        <v>6293520.8542248998</v>
      </c>
      <c r="I81">
        <f t="shared" si="17"/>
        <v>299528.57746528997</v>
      </c>
      <c r="N81">
        <f>Input!J82</f>
        <v>23.928556142857815</v>
      </c>
      <c r="O81">
        <f t="shared" si="18"/>
        <v>23.658177000000673</v>
      </c>
      <c r="P81">
        <f t="shared" si="19"/>
        <v>0.48633040431600955</v>
      </c>
      <c r="Q81">
        <f t="shared" si="20"/>
        <v>536.93447465394286</v>
      </c>
      <c r="R81">
        <f t="shared" si="21"/>
        <v>2515.2805084554939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2.3030534060665264</v>
      </c>
      <c r="D82">
        <f t="shared" si="13"/>
        <v>8.1585087440834538</v>
      </c>
      <c r="E82" s="4">
        <f>Input!I83</f>
        <v>4797.3621219999995</v>
      </c>
      <c r="F82">
        <f t="shared" si="14"/>
        <v>4796.7599137999996</v>
      </c>
      <c r="G82">
        <f t="shared" si="15"/>
        <v>2265.3158904340048</v>
      </c>
      <c r="H82">
        <f t="shared" si="16"/>
        <v>6408208.8434354151</v>
      </c>
      <c r="I82">
        <f t="shared" si="17"/>
        <v>299320.1974960817</v>
      </c>
      <c r="N82">
        <f>Input!J83</f>
        <v>22.945359285713494</v>
      </c>
      <c r="O82">
        <f t="shared" si="18"/>
        <v>22.674980142856352</v>
      </c>
      <c r="P82">
        <f t="shared" si="19"/>
        <v>0.38822349049454058</v>
      </c>
      <c r="Q82">
        <f t="shared" si="20"/>
        <v>496.6995220815935</v>
      </c>
      <c r="R82">
        <f t="shared" si="21"/>
        <v>2525.1307615994465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2.332205980826862</v>
      </c>
      <c r="D83">
        <f t="shared" si="13"/>
        <v>8.4208560150740777</v>
      </c>
      <c r="E83" s="4">
        <f>Input!I84</f>
        <v>4819.7421428571424</v>
      </c>
      <c r="F83">
        <f t="shared" si="14"/>
        <v>4819.1399346571425</v>
      </c>
      <c r="G83">
        <f t="shared" si="15"/>
        <v>2265.4655867442198</v>
      </c>
      <c r="H83">
        <f t="shared" si="16"/>
        <v>6521252.6751884911</v>
      </c>
      <c r="I83">
        <f t="shared" si="17"/>
        <v>299156.42171333975</v>
      </c>
      <c r="N83">
        <f>Input!J84</f>
        <v>22.380020857142881</v>
      </c>
      <c r="O83">
        <f t="shared" si="18"/>
        <v>22.10964171428574</v>
      </c>
      <c r="P83">
        <f t="shared" si="19"/>
        <v>0.30824163249777403</v>
      </c>
      <c r="Q83">
        <f t="shared" si="20"/>
        <v>475.30104552618423</v>
      </c>
      <c r="R83">
        <f t="shared" si="21"/>
        <v>2533.175444075534</v>
      </c>
    </row>
    <row r="84" spans="1:18" x14ac:dyDescent="0.25">
      <c r="A84">
        <f>Input!G85</f>
        <v>81</v>
      </c>
      <c r="E84" s="4">
        <f>Input!I85</f>
        <v>4842.0115541428577</v>
      </c>
      <c r="N84">
        <f>Input!J85</f>
        <v>22.26941128571525</v>
      </c>
    </row>
    <row r="85" spans="1:18" x14ac:dyDescent="0.25">
      <c r="A85">
        <f>Input!G86</f>
        <v>82</v>
      </c>
      <c r="E85" s="4">
        <f>Input!I86</f>
        <v>4863.9245565714282</v>
      </c>
      <c r="N85">
        <f>Input!J86</f>
        <v>21.913002428570508</v>
      </c>
    </row>
    <row r="86" spans="1:18" x14ac:dyDescent="0.25">
      <c r="A86">
        <f>Input!G87</f>
        <v>83</v>
      </c>
      <c r="E86" s="4">
        <f>Input!I87</f>
        <v>4884.3750534285709</v>
      </c>
      <c r="N86">
        <f>Input!J87</f>
        <v>20.450496857142753</v>
      </c>
    </row>
    <row r="87" spans="1:18" x14ac:dyDescent="0.25">
      <c r="A87">
        <f>Input!G88</f>
        <v>84</v>
      </c>
      <c r="E87" s="4">
        <f>Input!I88</f>
        <v>4904.1496024285716</v>
      </c>
      <c r="N87">
        <f>Input!J88</f>
        <v>19.774549000000661</v>
      </c>
    </row>
    <row r="88" spans="1:18" x14ac:dyDescent="0.25">
      <c r="A88">
        <f>Input!G89</f>
        <v>85</v>
      </c>
      <c r="E88" s="4">
        <f>Input!I89</f>
        <v>4923.9856012857135</v>
      </c>
      <c r="N88">
        <f>Input!J89</f>
        <v>19.835998857141931</v>
      </c>
    </row>
    <row r="89" spans="1:18" x14ac:dyDescent="0.25">
      <c r="A89">
        <f>Input!G90</f>
        <v>86</v>
      </c>
      <c r="E89" s="4">
        <f>Input!I90</f>
        <v>4943.0350424285716</v>
      </c>
      <c r="N89">
        <f>Input!J90</f>
        <v>19.049441142858086</v>
      </c>
    </row>
    <row r="90" spans="1:18" x14ac:dyDescent="0.25">
      <c r="A90">
        <f>Input!G91</f>
        <v>87</v>
      </c>
      <c r="E90" s="4">
        <f>Input!I91</f>
        <v>4959.9460302857142</v>
      </c>
      <c r="N90">
        <f>Input!J91</f>
        <v>16.910987857142572</v>
      </c>
    </row>
    <row r="91" spans="1:18" x14ac:dyDescent="0.25">
      <c r="A91">
        <f>Input!G92</f>
        <v>88</v>
      </c>
      <c r="E91" s="4">
        <f>Input!I92</f>
        <v>4975.7877914285718</v>
      </c>
      <c r="N91">
        <f>Input!J92</f>
        <v>15.841761142857649</v>
      </c>
    </row>
    <row r="92" spans="1:18" x14ac:dyDescent="0.25">
      <c r="A92">
        <f>Input!G93</f>
        <v>89</v>
      </c>
      <c r="E92" s="4">
        <f>Input!I93</f>
        <v>4990.2284968571421</v>
      </c>
      <c r="N92">
        <f>Input!J93</f>
        <v>14.440705428570254</v>
      </c>
    </row>
    <row r="93" spans="1:18" x14ac:dyDescent="0.25">
      <c r="A93">
        <f>Input!G94</f>
        <v>90</v>
      </c>
      <c r="E93" s="4">
        <f>Input!I94</f>
        <v>5004.4848528571438</v>
      </c>
      <c r="N93">
        <f>Input!J94</f>
        <v>14.256356000001688</v>
      </c>
    </row>
    <row r="94" spans="1:18" x14ac:dyDescent="0.25">
      <c r="A94">
        <f>Input!G95</f>
        <v>91</v>
      </c>
      <c r="E94" s="4">
        <f>Input!I95</f>
        <v>5017.9177814285713</v>
      </c>
      <c r="N94">
        <f>Input!J95</f>
        <v>13.43292857142751</v>
      </c>
    </row>
    <row r="95" spans="1:18" x14ac:dyDescent="0.25">
      <c r="A95">
        <f>Input!G96</f>
        <v>92</v>
      </c>
      <c r="E95" s="4">
        <f>Input!I96</f>
        <v>5029.1999665714293</v>
      </c>
      <c r="N95">
        <f>Input!J96</f>
        <v>11.282185142857998</v>
      </c>
    </row>
    <row r="96" spans="1:18" x14ac:dyDescent="0.25">
      <c r="A96">
        <f>Input!G97</f>
        <v>93</v>
      </c>
      <c r="E96" s="4">
        <f>Input!I97</f>
        <v>5039.5972745714289</v>
      </c>
      <c r="N96">
        <f>Input!J97</f>
        <v>10.397307999999612</v>
      </c>
    </row>
    <row r="97" spans="1:14" x14ac:dyDescent="0.25">
      <c r="A97">
        <f>Input!G98</f>
        <v>94</v>
      </c>
      <c r="E97" s="4">
        <f>Input!I98</f>
        <v>5050.4861810000002</v>
      </c>
      <c r="N97">
        <f>Input!J98</f>
        <v>10.888906428571318</v>
      </c>
    </row>
    <row r="98" spans="1:14" x14ac:dyDescent="0.25">
      <c r="A98">
        <f>Input!G99</f>
        <v>95</v>
      </c>
      <c r="E98" s="4">
        <f>Input!I99</f>
        <v>5060.8711990000002</v>
      </c>
      <c r="N98">
        <f>Input!J99</f>
        <v>10.385017999999945</v>
      </c>
    </row>
    <row r="99" spans="1:14" x14ac:dyDescent="0.25">
      <c r="A99">
        <f>Input!G100</f>
        <v>96</v>
      </c>
      <c r="E99" s="4">
        <f>Input!I100</f>
        <v>5071.0841575714294</v>
      </c>
      <c r="N99">
        <f>Input!J100</f>
        <v>10.212958571429226</v>
      </c>
    </row>
    <row r="100" spans="1:14" x14ac:dyDescent="0.25">
      <c r="A100">
        <f>Input!G101</f>
        <v>97</v>
      </c>
      <c r="E100" s="4">
        <f>Input!I101</f>
        <v>5081.1865064285712</v>
      </c>
      <c r="N100">
        <f>Input!J101</f>
        <v>10.102348857141806</v>
      </c>
    </row>
    <row r="101" spans="1:14" x14ac:dyDescent="0.25">
      <c r="A101">
        <f>Input!G102</f>
        <v>98</v>
      </c>
      <c r="E101" s="4">
        <f>Input!I102</f>
        <v>5092.0508328571432</v>
      </c>
      <c r="N101">
        <f>Input!J102</f>
        <v>10.864326428571985</v>
      </c>
    </row>
    <row r="102" spans="1:14" x14ac:dyDescent="0.25">
      <c r="A102">
        <f>Input!G103</f>
        <v>99</v>
      </c>
      <c r="E102" s="4">
        <f>Input!I103</f>
        <v>5103.6525570000003</v>
      </c>
      <c r="N102">
        <f>Input!J103</f>
        <v>11.601724142857165</v>
      </c>
    </row>
    <row r="103" spans="1:14" x14ac:dyDescent="0.25">
      <c r="A103">
        <f>Input!G104</f>
        <v>100</v>
      </c>
      <c r="E103" s="4">
        <f>Input!I104</f>
        <v>5114.8610024285717</v>
      </c>
      <c r="N103">
        <f>Input!J104</f>
        <v>11.208445428571395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C1" workbookViewId="0">
      <selection activeCell="D1" sqref="D1:L1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 t="s">
        <v>18</v>
      </c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463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0</v>
      </c>
      <c r="B3">
        <f>A3-$A$3</f>
        <v>0</v>
      </c>
      <c r="C3">
        <f>EXP(B3)</f>
        <v>1</v>
      </c>
      <c r="D3" s="4">
        <f>((C3-$Z$3)/$AA$3)</f>
        <v>-2.742751828078053</v>
      </c>
      <c r="E3" s="4">
        <f>Input!I4</f>
        <v>0.60220819999999997</v>
      </c>
      <c r="F3">
        <f>E3-$E$3</f>
        <v>0</v>
      </c>
      <c r="G3">
        <f>P3</f>
        <v>0</v>
      </c>
      <c r="H3">
        <f>(F3-G3)^2</f>
        <v>0</v>
      </c>
      <c r="I3">
        <f>(G3-$J$4)^2</f>
        <v>5306503.5358681371</v>
      </c>
      <c r="J3" s="2" t="s">
        <v>11</v>
      </c>
      <c r="K3" s="23">
        <f>SUM(H3:H161)</f>
        <v>689453491.86683857</v>
      </c>
      <c r="L3">
        <f>1-(K3/K5)</f>
        <v>-0.66129630126967176</v>
      </c>
      <c r="N3" s="4">
        <f>Input!J4</f>
        <v>0.27037914285714293</v>
      </c>
      <c r="O3">
        <f>N3-$N$3</f>
        <v>0</v>
      </c>
      <c r="P3" s="4">
        <v>0</v>
      </c>
      <c r="Q3">
        <f>(O3-P3)^2</f>
        <v>0</v>
      </c>
      <c r="R3">
        <f>(O3-$S$4)^2</f>
        <v>3454.4413274231842</v>
      </c>
      <c r="S3" s="2" t="s">
        <v>11</v>
      </c>
      <c r="T3" s="23">
        <f>SUM(Q4:Q167)</f>
        <v>433802.62545437529</v>
      </c>
      <c r="U3">
        <f>1-(T3/T5)</f>
        <v>-1.9716289006419734</v>
      </c>
      <c r="W3">
        <f>COUNT(B4:B500)</f>
        <v>81</v>
      </c>
      <c r="Y3">
        <v>1960.5215182617712</v>
      </c>
      <c r="Z3">
        <v>34.861429552128349</v>
      </c>
      <c r="AA3">
        <v>12.345786886543175</v>
      </c>
    </row>
    <row r="4" spans="1:27" ht="14.45" x14ac:dyDescent="0.3">
      <c r="A4">
        <f>Input!G5</f>
        <v>1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-2.6035722160978754</v>
      </c>
      <c r="E4" s="4">
        <f>Input!I5</f>
        <v>1.2044164285714285</v>
      </c>
      <c r="F4">
        <f t="shared" ref="F4:F67" si="3">E4-$E$3</f>
        <v>0.60220822857142853</v>
      </c>
      <c r="G4">
        <f>P4</f>
        <v>2.1370326615924773</v>
      </c>
      <c r="H4">
        <f>(F4-G4)^2</f>
        <v>2.3556860401983837</v>
      </c>
      <c r="I4">
        <f t="shared" ref="I4:I67" si="4">(G4-$J$4)^2</f>
        <v>5296662.4303027084</v>
      </c>
      <c r="J4">
        <f>AVERAGE(F3:F161)</f>
        <v>2303.5849313337976</v>
      </c>
      <c r="K4" t="s">
        <v>5</v>
      </c>
      <c r="L4" t="s">
        <v>6</v>
      </c>
      <c r="N4" s="4">
        <f>Input!J5</f>
        <v>0.60220814285714275</v>
      </c>
      <c r="O4">
        <f>N4-$N$3</f>
        <v>0.33182899999999982</v>
      </c>
      <c r="P4">
        <f>$Y$3*((1/$AA$3)*(1/SQRT(2*PI()))*EXP(-1*D4*D4/2))</f>
        <v>2.1370326615924773</v>
      </c>
      <c r="Q4">
        <f>(O4-P4)^2</f>
        <v>3.2587602598268877</v>
      </c>
      <c r="R4">
        <f t="shared" ref="R4:R67" si="5">(O4-$S$4)^2</f>
        <v>3415.5452737392006</v>
      </c>
      <c r="S4">
        <f>AVERAGE(O3:O167)</f>
        <v>58.77449555226471</v>
      </c>
      <c r="T4" t="s">
        <v>5</v>
      </c>
      <c r="U4" t="s">
        <v>6</v>
      </c>
    </row>
    <row r="5" spans="1:27" ht="14.45" x14ac:dyDescent="0.3">
      <c r="A5">
        <f>Input!G6</f>
        <v>2</v>
      </c>
      <c r="B5">
        <f t="shared" si="0"/>
        <v>2</v>
      </c>
      <c r="C5">
        <f t="shared" si="1"/>
        <v>7.3890560989306504</v>
      </c>
      <c r="D5" s="4">
        <f t="shared" si="2"/>
        <v>-2.2252428059601774</v>
      </c>
      <c r="E5" s="4">
        <f>Input!I6</f>
        <v>2.5317322857142854</v>
      </c>
      <c r="F5">
        <f t="shared" si="3"/>
        <v>1.9295240857142855</v>
      </c>
      <c r="G5">
        <f>G4+P5</f>
        <v>7.4644130315874202</v>
      </c>
      <c r="H5">
        <f t="shared" ref="H5:H68" si="6">(F5-G5)^2</f>
        <v>30.634995643148624</v>
      </c>
      <c r="I5">
        <f t="shared" si="4"/>
        <v>5272169.4345684107</v>
      </c>
      <c r="K5">
        <f>SUM(I3:I161)</f>
        <v>415009346.21952325</v>
      </c>
      <c r="L5">
        <f>1-((1-L3)*(W3-1)/(W3-1-1))</f>
        <v>-0.68232536837435109</v>
      </c>
      <c r="N5" s="4">
        <f>Input!J6</f>
        <v>1.3273158571428569</v>
      </c>
      <c r="O5">
        <f t="shared" ref="O5:O68" si="7">N5-$N$3</f>
        <v>1.056936714285714</v>
      </c>
      <c r="P5">
        <f t="shared" ref="P5:P68" si="8">$Y$3*((1/$AA$3)*(1/SQRT(2*PI()))*EXP(-1*D5*D5/2))</f>
        <v>5.3273803699949429</v>
      </c>
      <c r="Q5">
        <f t="shared" ref="Q5:Q68" si="9">(O5-P5)^2</f>
        <v>18.236689016587206</v>
      </c>
      <c r="R5">
        <f t="shared" si="5"/>
        <v>3331.3165982155674</v>
      </c>
      <c r="T5">
        <f>SUM(R4:R167)</f>
        <v>145981.42633511845</v>
      </c>
      <c r="U5">
        <f>1-((1-U3)*(Y3-1)/(Y3-1-1))</f>
        <v>-1.9731461823633811</v>
      </c>
    </row>
    <row r="6" spans="1:27" x14ac:dyDescent="0.25">
      <c r="A6">
        <f>Input!G7</f>
        <v>3</v>
      </c>
      <c r="B6">
        <f t="shared" si="0"/>
        <v>3</v>
      </c>
      <c r="C6">
        <f t="shared" si="1"/>
        <v>20.085536923187668</v>
      </c>
      <c r="D6" s="4">
        <f t="shared" si="2"/>
        <v>-1.1968368452112441</v>
      </c>
      <c r="E6" s="4">
        <f>Input!I7</f>
        <v>4.5964458571428581</v>
      </c>
      <c r="F6">
        <f t="shared" si="3"/>
        <v>3.9942376571428584</v>
      </c>
      <c r="G6">
        <f t="shared" ref="G6:G69" si="10">G5+P6</f>
        <v>38.418442554684681</v>
      </c>
      <c r="H6">
        <f t="shared" si="6"/>
        <v>1185.0258828279423</v>
      </c>
      <c r="I6">
        <f t="shared" si="4"/>
        <v>5130979.2218878958</v>
      </c>
      <c r="N6" s="4">
        <f>Input!J7</f>
        <v>2.0647135714285727</v>
      </c>
      <c r="O6">
        <f t="shared" si="7"/>
        <v>1.7943344285714298</v>
      </c>
      <c r="P6">
        <f t="shared" si="8"/>
        <v>30.954029523097262</v>
      </c>
      <c r="Q6">
        <f t="shared" si="9"/>
        <v>850.28781800571392</v>
      </c>
      <c r="R6">
        <f t="shared" si="5"/>
        <v>3246.738761682047</v>
      </c>
    </row>
    <row r="7" spans="1:27" x14ac:dyDescent="0.25">
      <c r="A7">
        <f>Input!G8</f>
        <v>4</v>
      </c>
      <c r="B7">
        <f t="shared" si="0"/>
        <v>4</v>
      </c>
      <c r="C7">
        <f t="shared" si="1"/>
        <v>54.598150033144236</v>
      </c>
      <c r="D7" s="4">
        <f t="shared" si="2"/>
        <v>1.5986603901715475</v>
      </c>
      <c r="E7" s="4">
        <f>Input!I8</f>
        <v>7.0298584285714298</v>
      </c>
      <c r="F7">
        <f t="shared" si="3"/>
        <v>6.4276502285714301</v>
      </c>
      <c r="G7">
        <f t="shared" si="10"/>
        <v>56.070544748267977</v>
      </c>
      <c r="H7">
        <f t="shared" si="6"/>
        <v>2464.4169762937177</v>
      </c>
      <c r="I7">
        <f t="shared" si="4"/>
        <v>5051320.9179089302</v>
      </c>
      <c r="N7" s="4">
        <f>Input!J8</f>
        <v>2.4334125714285699</v>
      </c>
      <c r="O7">
        <f t="shared" si="7"/>
        <v>2.1630334285714268</v>
      </c>
      <c r="P7">
        <f t="shared" si="8"/>
        <v>17.652102193583296</v>
      </c>
      <c r="Q7">
        <f t="shared" si="9"/>
        <v>239.9112512072663</v>
      </c>
      <c r="R7">
        <f t="shared" si="5"/>
        <v>3204.8576437823594</v>
      </c>
      <c r="T7" s="17"/>
      <c r="U7" s="18"/>
    </row>
    <row r="8" spans="1:27" x14ac:dyDescent="0.25">
      <c r="A8">
        <f>Input!G9</f>
        <v>5</v>
      </c>
      <c r="B8">
        <f t="shared" si="0"/>
        <v>5</v>
      </c>
      <c r="C8">
        <f t="shared" si="1"/>
        <v>148.4131591025766</v>
      </c>
      <c r="D8" s="4">
        <f t="shared" si="2"/>
        <v>9.1976097266200885</v>
      </c>
      <c r="E8" s="4">
        <f>Input!I9</f>
        <v>9.8688397142857127</v>
      </c>
      <c r="F8">
        <f t="shared" si="3"/>
        <v>9.266631514285713</v>
      </c>
      <c r="G8">
        <f t="shared" si="10"/>
        <v>56.070544748267977</v>
      </c>
      <c r="H8">
        <f t="shared" si="6"/>
        <v>2190.6062940141401</v>
      </c>
      <c r="I8">
        <f t="shared" si="4"/>
        <v>5051320.9179089302</v>
      </c>
      <c r="N8" s="4">
        <f>Input!J9</f>
        <v>2.8389812857142847</v>
      </c>
      <c r="O8">
        <f t="shared" si="7"/>
        <v>2.5686021428571415</v>
      </c>
      <c r="P8">
        <f t="shared" si="8"/>
        <v>2.7037687730027737E-17</v>
      </c>
      <c r="Q8">
        <f t="shared" si="9"/>
        <v>6.5977169682902987</v>
      </c>
      <c r="R8">
        <f t="shared" si="5"/>
        <v>3159.1024539496848</v>
      </c>
      <c r="T8" s="19" t="s">
        <v>28</v>
      </c>
      <c r="U8" s="24">
        <f>SQRT((U5-L5)^2)</f>
        <v>1.29082081398903</v>
      </c>
    </row>
    <row r="9" spans="1:27" x14ac:dyDescent="0.25">
      <c r="A9">
        <f>Input!G10</f>
        <v>6</v>
      </c>
      <c r="B9">
        <f t="shared" si="0"/>
        <v>6</v>
      </c>
      <c r="C9">
        <f t="shared" si="1"/>
        <v>403.42879349273511</v>
      </c>
      <c r="D9" s="4">
        <f t="shared" si="2"/>
        <v>29.853695623269076</v>
      </c>
      <c r="E9" s="4">
        <f>Input!I10</f>
        <v>12.990489999999999</v>
      </c>
      <c r="F9">
        <f t="shared" si="3"/>
        <v>12.3882818</v>
      </c>
      <c r="G9">
        <f t="shared" si="10"/>
        <v>56.070544748267977</v>
      </c>
      <c r="H9">
        <f t="shared" si="6"/>
        <v>1908.1400962816253</v>
      </c>
      <c r="I9">
        <f t="shared" si="4"/>
        <v>5051320.9179089302</v>
      </c>
      <c r="N9" s="4">
        <f>Input!J10</f>
        <v>3.1216502857142867</v>
      </c>
      <c r="O9">
        <f t="shared" si="7"/>
        <v>2.8512711428571436</v>
      </c>
      <c r="P9">
        <f t="shared" si="8"/>
        <v>1.8654066528481725E-192</v>
      </c>
      <c r="Q9">
        <f t="shared" si="9"/>
        <v>8.129747130089882</v>
      </c>
      <c r="R9">
        <f t="shared" si="5"/>
        <v>3127.4070283449582</v>
      </c>
      <c r="T9" s="21"/>
      <c r="U9" s="22"/>
    </row>
    <row r="10" spans="1:27" x14ac:dyDescent="0.25">
      <c r="A10">
        <f>Input!G11</f>
        <v>7</v>
      </c>
      <c r="B10">
        <f t="shared" si="0"/>
        <v>7</v>
      </c>
      <c r="C10">
        <f t="shared" si="1"/>
        <v>1096.6331584284585</v>
      </c>
      <c r="D10" s="4">
        <f t="shared" si="2"/>
        <v>86.002758563219189</v>
      </c>
      <c r="E10" s="4">
        <f>Input!I11</f>
        <v>16.566868999999997</v>
      </c>
      <c r="F10">
        <f t="shared" si="3"/>
        <v>15.964660799999997</v>
      </c>
      <c r="G10">
        <f t="shared" si="10"/>
        <v>56.070544748267977</v>
      </c>
      <c r="H10">
        <f t="shared" si="6"/>
        <v>1608.4819272719392</v>
      </c>
      <c r="I10">
        <f t="shared" si="4"/>
        <v>5051320.9179089302</v>
      </c>
      <c r="N10" s="4">
        <f>Input!J11</f>
        <v>3.5763789999999975</v>
      </c>
      <c r="O10">
        <f t="shared" si="7"/>
        <v>3.3059998571428544</v>
      </c>
      <c r="P10">
        <f t="shared" si="8"/>
        <v>0</v>
      </c>
      <c r="Q10">
        <f t="shared" si="9"/>
        <v>10.929635055428573</v>
      </c>
      <c r="R10">
        <f t="shared" si="5"/>
        <v>3076.7540146797523</v>
      </c>
    </row>
    <row r="11" spans="1:27" x14ac:dyDescent="0.25">
      <c r="A11">
        <f>Input!G12</f>
        <v>8</v>
      </c>
      <c r="B11">
        <f t="shared" si="0"/>
        <v>8</v>
      </c>
      <c r="C11">
        <f t="shared" si="1"/>
        <v>2980.9579870417283</v>
      </c>
      <c r="D11" s="4">
        <f t="shared" si="2"/>
        <v>238.6317360378888</v>
      </c>
      <c r="E11" s="4">
        <f>Input!I12</f>
        <v>19.811419000000001</v>
      </c>
      <c r="F11">
        <f t="shared" si="3"/>
        <v>19.209210800000001</v>
      </c>
      <c r="G11">
        <f t="shared" si="10"/>
        <v>56.070544748267977</v>
      </c>
      <c r="H11">
        <f t="shared" si="6"/>
        <v>1358.7579404457331</v>
      </c>
      <c r="I11">
        <f t="shared" si="4"/>
        <v>5051320.9179089302</v>
      </c>
      <c r="N11" s="4">
        <f>Input!J12</f>
        <v>3.2445500000000038</v>
      </c>
      <c r="O11">
        <f t="shared" si="7"/>
        <v>2.9741708571428607</v>
      </c>
      <c r="P11">
        <f t="shared" si="8"/>
        <v>0</v>
      </c>
      <c r="Q11">
        <f t="shared" si="9"/>
        <v>8.8456922874778989</v>
      </c>
      <c r="R11">
        <f t="shared" si="5"/>
        <v>3113.6762360810258</v>
      </c>
    </row>
    <row r="12" spans="1:27" x14ac:dyDescent="0.25">
      <c r="A12">
        <f>Input!G13</f>
        <v>9</v>
      </c>
      <c r="B12">
        <f t="shared" si="0"/>
        <v>9</v>
      </c>
      <c r="C12">
        <f t="shared" si="1"/>
        <v>8103.0839275753842</v>
      </c>
      <c r="D12" s="4">
        <f t="shared" si="2"/>
        <v>653.52031200356816</v>
      </c>
      <c r="E12" s="4">
        <f>Input!I13</f>
        <v>25.341902000000001</v>
      </c>
      <c r="F12">
        <f t="shared" si="3"/>
        <v>24.739693800000001</v>
      </c>
      <c r="G12">
        <f t="shared" si="10"/>
        <v>56.070544748267977</v>
      </c>
      <c r="H12">
        <f t="shared" si="6"/>
        <v>981.62222114258429</v>
      </c>
      <c r="I12">
        <f t="shared" si="4"/>
        <v>5051320.9179089302</v>
      </c>
      <c r="N12" s="4">
        <f>Input!J13</f>
        <v>5.5304830000000003</v>
      </c>
      <c r="O12">
        <f t="shared" si="7"/>
        <v>5.2601038571428571</v>
      </c>
      <c r="P12">
        <f t="shared" si="8"/>
        <v>0</v>
      </c>
      <c r="Q12">
        <f t="shared" si="9"/>
        <v>27.668692587929161</v>
      </c>
      <c r="R12">
        <f t="shared" si="5"/>
        <v>2863.7901184989264</v>
      </c>
    </row>
    <row r="13" spans="1:27" x14ac:dyDescent="0.25">
      <c r="A13">
        <f>Input!G14</f>
        <v>10</v>
      </c>
      <c r="B13">
        <f t="shared" si="0"/>
        <v>10</v>
      </c>
      <c r="C13">
        <f t="shared" si="1"/>
        <v>22026.465794806718</v>
      </c>
      <c r="D13" s="4">
        <f t="shared" si="2"/>
        <v>1781.3043888863244</v>
      </c>
      <c r="E13" s="4">
        <f>Input!I14</f>
        <v>31.732682285714283</v>
      </c>
      <c r="F13">
        <f t="shared" si="3"/>
        <v>31.130474085714283</v>
      </c>
      <c r="G13">
        <f t="shared" si="10"/>
        <v>56.070544748267977</v>
      </c>
      <c r="H13">
        <f t="shared" si="6"/>
        <v>622.00712465317145</v>
      </c>
      <c r="I13">
        <f t="shared" si="4"/>
        <v>5051320.9179089302</v>
      </c>
      <c r="N13" s="4">
        <f>Input!J14</f>
        <v>6.3907802857142819</v>
      </c>
      <c r="O13">
        <f t="shared" si="7"/>
        <v>6.1204011428571388</v>
      </c>
      <c r="P13">
        <f t="shared" si="8"/>
        <v>0</v>
      </c>
      <c r="Q13">
        <f t="shared" si="9"/>
        <v>37.459310149486967</v>
      </c>
      <c r="R13">
        <f t="shared" si="5"/>
        <v>2772.4536580748054</v>
      </c>
    </row>
    <row r="14" spans="1:27" x14ac:dyDescent="0.25">
      <c r="A14">
        <f>Input!G15</f>
        <v>11</v>
      </c>
      <c r="B14">
        <f t="shared" si="0"/>
        <v>11</v>
      </c>
      <c r="C14">
        <f t="shared" si="1"/>
        <v>59874.141715197817</v>
      </c>
      <c r="D14" s="4">
        <f t="shared" si="2"/>
        <v>4846.9393515021793</v>
      </c>
      <c r="E14" s="4">
        <f>Input!I15</f>
        <v>40.163596285714284</v>
      </c>
      <c r="F14">
        <f t="shared" si="3"/>
        <v>39.561388085714285</v>
      </c>
      <c r="G14">
        <f t="shared" si="10"/>
        <v>56.070544748267977</v>
      </c>
      <c r="H14">
        <f t="shared" si="6"/>
        <v>272.55225370874098</v>
      </c>
      <c r="I14">
        <f t="shared" si="4"/>
        <v>5051320.9179089302</v>
      </c>
      <c r="N14" s="4">
        <f>Input!J15</f>
        <v>8.4309140000000014</v>
      </c>
      <c r="O14">
        <f t="shared" si="7"/>
        <v>8.1605348571428582</v>
      </c>
      <c r="P14">
        <f t="shared" si="8"/>
        <v>0</v>
      </c>
      <c r="Q14">
        <f t="shared" si="9"/>
        <v>66.594329154643603</v>
      </c>
      <c r="R14">
        <f t="shared" si="5"/>
        <v>2561.7730172473398</v>
      </c>
    </row>
    <row r="15" spans="1:27" x14ac:dyDescent="0.25">
      <c r="A15">
        <f>Input!G16</f>
        <v>12</v>
      </c>
      <c r="B15">
        <f t="shared" si="0"/>
        <v>12</v>
      </c>
      <c r="C15">
        <f t="shared" si="1"/>
        <v>162754.79141900392</v>
      </c>
      <c r="D15" s="4">
        <f t="shared" si="2"/>
        <v>13180.199163069581</v>
      </c>
      <c r="E15" s="4">
        <f>Input!I16</f>
        <v>50.229075142857141</v>
      </c>
      <c r="F15">
        <f t="shared" si="3"/>
        <v>49.626866942857141</v>
      </c>
      <c r="G15">
        <f t="shared" si="10"/>
        <v>56.070544748267977</v>
      </c>
      <c r="H15">
        <f t="shared" si="6"/>
        <v>41.520983659944207</v>
      </c>
      <c r="I15">
        <f t="shared" si="4"/>
        <v>5051320.9179089302</v>
      </c>
      <c r="N15" s="4">
        <f>Input!J16</f>
        <v>10.065478857142857</v>
      </c>
      <c r="O15">
        <f t="shared" si="7"/>
        <v>9.7950997142857137</v>
      </c>
      <c r="P15">
        <f t="shared" si="8"/>
        <v>0</v>
      </c>
      <c r="Q15">
        <f t="shared" si="9"/>
        <v>95.943978412800064</v>
      </c>
      <c r="R15">
        <f t="shared" si="5"/>
        <v>2398.9812166534343</v>
      </c>
    </row>
    <row r="16" spans="1:27" x14ac:dyDescent="0.25">
      <c r="A16">
        <f>Input!G17</f>
        <v>13</v>
      </c>
      <c r="B16">
        <f t="shared" si="0"/>
        <v>13</v>
      </c>
      <c r="C16">
        <f t="shared" si="1"/>
        <v>442413.39200892049</v>
      </c>
      <c r="D16" s="4">
        <f t="shared" si="2"/>
        <v>35832.3478806813</v>
      </c>
      <c r="E16" s="4">
        <f>Input!I17</f>
        <v>62.224078142857138</v>
      </c>
      <c r="F16">
        <f t="shared" si="3"/>
        <v>61.621869942857138</v>
      </c>
      <c r="G16">
        <f t="shared" si="10"/>
        <v>56.070544748267977</v>
      </c>
      <c r="H16">
        <f t="shared" si="6"/>
        <v>30.817211416080386</v>
      </c>
      <c r="I16">
        <f t="shared" si="4"/>
        <v>5051320.9179089302</v>
      </c>
      <c r="N16" s="4">
        <f>Input!J17</f>
        <v>11.995002999999997</v>
      </c>
      <c r="O16">
        <f t="shared" si="7"/>
        <v>11.724623857142854</v>
      </c>
      <c r="P16">
        <f t="shared" si="8"/>
        <v>0</v>
      </c>
      <c r="Q16">
        <f t="shared" si="9"/>
        <v>137.46680459148337</v>
      </c>
      <c r="R16">
        <f t="shared" si="5"/>
        <v>2213.6904265274288</v>
      </c>
    </row>
    <row r="17" spans="1:18" x14ac:dyDescent="0.25">
      <c r="A17">
        <f>Input!G18</f>
        <v>14</v>
      </c>
      <c r="B17">
        <f t="shared" si="0"/>
        <v>14</v>
      </c>
      <c r="C17">
        <f t="shared" si="1"/>
        <v>1202604.2841647768</v>
      </c>
      <c r="D17" s="4">
        <f t="shared" si="2"/>
        <v>97407.272115317115</v>
      </c>
      <c r="E17" s="4">
        <f>Input!I18</f>
        <v>76.627913714285711</v>
      </c>
      <c r="F17">
        <f t="shared" si="3"/>
        <v>76.025705514285704</v>
      </c>
      <c r="G17">
        <f t="shared" si="10"/>
        <v>56.070544748267977</v>
      </c>
      <c r="H17">
        <f t="shared" si="6"/>
        <v>398.20844119761318</v>
      </c>
      <c r="I17">
        <f t="shared" si="4"/>
        <v>5051320.9179089302</v>
      </c>
      <c r="N17" s="4">
        <f>Input!J18</f>
        <v>14.403835571428573</v>
      </c>
      <c r="O17">
        <f t="shared" si="7"/>
        <v>14.13345642857143</v>
      </c>
      <c r="P17">
        <f t="shared" si="8"/>
        <v>0</v>
      </c>
      <c r="Q17">
        <f t="shared" si="9"/>
        <v>199.75459061832709</v>
      </c>
      <c r="R17">
        <f t="shared" si="5"/>
        <v>1992.8223740431142</v>
      </c>
    </row>
    <row r="18" spans="1:18" x14ac:dyDescent="0.25">
      <c r="A18">
        <f>Input!G19</f>
        <v>15</v>
      </c>
      <c r="B18">
        <f t="shared" si="0"/>
        <v>15</v>
      </c>
      <c r="C18">
        <f t="shared" si="1"/>
        <v>3269017.3724721107</v>
      </c>
      <c r="D18" s="4">
        <f t="shared" si="2"/>
        <v>264785.26975107013</v>
      </c>
      <c r="E18" s="4">
        <f>Input!I19</f>
        <v>94.829347571428571</v>
      </c>
      <c r="F18">
        <f t="shared" si="3"/>
        <v>94.227139371428564</v>
      </c>
      <c r="G18">
        <f t="shared" si="10"/>
        <v>56.070544748267977</v>
      </c>
      <c r="H18">
        <f t="shared" si="6"/>
        <v>1455.9257132362075</v>
      </c>
      <c r="I18">
        <f t="shared" si="4"/>
        <v>5051320.9179089302</v>
      </c>
      <c r="N18" s="4">
        <f>Input!J19</f>
        <v>18.20143385714286</v>
      </c>
      <c r="O18">
        <f t="shared" si="7"/>
        <v>17.931054714285718</v>
      </c>
      <c r="P18">
        <f t="shared" si="8"/>
        <v>0</v>
      </c>
      <c r="Q18">
        <f t="shared" si="9"/>
        <v>321.52272316670809</v>
      </c>
      <c r="R18">
        <f t="shared" si="5"/>
        <v>1668.1866594854898</v>
      </c>
    </row>
    <row r="19" spans="1:18" x14ac:dyDescent="0.25">
      <c r="A19">
        <f>Input!G20</f>
        <v>16</v>
      </c>
      <c r="B19">
        <f t="shared" si="0"/>
        <v>16</v>
      </c>
      <c r="C19">
        <f t="shared" si="1"/>
        <v>8886110.5205078721</v>
      </c>
      <c r="D19" s="4">
        <f t="shared" si="2"/>
        <v>719765.83920819848</v>
      </c>
      <c r="E19" s="4">
        <f>Input!I20</f>
        <v>115.69770314285714</v>
      </c>
      <c r="F19">
        <f t="shared" si="3"/>
        <v>115.09549494285713</v>
      </c>
      <c r="G19">
        <f t="shared" si="10"/>
        <v>56.070544748267977</v>
      </c>
      <c r="H19">
        <f t="shared" si="6"/>
        <v>3483.9447454737301</v>
      </c>
      <c r="I19">
        <f t="shared" si="4"/>
        <v>5051320.9179089302</v>
      </c>
      <c r="N19" s="4">
        <f>Input!J20</f>
        <v>20.868355571428566</v>
      </c>
      <c r="O19">
        <f t="shared" si="7"/>
        <v>20.597976428571425</v>
      </c>
      <c r="P19">
        <f t="shared" si="8"/>
        <v>0</v>
      </c>
      <c r="Q19">
        <f t="shared" si="9"/>
        <v>424.27663295198403</v>
      </c>
      <c r="R19">
        <f t="shared" si="5"/>
        <v>1457.446612401719</v>
      </c>
    </row>
    <row r="20" spans="1:18" x14ac:dyDescent="0.25">
      <c r="A20">
        <f>Input!G21</f>
        <v>17</v>
      </c>
      <c r="B20">
        <f t="shared" si="0"/>
        <v>17</v>
      </c>
      <c r="C20">
        <f t="shared" si="1"/>
        <v>24154952.753575299</v>
      </c>
      <c r="D20" s="4">
        <f t="shared" si="2"/>
        <v>1956531.253465459</v>
      </c>
      <c r="E20" s="4">
        <f>Input!I21</f>
        <v>141.82616257142857</v>
      </c>
      <c r="F20">
        <f t="shared" si="3"/>
        <v>141.22395437142856</v>
      </c>
      <c r="G20">
        <f t="shared" si="10"/>
        <v>56.070544748267977</v>
      </c>
      <c r="H20">
        <f t="shared" si="6"/>
        <v>7251.1031704497773</v>
      </c>
      <c r="I20">
        <f t="shared" si="4"/>
        <v>5051320.9179089302</v>
      </c>
      <c r="N20" s="4">
        <f>Input!J21</f>
        <v>26.128459428571432</v>
      </c>
      <c r="O20">
        <f t="shared" si="7"/>
        <v>25.858080285714291</v>
      </c>
      <c r="P20">
        <f t="shared" si="8"/>
        <v>0</v>
      </c>
      <c r="Q20">
        <f t="shared" si="9"/>
        <v>668.640316062446</v>
      </c>
      <c r="R20">
        <f t="shared" si="5"/>
        <v>1083.4903939999933</v>
      </c>
    </row>
    <row r="21" spans="1:18" x14ac:dyDescent="0.25">
      <c r="A21">
        <f>Input!G22</f>
        <v>18</v>
      </c>
      <c r="B21">
        <f t="shared" si="0"/>
        <v>18</v>
      </c>
      <c r="C21">
        <f t="shared" si="1"/>
        <v>65659969.13733051</v>
      </c>
      <c r="D21" s="4">
        <f t="shared" si="2"/>
        <v>5318408.2051075939</v>
      </c>
      <c r="E21" s="4">
        <f>Input!I22</f>
        <v>172.73541714285713</v>
      </c>
      <c r="F21">
        <f t="shared" si="3"/>
        <v>172.13320894285712</v>
      </c>
      <c r="G21">
        <f t="shared" si="10"/>
        <v>56.070544748267977</v>
      </c>
      <c r="H21">
        <f t="shared" si="6"/>
        <v>13470.542019945966</v>
      </c>
      <c r="I21">
        <f t="shared" si="4"/>
        <v>5051320.9179089302</v>
      </c>
      <c r="N21" s="4">
        <f>Input!J22</f>
        <v>30.909254571428562</v>
      </c>
      <c r="O21">
        <f t="shared" si="7"/>
        <v>30.638875428571421</v>
      </c>
      <c r="P21">
        <f t="shared" si="8"/>
        <v>0</v>
      </c>
      <c r="Q21">
        <f t="shared" si="9"/>
        <v>938.74068752751759</v>
      </c>
      <c r="R21">
        <f t="shared" si="5"/>
        <v>791.61311974477485</v>
      </c>
    </row>
    <row r="22" spans="1:18" x14ac:dyDescent="0.25">
      <c r="A22">
        <f>Input!G23</f>
        <v>19</v>
      </c>
      <c r="B22">
        <f t="shared" si="0"/>
        <v>19</v>
      </c>
      <c r="C22">
        <f t="shared" si="1"/>
        <v>178482300.96318725</v>
      </c>
      <c r="D22" s="4">
        <f t="shared" si="2"/>
        <v>14456937.232271697</v>
      </c>
      <c r="E22" s="4">
        <f>Input!I23</f>
        <v>205.73396542857145</v>
      </c>
      <c r="F22">
        <f t="shared" si="3"/>
        <v>205.13175722857144</v>
      </c>
      <c r="G22">
        <f t="shared" si="10"/>
        <v>56.070544748267977</v>
      </c>
      <c r="H22">
        <f t="shared" si="6"/>
        <v>22219.245066098181</v>
      </c>
      <c r="I22">
        <f t="shared" si="4"/>
        <v>5051320.9179089302</v>
      </c>
      <c r="N22" s="4">
        <f>Input!J23</f>
        <v>32.998548285714321</v>
      </c>
      <c r="O22">
        <f t="shared" si="7"/>
        <v>32.728169142857176</v>
      </c>
      <c r="P22">
        <f t="shared" si="8"/>
        <v>0</v>
      </c>
      <c r="Q22">
        <f t="shared" si="9"/>
        <v>1071.1330554434687</v>
      </c>
      <c r="R22">
        <f t="shared" si="5"/>
        <v>678.41111942540033</v>
      </c>
    </row>
    <row r="23" spans="1:18" x14ac:dyDescent="0.25">
      <c r="A23">
        <f>Input!G24</f>
        <v>20</v>
      </c>
      <c r="B23">
        <f t="shared" si="0"/>
        <v>20</v>
      </c>
      <c r="C23">
        <f t="shared" si="1"/>
        <v>485165195.40979028</v>
      </c>
      <c r="D23" s="4">
        <f t="shared" si="2"/>
        <v>39298034.625657395</v>
      </c>
      <c r="E23" s="4">
        <f>Input!I24</f>
        <v>242.92339071428572</v>
      </c>
      <c r="F23">
        <f t="shared" si="3"/>
        <v>242.32118251428571</v>
      </c>
      <c r="G23">
        <f t="shared" si="10"/>
        <v>56.070544748267977</v>
      </c>
      <c r="H23">
        <f t="shared" si="6"/>
        <v>34689.300068248354</v>
      </c>
      <c r="I23">
        <f t="shared" si="4"/>
        <v>5051320.9179089302</v>
      </c>
      <c r="N23" s="4">
        <f>Input!J24</f>
        <v>37.189425285714265</v>
      </c>
      <c r="O23">
        <f t="shared" si="7"/>
        <v>36.91904614285712</v>
      </c>
      <c r="P23">
        <f t="shared" si="8"/>
        <v>0</v>
      </c>
      <c r="Q23">
        <f t="shared" si="9"/>
        <v>1363.0159680984132</v>
      </c>
      <c r="R23">
        <f t="shared" si="5"/>
        <v>477.66066888717461</v>
      </c>
    </row>
    <row r="24" spans="1:18" x14ac:dyDescent="0.25">
      <c r="A24">
        <f>Input!G25</f>
        <v>21</v>
      </c>
      <c r="B24">
        <f t="shared" si="0"/>
        <v>21</v>
      </c>
      <c r="C24">
        <f t="shared" si="1"/>
        <v>1318815734.4832146</v>
      </c>
      <c r="D24" s="4">
        <f t="shared" si="2"/>
        <v>106823138.2690791</v>
      </c>
      <c r="E24" s="4">
        <f>Input!I25</f>
        <v>285.33604985714288</v>
      </c>
      <c r="F24">
        <f t="shared" si="3"/>
        <v>284.73384165714288</v>
      </c>
      <c r="G24">
        <f t="shared" si="10"/>
        <v>56.070544748267977</v>
      </c>
      <c r="H24">
        <f t="shared" si="6"/>
        <v>52286.903353236266</v>
      </c>
      <c r="I24">
        <f t="shared" si="4"/>
        <v>5051320.9179089302</v>
      </c>
      <c r="N24" s="4">
        <f>Input!J25</f>
        <v>42.412659142857166</v>
      </c>
      <c r="O24">
        <f t="shared" si="7"/>
        <v>42.142280000000021</v>
      </c>
      <c r="P24">
        <f t="shared" si="8"/>
        <v>0</v>
      </c>
      <c r="Q24">
        <f t="shared" si="9"/>
        <v>1775.9717635984018</v>
      </c>
      <c r="R24">
        <f t="shared" si="5"/>
        <v>276.63059417699543</v>
      </c>
    </row>
    <row r="25" spans="1:18" x14ac:dyDescent="0.25">
      <c r="A25">
        <f>Input!G26</f>
        <v>22</v>
      </c>
      <c r="B25">
        <f t="shared" si="0"/>
        <v>22</v>
      </c>
      <c r="C25">
        <f t="shared" si="1"/>
        <v>3584912846.1315918</v>
      </c>
      <c r="D25" s="4">
        <f t="shared" si="2"/>
        <v>290375400.46780598</v>
      </c>
      <c r="E25" s="4">
        <f>Input!I26</f>
        <v>339.90348142857141</v>
      </c>
      <c r="F25">
        <f t="shared" si="3"/>
        <v>339.3012732285714</v>
      </c>
      <c r="G25">
        <f t="shared" si="10"/>
        <v>56.070544748267977</v>
      </c>
      <c r="H25">
        <f t="shared" si="6"/>
        <v>80219.645555483352</v>
      </c>
      <c r="I25">
        <f t="shared" si="4"/>
        <v>5051320.9179089302</v>
      </c>
      <c r="N25" s="4">
        <f>Input!J26</f>
        <v>54.567431571428529</v>
      </c>
      <c r="O25">
        <f t="shared" si="7"/>
        <v>54.297052428571384</v>
      </c>
      <c r="P25">
        <f t="shared" si="8"/>
        <v>0</v>
      </c>
      <c r="Q25">
        <f t="shared" si="9"/>
        <v>2948.1699024310296</v>
      </c>
      <c r="R25">
        <f t="shared" si="5"/>
        <v>20.047496925908657</v>
      </c>
    </row>
    <row r="26" spans="1:18" x14ac:dyDescent="0.25">
      <c r="A26">
        <f>Input!G27</f>
        <v>23</v>
      </c>
      <c r="B26">
        <f t="shared" si="0"/>
        <v>23</v>
      </c>
      <c r="C26">
        <f t="shared" si="1"/>
        <v>9744803446.2489033</v>
      </c>
      <c r="D26" s="4">
        <f t="shared" si="2"/>
        <v>789322179.37515545</v>
      </c>
      <c r="E26" s="4">
        <f>Input!I27</f>
        <v>401.68512085714286</v>
      </c>
      <c r="F26">
        <f t="shared" si="3"/>
        <v>401.08291265714286</v>
      </c>
      <c r="G26">
        <f t="shared" si="10"/>
        <v>56.070544748267977</v>
      </c>
      <c r="H26">
        <f t="shared" si="6"/>
        <v>119033.53401008883</v>
      </c>
      <c r="I26">
        <f t="shared" si="4"/>
        <v>5051320.9179089302</v>
      </c>
      <c r="N26" s="4">
        <f>Input!J27</f>
        <v>61.781639428571452</v>
      </c>
      <c r="O26">
        <f t="shared" si="7"/>
        <v>61.511260285714307</v>
      </c>
      <c r="P26">
        <f t="shared" si="8"/>
        <v>0</v>
      </c>
      <c r="Q26">
        <f t="shared" si="9"/>
        <v>3783.6351419368943</v>
      </c>
      <c r="R26">
        <f t="shared" si="5"/>
        <v>7.4898812062534441</v>
      </c>
    </row>
    <row r="27" spans="1:18" x14ac:dyDescent="0.25">
      <c r="A27">
        <f>Input!G28</f>
        <v>24</v>
      </c>
      <c r="B27">
        <f t="shared" si="0"/>
        <v>24</v>
      </c>
      <c r="C27">
        <f t="shared" si="1"/>
        <v>26489122129.843472</v>
      </c>
      <c r="D27" s="4">
        <f t="shared" si="2"/>
        <v>2145600141.8471758</v>
      </c>
      <c r="E27" s="4">
        <f>Input!I28</f>
        <v>479.3453912857143</v>
      </c>
      <c r="F27">
        <f t="shared" si="3"/>
        <v>478.74318308571429</v>
      </c>
      <c r="G27">
        <f t="shared" si="10"/>
        <v>56.070544748267977</v>
      </c>
      <c r="H27">
        <f t="shared" si="6"/>
        <v>178652.15919913768</v>
      </c>
      <c r="I27">
        <f t="shared" si="4"/>
        <v>5051320.9179089302</v>
      </c>
      <c r="N27" s="4">
        <f>Input!J28</f>
        <v>77.660270428571437</v>
      </c>
      <c r="O27">
        <f t="shared" si="7"/>
        <v>77.389891285714299</v>
      </c>
      <c r="P27">
        <f t="shared" si="8"/>
        <v>0</v>
      </c>
      <c r="Q27">
        <f t="shared" si="9"/>
        <v>5989.1952732146783</v>
      </c>
      <c r="R27">
        <f t="shared" si="5"/>
        <v>346.53295831293315</v>
      </c>
    </row>
    <row r="28" spans="1:18" x14ac:dyDescent="0.25">
      <c r="A28">
        <f>Input!G29</f>
        <v>25</v>
      </c>
      <c r="B28">
        <f t="shared" si="0"/>
        <v>25</v>
      </c>
      <c r="C28">
        <f t="shared" si="1"/>
        <v>72004899337.38588</v>
      </c>
      <c r="D28" s="4">
        <f t="shared" si="2"/>
        <v>5832345881.5743284</v>
      </c>
      <c r="E28" s="4">
        <f>Input!I29</f>
        <v>570.72125942857133</v>
      </c>
      <c r="F28">
        <f t="shared" si="3"/>
        <v>570.11905122857138</v>
      </c>
      <c r="G28">
        <f t="shared" si="10"/>
        <v>56.070544748267977</v>
      </c>
      <c r="H28">
        <f t="shared" si="6"/>
        <v>264245.86701463058</v>
      </c>
      <c r="I28">
        <f t="shared" si="4"/>
        <v>5051320.9179089302</v>
      </c>
      <c r="N28" s="4">
        <f>Input!J29</f>
        <v>91.37586814285703</v>
      </c>
      <c r="O28">
        <f t="shared" si="7"/>
        <v>91.105488999999892</v>
      </c>
      <c r="P28">
        <f t="shared" si="8"/>
        <v>0</v>
      </c>
      <c r="Q28">
        <f t="shared" si="9"/>
        <v>8300.2101259291012</v>
      </c>
      <c r="R28">
        <f t="shared" si="5"/>
        <v>1045.2931373174952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195729609428.83878</v>
      </c>
      <c r="D29" s="4">
        <f t="shared" si="2"/>
        <v>15853959832.023451</v>
      </c>
      <c r="E29" s="4">
        <f>Input!I30</f>
        <v>670.95819014285712</v>
      </c>
      <c r="F29">
        <f t="shared" si="3"/>
        <v>670.35598194285717</v>
      </c>
      <c r="G29">
        <f t="shared" si="10"/>
        <v>56.070544748267977</v>
      </c>
      <c r="H29">
        <f t="shared" si="6"/>
        <v>377346.59834934765</v>
      </c>
      <c r="I29">
        <f t="shared" si="4"/>
        <v>5051320.9179089302</v>
      </c>
      <c r="N29" s="4">
        <f>Input!J30</f>
        <v>100.23693071428579</v>
      </c>
      <c r="O29">
        <f t="shared" si="7"/>
        <v>99.966551571428653</v>
      </c>
      <c r="P29">
        <f t="shared" si="8"/>
        <v>0</v>
      </c>
      <c r="Q29">
        <f t="shared" si="9"/>
        <v>9993.3114330831049</v>
      </c>
      <c r="R29">
        <f t="shared" si="5"/>
        <v>1696.7854790859403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532048240601.79865</v>
      </c>
      <c r="D30" s="4">
        <f t="shared" si="2"/>
        <v>43095530925.360962</v>
      </c>
      <c r="E30" s="4">
        <f>Input!I31</f>
        <v>775.49660771428557</v>
      </c>
      <c r="F30">
        <f t="shared" si="3"/>
        <v>774.89439951428562</v>
      </c>
      <c r="G30">
        <f t="shared" si="10"/>
        <v>56.070544748267977</v>
      </c>
      <c r="H30">
        <f t="shared" si="6"/>
        <v>516707.73418067687</v>
      </c>
      <c r="I30">
        <f t="shared" si="4"/>
        <v>5051320.9179089302</v>
      </c>
      <c r="N30" s="4">
        <f>Input!J31</f>
        <v>104.53841757142845</v>
      </c>
      <c r="O30">
        <f t="shared" si="7"/>
        <v>104.26803842857132</v>
      </c>
      <c r="P30">
        <f t="shared" si="8"/>
        <v>0</v>
      </c>
      <c r="Q30">
        <f t="shared" si="9"/>
        <v>10871.823837742024</v>
      </c>
      <c r="R30">
        <f t="shared" si="5"/>
        <v>2069.6624434383475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1446257064291.4751</v>
      </c>
      <c r="D31" s="4">
        <f t="shared" si="2"/>
        <v>117145798607.05551</v>
      </c>
      <c r="E31" s="4">
        <f>Input!I32</f>
        <v>886.4380954285715</v>
      </c>
      <c r="F31">
        <f t="shared" si="3"/>
        <v>885.83588722857155</v>
      </c>
      <c r="G31">
        <f t="shared" si="10"/>
        <v>56.070544748267977</v>
      </c>
      <c r="H31">
        <f t="shared" si="6"/>
        <v>688510.52358145558</v>
      </c>
      <c r="I31">
        <f t="shared" si="4"/>
        <v>5051320.9179089302</v>
      </c>
      <c r="N31" s="4">
        <f>Input!J32</f>
        <v>110.94148771428593</v>
      </c>
      <c r="O31">
        <f t="shared" si="7"/>
        <v>110.67110857142879</v>
      </c>
      <c r="P31">
        <f t="shared" si="8"/>
        <v>0</v>
      </c>
      <c r="Q31">
        <f t="shared" si="9"/>
        <v>12248.094272428978</v>
      </c>
      <c r="R31">
        <f t="shared" si="5"/>
        <v>2693.2584428608707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3931334297144.042</v>
      </c>
      <c r="D32" s="4">
        <f t="shared" si="2"/>
        <v>318435295638.73395</v>
      </c>
      <c r="E32" s="4">
        <f>Input!I33</f>
        <v>998.43652000000009</v>
      </c>
      <c r="F32">
        <f t="shared" si="3"/>
        <v>997.83431180000014</v>
      </c>
      <c r="G32">
        <f t="shared" si="10"/>
        <v>56.070544748267977</v>
      </c>
      <c r="H32">
        <f t="shared" si="6"/>
        <v>886918.99293146934</v>
      </c>
      <c r="I32">
        <f t="shared" si="4"/>
        <v>5051320.9179089302</v>
      </c>
      <c r="N32" s="4">
        <f>Input!J33</f>
        <v>111.99842457142859</v>
      </c>
      <c r="O32">
        <f t="shared" si="7"/>
        <v>111.72804542857145</v>
      </c>
      <c r="P32">
        <f t="shared" si="8"/>
        <v>0</v>
      </c>
      <c r="Q32">
        <f t="shared" si="9"/>
        <v>12483.156135288926</v>
      </c>
      <c r="R32">
        <f t="shared" si="5"/>
        <v>2804.0784445025051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10686474581524.463</v>
      </c>
      <c r="D33" s="4">
        <f t="shared" si="2"/>
        <v>865596877679.60645</v>
      </c>
      <c r="E33" s="4">
        <f>Input!I34</f>
        <v>1115.0191004285714</v>
      </c>
      <c r="F33">
        <f t="shared" si="3"/>
        <v>1114.4168922285714</v>
      </c>
      <c r="G33">
        <f t="shared" si="10"/>
        <v>56.070544748267977</v>
      </c>
      <c r="H33">
        <f t="shared" si="6"/>
        <v>1120096.9912248992</v>
      </c>
      <c r="I33">
        <f t="shared" si="4"/>
        <v>5051320.9179089302</v>
      </c>
      <c r="N33" s="4">
        <f>Input!J34</f>
        <v>116.5825804285713</v>
      </c>
      <c r="O33">
        <f t="shared" si="7"/>
        <v>116.31220128571417</v>
      </c>
      <c r="P33">
        <f t="shared" si="8"/>
        <v>0</v>
      </c>
      <c r="Q33">
        <f t="shared" si="9"/>
        <v>13528.528167928489</v>
      </c>
      <c r="R33">
        <f t="shared" si="5"/>
        <v>3310.5875810690227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29048849665247.426</v>
      </c>
      <c r="D34" s="4">
        <f t="shared" si="2"/>
        <v>2352936263372.2129</v>
      </c>
      <c r="E34" s="4">
        <f>Input!I35</f>
        <v>1229.2788779999998</v>
      </c>
      <c r="F34">
        <f t="shared" si="3"/>
        <v>1228.6766697999999</v>
      </c>
      <c r="G34">
        <f t="shared" si="10"/>
        <v>56.070544748267977</v>
      </c>
      <c r="H34">
        <f t="shared" si="6"/>
        <v>1375005.1245088377</v>
      </c>
      <c r="I34">
        <f t="shared" si="4"/>
        <v>5051320.9179089302</v>
      </c>
      <c r="N34" s="4">
        <f>Input!J35</f>
        <v>114.25977757142846</v>
      </c>
      <c r="O34">
        <f t="shared" si="7"/>
        <v>113.98939842857132</v>
      </c>
      <c r="P34">
        <f t="shared" si="8"/>
        <v>0</v>
      </c>
      <c r="Q34">
        <f t="shared" si="9"/>
        <v>12993.582954107578</v>
      </c>
      <c r="R34">
        <f t="shared" si="5"/>
        <v>3048.685499639972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78962960182680.687</v>
      </c>
      <c r="D35" s="4">
        <f t="shared" si="2"/>
        <v>6395943888251.8643</v>
      </c>
      <c r="E35" s="4">
        <f>Input!I36</f>
        <v>1338.1064924285713</v>
      </c>
      <c r="F35">
        <f t="shared" si="3"/>
        <v>1337.5042842285714</v>
      </c>
      <c r="G35">
        <f t="shared" si="10"/>
        <v>56.070544748267977</v>
      </c>
      <c r="H35">
        <f t="shared" si="6"/>
        <v>1642072.4286784739</v>
      </c>
      <c r="I35">
        <f t="shared" si="4"/>
        <v>5051320.9179089302</v>
      </c>
      <c r="N35" s="4">
        <f>Input!J36</f>
        <v>108.82761442857145</v>
      </c>
      <c r="O35">
        <f t="shared" si="7"/>
        <v>108.55723528571431</v>
      </c>
      <c r="P35">
        <f t="shared" si="8"/>
        <v>0</v>
      </c>
      <c r="Q35">
        <f t="shared" si="9"/>
        <v>11784.673332877937</v>
      </c>
      <c r="R35">
        <f t="shared" si="5"/>
        <v>2478.3211753683818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214643579785916.06</v>
      </c>
      <c r="D36" s="4">
        <f t="shared" si="2"/>
        <v>17385978047283.584</v>
      </c>
      <c r="E36" s="4">
        <f>Input!I37</f>
        <v>1447.6715045714284</v>
      </c>
      <c r="F36">
        <f t="shared" si="3"/>
        <v>1447.0692963714284</v>
      </c>
      <c r="G36">
        <f t="shared" si="10"/>
        <v>56.070544748267977</v>
      </c>
      <c r="H36">
        <f t="shared" si="6"/>
        <v>1934877.5270171906</v>
      </c>
      <c r="I36">
        <f t="shared" si="4"/>
        <v>5051320.9179089302</v>
      </c>
      <c r="N36" s="4">
        <f>Input!J37</f>
        <v>109.56501214285709</v>
      </c>
      <c r="O36">
        <f t="shared" si="7"/>
        <v>109.29463299999995</v>
      </c>
      <c r="P36">
        <f t="shared" si="8"/>
        <v>0</v>
      </c>
      <c r="Q36">
        <f t="shared" si="9"/>
        <v>11945.316802604677</v>
      </c>
      <c r="R36">
        <f t="shared" si="5"/>
        <v>2552.2842877380604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583461742527454.87</v>
      </c>
      <c r="D37" s="4">
        <f t="shared" si="2"/>
        <v>47259988195923.695</v>
      </c>
      <c r="E37" s="4">
        <f>Input!I38</f>
        <v>1563.4306574285713</v>
      </c>
      <c r="F37">
        <f t="shared" si="3"/>
        <v>1562.8284492285713</v>
      </c>
      <c r="G37">
        <f t="shared" si="10"/>
        <v>56.070544748267977</v>
      </c>
      <c r="H37">
        <f t="shared" si="6"/>
        <v>2270319.3827138748</v>
      </c>
      <c r="I37">
        <f t="shared" si="4"/>
        <v>5051320.9179089302</v>
      </c>
      <c r="N37" s="4">
        <f>Input!J38</f>
        <v>115.75915285714291</v>
      </c>
      <c r="O37">
        <f t="shared" si="7"/>
        <v>115.48877371428577</v>
      </c>
      <c r="P37">
        <f t="shared" si="8"/>
        <v>0</v>
      </c>
      <c r="Q37">
        <f t="shared" si="9"/>
        <v>13337.656854029505</v>
      </c>
      <c r="R37">
        <f t="shared" si="5"/>
        <v>3216.5093474390987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1586013452313430.7</v>
      </c>
      <c r="D38" s="4">
        <f t="shared" si="2"/>
        <v>128465967126173.22</v>
      </c>
      <c r="E38" s="4">
        <f>Input!I39</f>
        <v>1679.4356097142859</v>
      </c>
      <c r="F38">
        <f t="shared" si="3"/>
        <v>1678.8334015142859</v>
      </c>
      <c r="G38">
        <f t="shared" si="10"/>
        <v>56.070544748267977</v>
      </c>
      <c r="H38">
        <f t="shared" si="6"/>
        <v>2633359.2892994075</v>
      </c>
      <c r="I38">
        <f t="shared" si="4"/>
        <v>5051320.9179089302</v>
      </c>
      <c r="N38" s="4">
        <f>Input!J39</f>
        <v>116.00495228571458</v>
      </c>
      <c r="O38">
        <f t="shared" si="7"/>
        <v>115.73457314285744</v>
      </c>
      <c r="P38">
        <f t="shared" si="8"/>
        <v>0</v>
      </c>
      <c r="Q38">
        <f t="shared" si="9"/>
        <v>13394.49142055942</v>
      </c>
      <c r="R38">
        <f t="shared" si="5"/>
        <v>3244.4504391263445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4311231547115195</v>
      </c>
      <c r="D39" s="4">
        <f t="shared" si="2"/>
        <v>349206704014498.56</v>
      </c>
      <c r="E39" s="4">
        <f>Input!I40</f>
        <v>1797.8493944285713</v>
      </c>
      <c r="F39">
        <f t="shared" si="3"/>
        <v>1797.2471862285713</v>
      </c>
      <c r="G39">
        <f t="shared" si="10"/>
        <v>56.070544748267977</v>
      </c>
      <c r="H39">
        <f t="shared" si="6"/>
        <v>3031696.0968366284</v>
      </c>
      <c r="I39">
        <f t="shared" si="4"/>
        <v>5051320.9179089302</v>
      </c>
      <c r="N39" s="4">
        <f>Input!J40</f>
        <v>118.41378471428538</v>
      </c>
      <c r="O39">
        <f t="shared" si="7"/>
        <v>118.14340557142825</v>
      </c>
      <c r="P39">
        <f t="shared" si="8"/>
        <v>0</v>
      </c>
      <c r="Q39">
        <f t="shared" si="9"/>
        <v>13957.864280014983</v>
      </c>
      <c r="R39">
        <f t="shared" si="5"/>
        <v>3524.6674768635366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1.1719142372802612E+16</v>
      </c>
      <c r="D40" s="4">
        <f t="shared" si="2"/>
        <v>949242237898692.75</v>
      </c>
      <c r="E40" s="4">
        <f>Input!I41</f>
        <v>1919.4831491428572</v>
      </c>
      <c r="F40">
        <f t="shared" si="3"/>
        <v>1918.8809409428573</v>
      </c>
      <c r="G40">
        <f t="shared" si="10"/>
        <v>56.070544748267977</v>
      </c>
      <c r="H40">
        <f t="shared" si="6"/>
        <v>3470062.5721706422</v>
      </c>
      <c r="I40">
        <f t="shared" si="4"/>
        <v>5051320.9179089302</v>
      </c>
      <c r="N40" s="4">
        <f>Input!J41</f>
        <v>121.63375471428594</v>
      </c>
      <c r="O40">
        <f t="shared" si="7"/>
        <v>121.3633755714288</v>
      </c>
      <c r="P40">
        <f t="shared" si="8"/>
        <v>0</v>
      </c>
      <c r="Q40">
        <f t="shared" si="9"/>
        <v>14729.068930091682</v>
      </c>
      <c r="R40">
        <f t="shared" si="5"/>
        <v>3917.3679020533182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3.1855931757113756E+16</v>
      </c>
      <c r="D41" s="4">
        <f t="shared" si="2"/>
        <v>2580307926085819</v>
      </c>
      <c r="E41" s="4">
        <f>Input!I42</f>
        <v>2037.3070157142859</v>
      </c>
      <c r="F41">
        <f t="shared" si="3"/>
        <v>2036.7048075142859</v>
      </c>
      <c r="G41">
        <f t="shared" si="10"/>
        <v>56.070544748267977</v>
      </c>
      <c r="H41">
        <f t="shared" si="6"/>
        <v>3922912.0828426871</v>
      </c>
      <c r="I41">
        <f t="shared" si="4"/>
        <v>5051320.9179089302</v>
      </c>
      <c r="N41" s="4">
        <f>Input!J42</f>
        <v>117.82386657142865</v>
      </c>
      <c r="O41">
        <f t="shared" si="7"/>
        <v>117.55348742857151</v>
      </c>
      <c r="P41">
        <f t="shared" si="8"/>
        <v>0</v>
      </c>
      <c r="Q41">
        <f t="shared" si="9"/>
        <v>13818.822406619322</v>
      </c>
      <c r="R41">
        <f t="shared" si="5"/>
        <v>3454.9698859949413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8.6593400423993744E+16</v>
      </c>
      <c r="D42" s="4">
        <f t="shared" si="2"/>
        <v>7014004147307932</v>
      </c>
      <c r="E42" s="4">
        <f>Input!I43</f>
        <v>2159.6658782857144</v>
      </c>
      <c r="F42">
        <f t="shared" si="3"/>
        <v>2159.0636700857144</v>
      </c>
      <c r="G42">
        <f t="shared" si="10"/>
        <v>56.070544748267977</v>
      </c>
      <c r="H42">
        <f t="shared" si="6"/>
        <v>4422580.0852165613</v>
      </c>
      <c r="I42">
        <f t="shared" si="4"/>
        <v>5051320.9179089302</v>
      </c>
      <c r="N42" s="4">
        <f>Input!J43</f>
        <v>122.35886257142852</v>
      </c>
      <c r="O42">
        <f t="shared" si="7"/>
        <v>122.08848342857138</v>
      </c>
      <c r="P42">
        <f t="shared" si="8"/>
        <v>0</v>
      </c>
      <c r="Q42">
        <f t="shared" si="9"/>
        <v>14905.597785888549</v>
      </c>
      <c r="R42">
        <f t="shared" si="5"/>
        <v>4008.6610608011079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2.3538526683702E+17</v>
      </c>
      <c r="D43" s="4">
        <f t="shared" si="2"/>
        <v>1.906604001836354E+16</v>
      </c>
      <c r="E43" s="4">
        <f>Input!I44</f>
        <v>2279.8002577142856</v>
      </c>
      <c r="F43">
        <f t="shared" si="3"/>
        <v>2279.1980495142857</v>
      </c>
      <c r="G43">
        <f t="shared" si="10"/>
        <v>56.070544748267977</v>
      </c>
      <c r="H43">
        <f t="shared" si="6"/>
        <v>4942295.9024471808</v>
      </c>
      <c r="I43">
        <f t="shared" si="4"/>
        <v>5051320.9179089302</v>
      </c>
      <c r="N43" s="4">
        <f>Input!J44</f>
        <v>120.13437942857126</v>
      </c>
      <c r="O43">
        <f t="shared" si="7"/>
        <v>119.86400028571413</v>
      </c>
      <c r="P43">
        <f t="shared" si="8"/>
        <v>0</v>
      </c>
      <c r="Q43">
        <f t="shared" si="9"/>
        <v>14367.378564493676</v>
      </c>
      <c r="R43">
        <f t="shared" si="5"/>
        <v>3731.9275885781385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6.3984349353005491E+17</v>
      </c>
      <c r="D44" s="4">
        <f t="shared" si="2"/>
        <v>5.1826870122590568E+16</v>
      </c>
      <c r="E44" s="4">
        <f>Input!I45</f>
        <v>2389.4881694285714</v>
      </c>
      <c r="F44">
        <f t="shared" si="3"/>
        <v>2388.8859612285714</v>
      </c>
      <c r="G44">
        <f t="shared" si="10"/>
        <v>56.070544748267977</v>
      </c>
      <c r="H44">
        <f t="shared" si="6"/>
        <v>5442027.7673681723</v>
      </c>
      <c r="I44">
        <f t="shared" si="4"/>
        <v>5051320.9179089302</v>
      </c>
      <c r="N44" s="4">
        <f>Input!J45</f>
        <v>109.68791171428575</v>
      </c>
      <c r="O44">
        <f t="shared" si="7"/>
        <v>109.41753257142861</v>
      </c>
      <c r="P44">
        <f t="shared" si="8"/>
        <v>0</v>
      </c>
      <c r="Q44">
        <f t="shared" si="9"/>
        <v>11972.196434019641</v>
      </c>
      <c r="R44">
        <f t="shared" si="5"/>
        <v>2564.7171985244049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1.739274941520501E+18</v>
      </c>
      <c r="D45" s="4">
        <f t="shared" si="2"/>
        <v>1.4088003928014496E+17</v>
      </c>
      <c r="E45" s="4">
        <f>Input!I46</f>
        <v>2514.4770838571426</v>
      </c>
      <c r="F45">
        <f t="shared" si="3"/>
        <v>2513.8748756571426</v>
      </c>
      <c r="G45">
        <f t="shared" si="10"/>
        <v>56.070544748267977</v>
      </c>
      <c r="H45">
        <f t="shared" si="6"/>
        <v>6040802.1290344214</v>
      </c>
      <c r="I45">
        <f t="shared" si="4"/>
        <v>5051320.9179089302</v>
      </c>
      <c r="N45" s="4">
        <f>Input!J46</f>
        <v>124.98891442857121</v>
      </c>
      <c r="O45">
        <f t="shared" si="7"/>
        <v>124.71853528571407</v>
      </c>
      <c r="P45">
        <f t="shared" si="8"/>
        <v>0</v>
      </c>
      <c r="Q45">
        <f t="shared" si="9"/>
        <v>15554.713043813905</v>
      </c>
      <c r="R45">
        <f t="shared" si="5"/>
        <v>4348.6163763667473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4.7278394682293463E+18</v>
      </c>
      <c r="D46" s="4">
        <f t="shared" si="2"/>
        <v>3.8295165076781453E+17</v>
      </c>
      <c r="E46" s="4">
        <f>Input!I47</f>
        <v>2635.2382514285714</v>
      </c>
      <c r="F46">
        <f t="shared" si="3"/>
        <v>2634.6360432285715</v>
      </c>
      <c r="G46">
        <f t="shared" si="10"/>
        <v>56.070544748267977</v>
      </c>
      <c r="H46">
        <f t="shared" si="6"/>
        <v>6649000.0299529769</v>
      </c>
      <c r="I46">
        <f t="shared" si="4"/>
        <v>5051320.9179089302</v>
      </c>
      <c r="N46" s="4">
        <f>Input!J47</f>
        <v>120.76116757142881</v>
      </c>
      <c r="O46">
        <f t="shared" si="7"/>
        <v>120.49078842857168</v>
      </c>
      <c r="P46">
        <f t="shared" si="8"/>
        <v>0</v>
      </c>
      <c r="Q46">
        <f t="shared" si="9"/>
        <v>14518.030096138822</v>
      </c>
      <c r="R46">
        <f t="shared" si="5"/>
        <v>3808.9008063940978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1.2851600114359308E+19</v>
      </c>
      <c r="D47" s="4">
        <f t="shared" si="2"/>
        <v>1.0409705134605446E+18</v>
      </c>
      <c r="E47" s="4">
        <f>Input!I48</f>
        <v>2751.6364824285715</v>
      </c>
      <c r="F47">
        <f t="shared" si="3"/>
        <v>2751.0342742285716</v>
      </c>
      <c r="G47">
        <f t="shared" si="10"/>
        <v>56.070544748267977</v>
      </c>
      <c r="H47">
        <f t="shared" si="6"/>
        <v>7262829.5032143882</v>
      </c>
      <c r="I47">
        <f t="shared" si="4"/>
        <v>5051320.9179089302</v>
      </c>
      <c r="N47" s="4">
        <f>Input!J48</f>
        <v>116.39823100000012</v>
      </c>
      <c r="O47">
        <f t="shared" si="7"/>
        <v>116.12785185714299</v>
      </c>
      <c r="P47">
        <f t="shared" si="8"/>
        <v>0</v>
      </c>
      <c r="Q47">
        <f t="shared" si="9"/>
        <v>13485.677976954548</v>
      </c>
      <c r="R47">
        <f t="shared" si="5"/>
        <v>3289.4074794343205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3.4934271057485095E+19</v>
      </c>
      <c r="D48" s="4">
        <f t="shared" si="2"/>
        <v>2.8296512307014804E+18</v>
      </c>
      <c r="E48" s="4">
        <f>Input!I49</f>
        <v>2864.2739850000003</v>
      </c>
      <c r="F48">
        <f t="shared" si="3"/>
        <v>2863.6717768000003</v>
      </c>
      <c r="G48">
        <f t="shared" si="10"/>
        <v>56.070544748267977</v>
      </c>
      <c r="H48">
        <f t="shared" si="6"/>
        <v>7882624.6782184066</v>
      </c>
      <c r="I48">
        <f t="shared" si="4"/>
        <v>5051320.9179089302</v>
      </c>
      <c r="N48" s="4">
        <f>Input!J49</f>
        <v>112.63750257142874</v>
      </c>
      <c r="O48">
        <f t="shared" si="7"/>
        <v>112.3671234285716</v>
      </c>
      <c r="P48">
        <f t="shared" si="8"/>
        <v>0</v>
      </c>
      <c r="Q48">
        <f t="shared" si="9"/>
        <v>12626.370427611846</v>
      </c>
      <c r="R48">
        <f t="shared" si="5"/>
        <v>2872.1697626883065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9.4961194206024483E+19</v>
      </c>
      <c r="D49" s="4">
        <f t="shared" si="2"/>
        <v>7.6917895212926075E+18</v>
      </c>
      <c r="E49" s="4">
        <f>Input!I50</f>
        <v>2973.027859428571</v>
      </c>
      <c r="F49">
        <f t="shared" si="3"/>
        <v>2972.425651228571</v>
      </c>
      <c r="G49">
        <f t="shared" si="10"/>
        <v>56.070544748267977</v>
      </c>
      <c r="H49">
        <f t="shared" si="6"/>
        <v>8505127.1070937403</v>
      </c>
      <c r="I49">
        <f t="shared" si="4"/>
        <v>5051320.9179089302</v>
      </c>
      <c r="N49" s="4">
        <f>Input!J50</f>
        <v>108.75387442857073</v>
      </c>
      <c r="O49">
        <f t="shared" si="7"/>
        <v>108.48349528571359</v>
      </c>
      <c r="P49">
        <f t="shared" si="8"/>
        <v>0</v>
      </c>
      <c r="Q49">
        <f t="shared" si="9"/>
        <v>11768.668749405442</v>
      </c>
      <c r="R49">
        <f t="shared" si="5"/>
        <v>2470.9846545000205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2.5813128861900675E+20</v>
      </c>
      <c r="D50" s="4">
        <f t="shared" si="2"/>
        <v>2.0908451684061397E+19</v>
      </c>
      <c r="E50" s="4">
        <f>Input!I51</f>
        <v>3088.4797632857144</v>
      </c>
      <c r="F50">
        <f t="shared" si="3"/>
        <v>3087.8775550857144</v>
      </c>
      <c r="G50">
        <f t="shared" si="10"/>
        <v>56.070544748267977</v>
      </c>
      <c r="H50">
        <f t="shared" si="6"/>
        <v>9191853.7479312867</v>
      </c>
      <c r="I50">
        <f t="shared" si="4"/>
        <v>5051320.9179089302</v>
      </c>
      <c r="N50" s="4">
        <f>Input!J51</f>
        <v>115.45190385714341</v>
      </c>
      <c r="O50">
        <f t="shared" si="7"/>
        <v>115.18152471428627</v>
      </c>
      <c r="P50">
        <f t="shared" si="8"/>
        <v>0</v>
      </c>
      <c r="Q50">
        <f t="shared" si="9"/>
        <v>13266.783635507738</v>
      </c>
      <c r="R50">
        <f t="shared" si="5"/>
        <v>3181.7529388851503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7.0167359120976314E+20</v>
      </c>
      <c r="D51" s="4">
        <f t="shared" si="2"/>
        <v>5.6835064273998012E+19</v>
      </c>
      <c r="E51" s="4">
        <f>Input!I52</f>
        <v>3209.3761202857145</v>
      </c>
      <c r="F51">
        <f t="shared" si="3"/>
        <v>3208.7739120857145</v>
      </c>
      <c r="G51">
        <f t="shared" si="10"/>
        <v>56.070544748267977</v>
      </c>
      <c r="H51">
        <f t="shared" si="6"/>
        <v>9939538.5224208757</v>
      </c>
      <c r="I51">
        <f t="shared" si="4"/>
        <v>5051320.9179089302</v>
      </c>
      <c r="N51" s="4">
        <f>Input!J52</f>
        <v>120.89635700000008</v>
      </c>
      <c r="O51">
        <f t="shared" si="7"/>
        <v>120.62597785714294</v>
      </c>
      <c r="P51">
        <f t="shared" si="8"/>
        <v>0</v>
      </c>
      <c r="Q51">
        <f t="shared" si="9"/>
        <v>14550.626533991939</v>
      </c>
      <c r="R51">
        <f t="shared" si="5"/>
        <v>3825.605863310665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1.9073465724950998E+21</v>
      </c>
      <c r="D52" s="4">
        <f t="shared" si="2"/>
        <v>1.5449372243531068E+20</v>
      </c>
      <c r="E52" s="4">
        <f>Input!I53</f>
        <v>3311.5794449999999</v>
      </c>
      <c r="F52">
        <f t="shared" si="3"/>
        <v>3310.9772367999999</v>
      </c>
      <c r="G52">
        <f t="shared" si="10"/>
        <v>56.070544748267977</v>
      </c>
      <c r="H52">
        <f t="shared" si="6"/>
        <v>10594417.573963149</v>
      </c>
      <c r="I52">
        <f t="shared" si="4"/>
        <v>5051320.9179089302</v>
      </c>
      <c r="N52" s="4">
        <f>Input!J53</f>
        <v>102.20332471428537</v>
      </c>
      <c r="O52">
        <f t="shared" si="7"/>
        <v>101.93294557142823</v>
      </c>
      <c r="P52">
        <f t="shared" si="8"/>
        <v>0</v>
      </c>
      <c r="Q52">
        <f t="shared" si="9"/>
        <v>10390.325392867751</v>
      </c>
      <c r="R52">
        <f t="shared" si="5"/>
        <v>1862.6518080566359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5.184705528587072E+21</v>
      </c>
      <c r="D53" s="4">
        <f t="shared" si="2"/>
        <v>4.1995747830690048E+20</v>
      </c>
      <c r="E53" s="4">
        <f>Input!I54</f>
        <v>3409.7516621428572</v>
      </c>
      <c r="F53">
        <f t="shared" si="3"/>
        <v>3409.1494539428572</v>
      </c>
      <c r="G53">
        <f t="shared" si="10"/>
        <v>56.070544748267977</v>
      </c>
      <c r="H53">
        <f t="shared" si="6"/>
        <v>11243138.171285577</v>
      </c>
      <c r="I53">
        <f t="shared" si="4"/>
        <v>5051320.9179089302</v>
      </c>
      <c r="N53" s="4">
        <f>Input!J54</f>
        <v>98.172217142857335</v>
      </c>
      <c r="O53">
        <f t="shared" si="7"/>
        <v>97.901838000000197</v>
      </c>
      <c r="P53">
        <f t="shared" si="8"/>
        <v>0</v>
      </c>
      <c r="Q53">
        <f t="shared" si="9"/>
        <v>9584.7698837782827</v>
      </c>
      <c r="R53">
        <f t="shared" si="5"/>
        <v>1530.9489270223633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1.4093490824269389E+22</v>
      </c>
      <c r="D54" s="4">
        <f t="shared" si="2"/>
        <v>1.1415627820071314E+21</v>
      </c>
      <c r="E54" s="4">
        <f>Input!I55</f>
        <v>3509.9763029999999</v>
      </c>
      <c r="F54">
        <f t="shared" si="3"/>
        <v>3509.3740948</v>
      </c>
      <c r="G54">
        <f t="shared" si="10"/>
        <v>56.070544748267977</v>
      </c>
      <c r="H54">
        <f t="shared" si="6"/>
        <v>11925305.408799896</v>
      </c>
      <c r="I54">
        <f t="shared" si="4"/>
        <v>5051320.9179089302</v>
      </c>
      <c r="N54" s="4">
        <f>Input!J55</f>
        <v>100.22464085714273</v>
      </c>
      <c r="O54">
        <f t="shared" si="7"/>
        <v>99.954261714285593</v>
      </c>
      <c r="P54">
        <f t="shared" si="8"/>
        <v>0</v>
      </c>
      <c r="Q54">
        <f t="shared" si="9"/>
        <v>9990.854434847899</v>
      </c>
      <c r="R54">
        <f t="shared" si="5"/>
        <v>1695.7731411587201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3.8310080007165769E+22</v>
      </c>
      <c r="D55" s="4">
        <f t="shared" si="2"/>
        <v>3.1030893663751394E+21</v>
      </c>
      <c r="E55" s="4">
        <f>Input!I56</f>
        <v>3610.0411742857141</v>
      </c>
      <c r="F55">
        <f t="shared" si="3"/>
        <v>3609.4389660857141</v>
      </c>
      <c r="G55">
        <f t="shared" si="10"/>
        <v>56.070544748267977</v>
      </c>
      <c r="H55">
        <f t="shared" si="6"/>
        <v>12626427.137758175</v>
      </c>
      <c r="I55">
        <f t="shared" si="4"/>
        <v>5051320.9179089302</v>
      </c>
      <c r="N55" s="4">
        <f>Input!J56</f>
        <v>100.06487128571416</v>
      </c>
      <c r="O55">
        <f t="shared" si="7"/>
        <v>99.794492142857024</v>
      </c>
      <c r="P55">
        <f t="shared" si="8"/>
        <v>0</v>
      </c>
      <c r="Q55">
        <f t="shared" si="9"/>
        <v>9958.9406620507525</v>
      </c>
      <c r="R55">
        <f t="shared" si="5"/>
        <v>1682.640120292205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1.0413759433029089E+23</v>
      </c>
      <c r="D56" s="4">
        <f t="shared" si="2"/>
        <v>8.4350714367020347E+21</v>
      </c>
      <c r="E56" s="4">
        <f>Input!I57</f>
        <v>3703.9119047142858</v>
      </c>
      <c r="F56">
        <f t="shared" si="3"/>
        <v>3703.3096965142859</v>
      </c>
      <c r="G56">
        <f t="shared" si="10"/>
        <v>56.070544748267977</v>
      </c>
      <c r="H56">
        <f t="shared" si="6"/>
        <v>13302353.430174902</v>
      </c>
      <c r="I56">
        <f t="shared" si="4"/>
        <v>5051320.9179089302</v>
      </c>
      <c r="N56" s="4">
        <f>Input!J57</f>
        <v>93.870730428571733</v>
      </c>
      <c r="O56">
        <f t="shared" si="7"/>
        <v>93.600351285714595</v>
      </c>
      <c r="P56">
        <f t="shared" si="8"/>
        <v>0</v>
      </c>
      <c r="Q56">
        <f t="shared" si="9"/>
        <v>8761.0257608091742</v>
      </c>
      <c r="R56">
        <f t="shared" si="5"/>
        <v>1212.8402275670642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2.8307533032746939E+23</v>
      </c>
      <c r="D57" s="4">
        <f t="shared" si="2"/>
        <v>2.2928901408141072E+22</v>
      </c>
      <c r="E57" s="4">
        <f>Input!I58</f>
        <v>3786.3038105714286</v>
      </c>
      <c r="F57">
        <f t="shared" si="3"/>
        <v>3785.7016023714286</v>
      </c>
      <c r="G57">
        <f t="shared" si="10"/>
        <v>56.070544748267977</v>
      </c>
      <c r="H57">
        <f t="shared" si="6"/>
        <v>13910147.825987257</v>
      </c>
      <c r="I57">
        <f t="shared" si="4"/>
        <v>5051320.9179089302</v>
      </c>
      <c r="N57" s="4">
        <f>Input!J58</f>
        <v>82.391905857142774</v>
      </c>
      <c r="O57">
        <f t="shared" si="7"/>
        <v>82.121526714285636</v>
      </c>
      <c r="P57">
        <f t="shared" si="8"/>
        <v>0</v>
      </c>
      <c r="Q57">
        <f t="shared" si="9"/>
        <v>6743.9451498851295</v>
      </c>
      <c r="R57">
        <f t="shared" si="5"/>
        <v>545.0838640803762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7.6947852651420175E+23</v>
      </c>
      <c r="D58" s="4">
        <f t="shared" si="2"/>
        <v>6.232721604427889E+22</v>
      </c>
      <c r="E58" s="4">
        <f>Input!I59</f>
        <v>3864.6891888571431</v>
      </c>
      <c r="F58">
        <f t="shared" si="3"/>
        <v>3864.0869806571432</v>
      </c>
      <c r="G58">
        <f t="shared" si="10"/>
        <v>56.070544748267977</v>
      </c>
      <c r="H58">
        <f t="shared" si="6"/>
        <v>14500989.176152134</v>
      </c>
      <c r="I58">
        <f t="shared" si="4"/>
        <v>5051320.9179089302</v>
      </c>
      <c r="N58" s="4">
        <f>Input!J59</f>
        <v>78.385378285714523</v>
      </c>
      <c r="O58">
        <f t="shared" si="7"/>
        <v>78.114999142857386</v>
      </c>
      <c r="P58">
        <f t="shared" si="8"/>
        <v>0</v>
      </c>
      <c r="Q58">
        <f t="shared" si="9"/>
        <v>6101.9530910886097</v>
      </c>
      <c r="R58">
        <f t="shared" si="5"/>
        <v>374.05507913772817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2.0916594960129961E+24</v>
      </c>
      <c r="D59" s="4">
        <f t="shared" si="2"/>
        <v>1.6942293879160435E+23</v>
      </c>
      <c r="E59" s="4">
        <f>Input!I60</f>
        <v>3938.0602625714287</v>
      </c>
      <c r="F59">
        <f t="shared" si="3"/>
        <v>3937.4580543714287</v>
      </c>
      <c r="G59">
        <f t="shared" si="10"/>
        <v>56.070544748267977</v>
      </c>
      <c r="H59">
        <f t="shared" si="6"/>
        <v>15065168.999858683</v>
      </c>
      <c r="I59">
        <f t="shared" si="4"/>
        <v>5051320.9179089302</v>
      </c>
      <c r="N59" s="4">
        <f>Input!J60</f>
        <v>73.371073714285558</v>
      </c>
      <c r="O59">
        <f t="shared" si="7"/>
        <v>73.10069457142842</v>
      </c>
      <c r="P59">
        <f t="shared" si="8"/>
        <v>0</v>
      </c>
      <c r="Q59">
        <f t="shared" si="9"/>
        <v>5343.7115468252641</v>
      </c>
      <c r="R59">
        <f t="shared" si="5"/>
        <v>205.23997833668724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5.685719999335932E+24</v>
      </c>
      <c r="D60" s="4">
        <f t="shared" si="2"/>
        <v>4.6053929584134719E+23</v>
      </c>
      <c r="E60" s="4">
        <f>Input!I61</f>
        <v>4008.3834255714282</v>
      </c>
      <c r="F60">
        <f t="shared" si="3"/>
        <v>4007.7812173714283</v>
      </c>
      <c r="G60">
        <f t="shared" si="10"/>
        <v>56.070544748267977</v>
      </c>
      <c r="H60">
        <f t="shared" si="6"/>
        <v>15616017.240123792</v>
      </c>
      <c r="I60">
        <f t="shared" si="4"/>
        <v>5051320.9179089302</v>
      </c>
      <c r="N60" s="4">
        <f>Input!J61</f>
        <v>70.323162999999568</v>
      </c>
      <c r="O60">
        <f t="shared" si="7"/>
        <v>70.05278385714243</v>
      </c>
      <c r="P60">
        <f t="shared" si="8"/>
        <v>0</v>
      </c>
      <c r="Q60">
        <f t="shared" si="9"/>
        <v>4907.3925261355153</v>
      </c>
      <c r="R60">
        <f t="shared" si="5"/>
        <v>127.19978708794154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1.5455389355901039E+25</v>
      </c>
      <c r="D61" s="4">
        <f t="shared" si="2"/>
        <v>1.2518755991768583E+24</v>
      </c>
      <c r="E61" s="4">
        <f>Input!I62</f>
        <v>4066.6255558571429</v>
      </c>
      <c r="F61">
        <f t="shared" si="3"/>
        <v>4066.0233476571429</v>
      </c>
      <c r="G61">
        <f t="shared" si="10"/>
        <v>56.070544748267977</v>
      </c>
      <c r="H61">
        <f t="shared" si="6"/>
        <v>16079721.481556743</v>
      </c>
      <c r="I61">
        <f t="shared" si="4"/>
        <v>5051320.9179089302</v>
      </c>
      <c r="N61" s="4">
        <f>Input!J62</f>
        <v>58.242130285714666</v>
      </c>
      <c r="O61">
        <f t="shared" si="7"/>
        <v>57.971751142857521</v>
      </c>
      <c r="P61">
        <f t="shared" si="8"/>
        <v>0</v>
      </c>
      <c r="Q61">
        <f t="shared" si="9"/>
        <v>3360.7239305694025</v>
      </c>
      <c r="R61">
        <f t="shared" si="5"/>
        <v>0.64439858683449769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4.2012104037905144E+25</v>
      </c>
      <c r="D62" s="4">
        <f t="shared" si="2"/>
        <v>3.4029506927337337E+24</v>
      </c>
      <c r="E62" s="4">
        <f>Input!I63</f>
        <v>4118.1450770000001</v>
      </c>
      <c r="F62">
        <f t="shared" si="3"/>
        <v>4117.5428688000002</v>
      </c>
      <c r="G62">
        <f t="shared" si="10"/>
        <v>56.070544748267977</v>
      </c>
      <c r="H62">
        <f t="shared" si="6"/>
        <v>16495557.43903818</v>
      </c>
      <c r="I62">
        <f t="shared" si="4"/>
        <v>5051320.9179089302</v>
      </c>
      <c r="N62" s="4">
        <f>Input!J63</f>
        <v>51.519521142857229</v>
      </c>
      <c r="O62">
        <f t="shared" si="7"/>
        <v>51.249142000000084</v>
      </c>
      <c r="P62">
        <f t="shared" si="8"/>
        <v>0</v>
      </c>
      <c r="Q62">
        <f t="shared" si="9"/>
        <v>2626.4745557361725</v>
      </c>
      <c r="R62">
        <f t="shared" si="5"/>
        <v>56.630946086581822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1.1420073898156842E+26</v>
      </c>
      <c r="D63" s="4">
        <f t="shared" si="2"/>
        <v>9.2501790312002279E+24</v>
      </c>
      <c r="E63" s="4">
        <f>Input!I64</f>
        <v>4164.5028139999995</v>
      </c>
      <c r="F63">
        <f t="shared" si="3"/>
        <v>4163.9006057999995</v>
      </c>
      <c r="G63">
        <f t="shared" si="10"/>
        <v>56.070544748267977</v>
      </c>
      <c r="H63">
        <f t="shared" si="6"/>
        <v>16874267.810480274</v>
      </c>
      <c r="I63">
        <f t="shared" si="4"/>
        <v>5051320.9179089302</v>
      </c>
      <c r="N63" s="4">
        <f>Input!J64</f>
        <v>46.357736999999361</v>
      </c>
      <c r="O63">
        <f t="shared" si="7"/>
        <v>46.087357857142216</v>
      </c>
      <c r="P63">
        <f t="shared" si="8"/>
        <v>0</v>
      </c>
      <c r="Q63">
        <f t="shared" si="9"/>
        <v>2124.0445542522884</v>
      </c>
      <c r="R63">
        <f t="shared" si="5"/>
        <v>160.96346289499812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3.1042979357019199E+26</v>
      </c>
      <c r="D64" s="4">
        <f t="shared" si="2"/>
        <v>2.5144593570504476E+25</v>
      </c>
      <c r="E64" s="4">
        <f>Input!I65</f>
        <v>4208.500878285714</v>
      </c>
      <c r="F64">
        <f t="shared" si="3"/>
        <v>4207.898670085714</v>
      </c>
      <c r="G64">
        <f t="shared" si="10"/>
        <v>56.070544748267977</v>
      </c>
      <c r="H64">
        <f t="shared" si="6"/>
        <v>17237676.782343052</v>
      </c>
      <c r="I64">
        <f t="shared" si="4"/>
        <v>5051320.9179089302</v>
      </c>
      <c r="N64" s="4">
        <f>Input!J65</f>
        <v>43.998064285714463</v>
      </c>
      <c r="O64">
        <f t="shared" si="7"/>
        <v>43.727685142857318</v>
      </c>
      <c r="P64">
        <f t="shared" si="8"/>
        <v>0</v>
      </c>
      <c r="Q64">
        <f t="shared" si="9"/>
        <v>1912.1104479528647</v>
      </c>
      <c r="R64">
        <f t="shared" si="5"/>
        <v>226.40650349665066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8.4383566687414538E+26</v>
      </c>
      <c r="D65" s="4">
        <f t="shared" si="2"/>
        <v>6.8350091786690452E+25</v>
      </c>
      <c r="E65" s="4">
        <f>Input!I66</f>
        <v>4247.5215078571428</v>
      </c>
      <c r="F65">
        <f t="shared" si="3"/>
        <v>4246.9192996571428</v>
      </c>
      <c r="G65">
        <f t="shared" si="10"/>
        <v>56.070544748267977</v>
      </c>
      <c r="H65">
        <f t="shared" si="6"/>
        <v>17563213.286521267</v>
      </c>
      <c r="I65">
        <f t="shared" si="4"/>
        <v>5051320.9179089302</v>
      </c>
      <c r="N65" s="4">
        <f>Input!J66</f>
        <v>39.020629571428799</v>
      </c>
      <c r="O65">
        <f t="shared" si="7"/>
        <v>38.750250428571654</v>
      </c>
      <c r="P65">
        <f t="shared" si="8"/>
        <v>0</v>
      </c>
      <c r="Q65">
        <f t="shared" si="9"/>
        <v>1501.5819082770176</v>
      </c>
      <c r="R65">
        <f t="shared" si="5"/>
        <v>400.97039277374512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2.29378315946961E+27</v>
      </c>
      <c r="D66" s="4">
        <f t="shared" si="2"/>
        <v>1.8579481247726853E+26</v>
      </c>
      <c r="E66" s="4">
        <f>Input!I67</f>
        <v>4283.432777</v>
      </c>
      <c r="F66">
        <f t="shared" si="3"/>
        <v>4282.8305688</v>
      </c>
      <c r="G66">
        <f t="shared" si="10"/>
        <v>56.070544748267977</v>
      </c>
      <c r="H66">
        <f t="shared" si="6"/>
        <v>17865500.300921801</v>
      </c>
      <c r="I66">
        <f t="shared" si="4"/>
        <v>5051320.9179089302</v>
      </c>
      <c r="N66" s="4">
        <f>Input!J67</f>
        <v>35.911269142857236</v>
      </c>
      <c r="O66">
        <f t="shared" si="7"/>
        <v>35.640890000000091</v>
      </c>
      <c r="P66">
        <f t="shared" si="8"/>
        <v>0</v>
      </c>
      <c r="Q66">
        <f t="shared" si="9"/>
        <v>1270.2730399921065</v>
      </c>
      <c r="R66">
        <f t="shared" si="5"/>
        <v>535.16370584776837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6.2351490808116167E+27</v>
      </c>
      <c r="D67" s="4">
        <f t="shared" si="2"/>
        <v>5.0504266257891488E+26</v>
      </c>
      <c r="E67" s="4">
        <f>Input!I68</f>
        <v>4319.0859571428573</v>
      </c>
      <c r="F67">
        <f t="shared" si="3"/>
        <v>4318.4837489428573</v>
      </c>
      <c r="G67">
        <f t="shared" si="10"/>
        <v>56.070544748267977</v>
      </c>
      <c r="H67">
        <f t="shared" si="6"/>
        <v>18168166.323292386</v>
      </c>
      <c r="I67">
        <f t="shared" si="4"/>
        <v>5051320.9179089302</v>
      </c>
      <c r="N67" s="4">
        <f>Input!J68</f>
        <v>35.653180142857309</v>
      </c>
      <c r="O67">
        <f t="shared" si="7"/>
        <v>35.382801000000164</v>
      </c>
      <c r="P67">
        <f t="shared" si="8"/>
        <v>0</v>
      </c>
      <c r="Q67">
        <f t="shared" si="9"/>
        <v>1251.9426066056126</v>
      </c>
      <c r="R67">
        <f t="shared" si="5"/>
        <v>547.17137402644289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1.3728482922848374E+27</v>
      </c>
      <c r="E68" s="4">
        <f>Input!I69</f>
        <v>4355.6977542857139</v>
      </c>
      <c r="F68">
        <f t="shared" ref="F68:F84" si="14">E68-$E$3</f>
        <v>4355.095546085714</v>
      </c>
      <c r="G68">
        <f t="shared" si="10"/>
        <v>56.070544748267977</v>
      </c>
      <c r="H68">
        <f t="shared" si="6"/>
        <v>18481615.96212443</v>
      </c>
      <c r="I68">
        <f t="shared" ref="I68:I84" si="15">(G68-$J$4)^2</f>
        <v>5051320.9179089302</v>
      </c>
      <c r="N68" s="4">
        <f>Input!J69</f>
        <v>36.611797142856631</v>
      </c>
      <c r="O68">
        <f t="shared" si="7"/>
        <v>36.341417999999486</v>
      </c>
      <c r="P68">
        <f t="shared" si="8"/>
        <v>0</v>
      </c>
      <c r="Q68">
        <f t="shared" si="9"/>
        <v>1320.6986622506865</v>
      </c>
      <c r="R68">
        <f t="shared" ref="R68:R84" si="16">(O68-$S$4)^2</f>
        <v>503.24296846594592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4.6071866343312918E+28</v>
      </c>
      <c r="D69" s="4">
        <f t="shared" si="13"/>
        <v>3.7317885661489057E+27</v>
      </c>
      <c r="E69" s="4">
        <f>Input!I70</f>
        <v>4393.5385475714284</v>
      </c>
      <c r="F69">
        <f t="shared" si="14"/>
        <v>4392.9363393714284</v>
      </c>
      <c r="G69">
        <f t="shared" si="10"/>
        <v>56.070544748267977</v>
      </c>
      <c r="H69">
        <f t="shared" ref="H69:H84" si="17">(F69-G69)^2</f>
        <v>18808404.920572378</v>
      </c>
      <c r="I69">
        <f t="shared" si="15"/>
        <v>5051320.9179089302</v>
      </c>
      <c r="N69" s="4">
        <f>Input!J70</f>
        <v>37.840793285714426</v>
      </c>
      <c r="O69">
        <f t="shared" ref="O69:O84" si="18">N69-$N$3</f>
        <v>37.570414142857281</v>
      </c>
      <c r="P69">
        <f t="shared" ref="P69:P84" si="19">$Y$3*((1/$AA$3)*(1/SQRT(2*PI()))*EXP(-1*D69*D69/2))</f>
        <v>0</v>
      </c>
      <c r="Q69">
        <f t="shared" ref="Q69:Q84" si="20">(O69-P69)^2</f>
        <v>1411.5360188658103</v>
      </c>
      <c r="R69">
        <f t="shared" si="16"/>
        <v>449.61306841677776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1.2523631708422139E+29</v>
      </c>
      <c r="D70" s="4">
        <f t="shared" si="13"/>
        <v>1.0144053047013807E+28</v>
      </c>
      <c r="E70" s="4">
        <f>Input!I71</f>
        <v>4432.5591772857142</v>
      </c>
      <c r="F70">
        <f t="shared" si="14"/>
        <v>4431.9569690857143</v>
      </c>
      <c r="G70">
        <f t="shared" ref="G70:G84" si="21">G69+P70</f>
        <v>56.070544748267977</v>
      </c>
      <c r="H70">
        <f t="shared" si="17"/>
        <v>19148381.998700764</v>
      </c>
      <c r="I70">
        <f t="shared" si="15"/>
        <v>5051320.9179089302</v>
      </c>
      <c r="N70" s="4">
        <f>Input!J71</f>
        <v>39.02062971428586</v>
      </c>
      <c r="O70">
        <f t="shared" si="18"/>
        <v>38.750250571428715</v>
      </c>
      <c r="P70">
        <f t="shared" si="19"/>
        <v>0</v>
      </c>
      <c r="Q70">
        <f t="shared" si="20"/>
        <v>1501.5819193485115</v>
      </c>
      <c r="R70">
        <f t="shared" si="16"/>
        <v>400.97038705253556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3.4042760499317408E+29</v>
      </c>
      <c r="D71" s="4">
        <f t="shared" si="13"/>
        <v>2.757439506462224E+28</v>
      </c>
      <c r="E71" s="4">
        <f>Input!I72</f>
        <v>4471.6658365714284</v>
      </c>
      <c r="F71">
        <f t="shared" si="14"/>
        <v>4471.0636283714284</v>
      </c>
      <c r="G71">
        <f t="shared" si="21"/>
        <v>56.070544748267977</v>
      </c>
      <c r="H71">
        <f t="shared" si="17"/>
        <v>19492163.928440344</v>
      </c>
      <c r="I71">
        <f t="shared" si="15"/>
        <v>5051320.9179089302</v>
      </c>
      <c r="N71" s="4">
        <f>Input!J72</f>
        <v>39.106659285714159</v>
      </c>
      <c r="O71">
        <f t="shared" si="18"/>
        <v>38.836280142857014</v>
      </c>
      <c r="P71">
        <f t="shared" si="19"/>
        <v>0</v>
      </c>
      <c r="Q71">
        <f t="shared" si="20"/>
        <v>1508.25665533447</v>
      </c>
      <c r="R71">
        <f t="shared" si="16"/>
        <v>397.53243371194253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9.2537817255877872E+29</v>
      </c>
      <c r="D72" s="4">
        <f t="shared" si="13"/>
        <v>7.49549770349134E+28</v>
      </c>
      <c r="E72" s="4">
        <f>Input!I73</f>
        <v>4511.8540127142851</v>
      </c>
      <c r="F72">
        <f t="shared" si="14"/>
        <v>4511.2518045142851</v>
      </c>
      <c r="G72">
        <f t="shared" si="21"/>
        <v>56.070544748267977</v>
      </c>
      <c r="H72">
        <f t="shared" si="17"/>
        <v>19848640.057370316</v>
      </c>
      <c r="I72">
        <f t="shared" si="15"/>
        <v>5051320.9179089302</v>
      </c>
      <c r="N72" s="4">
        <f>Input!J73</f>
        <v>40.188176142856719</v>
      </c>
      <c r="O72">
        <f t="shared" si="18"/>
        <v>39.917796999999574</v>
      </c>
      <c r="P72">
        <f t="shared" si="19"/>
        <v>0</v>
      </c>
      <c r="Q72">
        <f t="shared" si="20"/>
        <v>1593.430517333175</v>
      </c>
      <c r="R72">
        <f t="shared" si="16"/>
        <v>355.57508029099807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2.5154386709191669E+30</v>
      </c>
      <c r="D73" s="4">
        <f t="shared" si="13"/>
        <v>2.0374875202657013E+29</v>
      </c>
      <c r="E73" s="4">
        <f>Input!I74</f>
        <v>4551.1818914285714</v>
      </c>
      <c r="F73">
        <f t="shared" si="14"/>
        <v>4550.5796832285714</v>
      </c>
      <c r="G73">
        <f t="shared" si="21"/>
        <v>56.070544748267977</v>
      </c>
      <c r="H73">
        <f t="shared" si="17"/>
        <v>20200612.39588296</v>
      </c>
      <c r="I73">
        <f t="shared" si="15"/>
        <v>5051320.9179089302</v>
      </c>
      <c r="N73" s="4">
        <f>Input!J74</f>
        <v>39.327878714286271</v>
      </c>
      <c r="O73">
        <f t="shared" si="18"/>
        <v>39.057499571429126</v>
      </c>
      <c r="P73">
        <f t="shared" si="19"/>
        <v>0</v>
      </c>
      <c r="Q73">
        <f t="shared" si="20"/>
        <v>1525.4882727721863</v>
      </c>
      <c r="R73">
        <f t="shared" si="16"/>
        <v>388.75993050828657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6.8376712297627441E+30</v>
      </c>
      <c r="D74" s="4">
        <f t="shared" si="13"/>
        <v>5.5384653020503376E+29</v>
      </c>
      <c r="E74" s="4">
        <f>Input!I75</f>
        <v>4586.4295027142862</v>
      </c>
      <c r="F74">
        <f t="shared" si="14"/>
        <v>4585.8272945142862</v>
      </c>
      <c r="G74">
        <f t="shared" si="21"/>
        <v>56.070544748267977</v>
      </c>
      <c r="H74">
        <f t="shared" si="17"/>
        <v>20518696.212050803</v>
      </c>
      <c r="I74">
        <f t="shared" si="15"/>
        <v>5051320.9179089302</v>
      </c>
      <c r="N74" s="4">
        <f>Input!J75</f>
        <v>35.247611285714811</v>
      </c>
      <c r="O74">
        <f t="shared" si="18"/>
        <v>34.977232142857666</v>
      </c>
      <c r="P74">
        <f t="shared" si="19"/>
        <v>0</v>
      </c>
      <c r="Q74">
        <f t="shared" si="20"/>
        <v>1223.4067683753556</v>
      </c>
      <c r="R74">
        <f t="shared" si="16"/>
        <v>566.30974577670338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1.8586717452841279E+31</v>
      </c>
      <c r="D75" s="4">
        <f t="shared" si="13"/>
        <v>1.5055109588114368E+30</v>
      </c>
      <c r="E75" s="4">
        <f>Input!I76</f>
        <v>4618.7889728571427</v>
      </c>
      <c r="F75">
        <f t="shared" si="14"/>
        <v>4618.1867646571427</v>
      </c>
      <c r="G75">
        <f t="shared" si="21"/>
        <v>56.070544748267977</v>
      </c>
      <c r="H75">
        <f t="shared" si="17"/>
        <v>20812904.403955642</v>
      </c>
      <c r="I75">
        <f t="shared" si="15"/>
        <v>5051320.9179089302</v>
      </c>
      <c r="N75" s="4">
        <f>Input!J76</f>
        <v>32.35947014285648</v>
      </c>
      <c r="O75">
        <f t="shared" si="18"/>
        <v>32.089090999999335</v>
      </c>
      <c r="P75">
        <f t="shared" si="19"/>
        <v>0</v>
      </c>
      <c r="Q75">
        <f t="shared" si="20"/>
        <v>1029.7097612062385</v>
      </c>
      <c r="R75">
        <f t="shared" si="16"/>
        <v>712.1108161180656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5.0523936302761039E+31</v>
      </c>
      <c r="D76" s="4">
        <f t="shared" si="13"/>
        <v>4.0924030818830826E+30</v>
      </c>
      <c r="E76" s="4">
        <f>Input!I77</f>
        <v>4648.1988521428566</v>
      </c>
      <c r="F76">
        <f t="shared" si="14"/>
        <v>4647.5966439428566</v>
      </c>
      <c r="G76">
        <f t="shared" si="21"/>
        <v>56.070544748267977</v>
      </c>
      <c r="H76">
        <f t="shared" si="17"/>
        <v>21082111.919585079</v>
      </c>
      <c r="I76">
        <f t="shared" si="15"/>
        <v>5051320.9179089302</v>
      </c>
      <c r="N76" s="4">
        <f>Input!J77</f>
        <v>29.409879285713941</v>
      </c>
      <c r="O76">
        <f t="shared" si="18"/>
        <v>29.1395001428568</v>
      </c>
      <c r="P76">
        <f t="shared" si="19"/>
        <v>0</v>
      </c>
      <c r="Q76">
        <f t="shared" si="20"/>
        <v>849.11046857555152</v>
      </c>
      <c r="R76">
        <f t="shared" si="16"/>
        <v>878.23295291562795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1.3733829795401761E+32</v>
      </c>
      <c r="D77" s="4">
        <f t="shared" si="13"/>
        <v>1.1124304932212578E+31</v>
      </c>
      <c r="E77" s="4">
        <f>Input!I78</f>
        <v>4675.2244787142854</v>
      </c>
      <c r="F77">
        <f t="shared" si="14"/>
        <v>4674.6222705142854</v>
      </c>
      <c r="G77">
        <f t="shared" si="21"/>
        <v>56.070544748267977</v>
      </c>
      <c r="H77">
        <f t="shared" si="17"/>
        <v>21331020.043576259</v>
      </c>
      <c r="I77">
        <f t="shared" si="15"/>
        <v>5051320.9179089302</v>
      </c>
      <c r="N77" s="4">
        <f>Input!J78</f>
        <v>27.025626571428802</v>
      </c>
      <c r="O77">
        <f t="shared" si="18"/>
        <v>26.755247428571661</v>
      </c>
      <c r="P77">
        <f t="shared" si="19"/>
        <v>0</v>
      </c>
      <c r="Q77">
        <f t="shared" si="20"/>
        <v>715.84326496409051</v>
      </c>
      <c r="R77">
        <f t="shared" si="16"/>
        <v>1025.2322504066206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3.7332419967990015E+32</v>
      </c>
      <c r="D78" s="4">
        <f t="shared" si="13"/>
        <v>3.0238995951470782E+31</v>
      </c>
      <c r="E78" s="4">
        <f>Input!I79</f>
        <v>4701.1562987142843</v>
      </c>
      <c r="F78">
        <f t="shared" si="14"/>
        <v>4700.5540905142843</v>
      </c>
      <c r="G78">
        <f t="shared" si="21"/>
        <v>56.070544748267977</v>
      </c>
      <c r="H78">
        <f t="shared" si="17"/>
        <v>21571227.406891268</v>
      </c>
      <c r="I78">
        <f t="shared" si="15"/>
        <v>5051320.9179089302</v>
      </c>
      <c r="N78" s="4">
        <f>Input!J79</f>
        <v>25.931819999998879</v>
      </c>
      <c r="O78">
        <f t="shared" si="18"/>
        <v>25.661440857141738</v>
      </c>
      <c r="P78">
        <f t="shared" si="19"/>
        <v>0</v>
      </c>
      <c r="Q78">
        <f t="shared" si="20"/>
        <v>658.50954686458329</v>
      </c>
      <c r="R78">
        <f t="shared" si="16"/>
        <v>1096.4743912422052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1.0148003881138887E+33</v>
      </c>
      <c r="D79" s="4">
        <f t="shared" si="13"/>
        <v>8.2198113205729673E+31</v>
      </c>
      <c r="E79" s="4">
        <f>Input!I80</f>
        <v>4725.8837024285704</v>
      </c>
      <c r="F79">
        <f t="shared" si="14"/>
        <v>4725.2814942285704</v>
      </c>
      <c r="G79">
        <f t="shared" si="21"/>
        <v>56.070544748267977</v>
      </c>
      <c r="H79">
        <f t="shared" si="17"/>
        <v>21801530.89074675</v>
      </c>
      <c r="I79">
        <f t="shared" si="15"/>
        <v>5051320.9179089302</v>
      </c>
      <c r="N79" s="4">
        <f>Input!J80</f>
        <v>24.727403714286083</v>
      </c>
      <c r="O79">
        <f t="shared" si="18"/>
        <v>24.457024571428942</v>
      </c>
      <c r="P79">
        <f t="shared" si="19"/>
        <v>0</v>
      </c>
      <c r="Q79">
        <f t="shared" si="20"/>
        <v>598.14605088747908</v>
      </c>
      <c r="R79">
        <f t="shared" si="16"/>
        <v>1177.6888145205048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2.7585134545231703E+33</v>
      </c>
      <c r="D80" s="4">
        <f t="shared" si="13"/>
        <v>2.2343763746075443E+32</v>
      </c>
      <c r="E80" s="4">
        <f>Input!I81</f>
        <v>4750.4882065714282</v>
      </c>
      <c r="F80">
        <f t="shared" si="14"/>
        <v>4749.8859983714283</v>
      </c>
      <c r="G80">
        <f t="shared" si="21"/>
        <v>56.070544748267977</v>
      </c>
      <c r="H80">
        <f t="shared" si="17"/>
        <v>22031903.512671597</v>
      </c>
      <c r="I80">
        <f t="shared" si="15"/>
        <v>5051320.9179089302</v>
      </c>
      <c r="N80" s="4">
        <f>Input!J81</f>
        <v>24.604504142857877</v>
      </c>
      <c r="O80">
        <f t="shared" si="18"/>
        <v>24.334125000000736</v>
      </c>
      <c r="P80">
        <f t="shared" si="19"/>
        <v>0</v>
      </c>
      <c r="Q80">
        <f t="shared" si="20"/>
        <v>592.14963951566085</v>
      </c>
      <c r="R80">
        <f t="shared" si="16"/>
        <v>1186.1391237772514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7.4984169969901209E+33</v>
      </c>
      <c r="D81" s="4">
        <f t="shared" si="13"/>
        <v>6.0736646970338889E+32</v>
      </c>
      <c r="E81" s="4">
        <f>Input!I82</f>
        <v>4774.4167627142861</v>
      </c>
      <c r="F81">
        <f t="shared" si="14"/>
        <v>4773.8145545142861</v>
      </c>
      <c r="G81">
        <f t="shared" si="21"/>
        <v>56.070544748267977</v>
      </c>
      <c r="H81">
        <f t="shared" si="17"/>
        <v>22257108.541683149</v>
      </c>
      <c r="I81">
        <f t="shared" si="15"/>
        <v>5051320.9179089302</v>
      </c>
      <c r="N81" s="4">
        <f>Input!J82</f>
        <v>23.928556142857815</v>
      </c>
      <c r="O81">
        <f t="shared" si="18"/>
        <v>23.658177000000673</v>
      </c>
      <c r="P81">
        <f t="shared" si="19"/>
        <v>0</v>
      </c>
      <c r="Q81">
        <f t="shared" si="20"/>
        <v>559.70933896336089</v>
      </c>
      <c r="R81">
        <f t="shared" si="16"/>
        <v>1233.1558286640832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2.0382810665126688E+34</v>
      </c>
      <c r="D82" s="4">
        <f t="shared" si="13"/>
        <v>1.6509932378100432E+33</v>
      </c>
      <c r="E82" s="4">
        <f>Input!I83</f>
        <v>4797.3621219999995</v>
      </c>
      <c r="F82">
        <f t="shared" si="14"/>
        <v>4796.7599137999996</v>
      </c>
      <c r="G82">
        <f t="shared" si="21"/>
        <v>56.070544748267977</v>
      </c>
      <c r="H82">
        <f t="shared" si="17"/>
        <v>22474135.693840105</v>
      </c>
      <c r="I82">
        <f t="shared" si="15"/>
        <v>5051320.9179089302</v>
      </c>
      <c r="N82" s="4">
        <f>Input!J83</f>
        <v>22.945359285713494</v>
      </c>
      <c r="O82">
        <f t="shared" si="18"/>
        <v>22.674980142856352</v>
      </c>
      <c r="P82">
        <f t="shared" si="19"/>
        <v>0</v>
      </c>
      <c r="Q82">
        <f t="shared" si="20"/>
        <v>514.15472447892989</v>
      </c>
      <c r="R82">
        <f t="shared" si="16"/>
        <v>1303.1750127941114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5.5406223843935098E+34</v>
      </c>
      <c r="D83" s="4">
        <f t="shared" si="13"/>
        <v>4.4878649172478033E+33</v>
      </c>
      <c r="E83" s="4">
        <f>Input!I84</f>
        <v>4819.7421428571424</v>
      </c>
      <c r="F83">
        <f t="shared" si="14"/>
        <v>4819.1399346571425</v>
      </c>
      <c r="G83">
        <f t="shared" si="21"/>
        <v>56.070544748267977</v>
      </c>
      <c r="H83">
        <f t="shared" si="17"/>
        <v>22686830.0130869</v>
      </c>
      <c r="I83">
        <f t="shared" si="15"/>
        <v>5051320.9179089302</v>
      </c>
      <c r="N83" s="4">
        <f>Input!J84</f>
        <v>22.380020857142881</v>
      </c>
      <c r="O83">
        <f t="shared" si="18"/>
        <v>22.10964171428574</v>
      </c>
      <c r="P83">
        <f t="shared" si="19"/>
        <v>0</v>
      </c>
      <c r="Q83">
        <f t="shared" si="20"/>
        <v>488.83625673408409</v>
      </c>
      <c r="R83">
        <f t="shared" si="16"/>
        <v>1344.3115069603609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1.5060973145850306E+35</v>
      </c>
      <c r="D84" s="4">
        <f t="shared" si="13"/>
        <v>1.2199281653133561E+34</v>
      </c>
      <c r="E84" s="4">
        <f>Input!I85</f>
        <v>4842.0115541428577</v>
      </c>
      <c r="F84">
        <f t="shared" si="14"/>
        <v>4841.4093459428577</v>
      </c>
      <c r="G84">
        <f t="shared" si="21"/>
        <v>56.070544748267977</v>
      </c>
      <c r="H84">
        <f t="shared" si="17"/>
        <v>22899467.442218475</v>
      </c>
      <c r="I84">
        <f t="shared" si="15"/>
        <v>5051320.9179089302</v>
      </c>
      <c r="N84" s="4">
        <f>Input!J85</f>
        <v>22.26941128571525</v>
      </c>
      <c r="O84">
        <f t="shared" si="18"/>
        <v>21.999032142858109</v>
      </c>
      <c r="P84">
        <f t="shared" si="19"/>
        <v>0</v>
      </c>
      <c r="Q84">
        <f t="shared" si="20"/>
        <v>483.95741522250427</v>
      </c>
      <c r="R84">
        <f t="shared" si="16"/>
        <v>1352.4347089766036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2021-08-17T21:23:25Z</dcterms:modified>
</cp:coreProperties>
</file>