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minimized="1" xWindow="-105" yWindow="-105" windowWidth="20730" windowHeight="11760" tabRatio="937" activeTab="2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xlchart.v1.0" hidden="1">LogNormal!$B$4:$B$115</definedName>
    <definedName name="_xlchart.v1.1" hidden="1">LogNormal!$O$4:$O$115</definedName>
    <definedName name="_xlchart.v1.2" hidden="1">LogNormal!$P$4:$P$115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logistic!$S$5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0.955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" i="5" l="1"/>
  <c r="Z10" i="5" l="1"/>
  <c r="AA10" i="5" s="1"/>
  <c r="Z9" i="5"/>
  <c r="AA9" i="5" s="1"/>
  <c r="N104" i="13" l="1"/>
  <c r="N105" i="13"/>
  <c r="N106" i="13"/>
  <c r="N107" i="13"/>
  <c r="N108" i="13"/>
  <c r="N109" i="13"/>
  <c r="N110" i="13"/>
  <c r="N111" i="13"/>
  <c r="N112" i="13"/>
  <c r="N113" i="13"/>
  <c r="N114" i="13"/>
  <c r="N115" i="13"/>
  <c r="A104" i="13"/>
  <c r="E104" i="13"/>
  <c r="A105" i="13"/>
  <c r="E105" i="13"/>
  <c r="A106" i="13"/>
  <c r="E106" i="13"/>
  <c r="A107" i="13"/>
  <c r="E107" i="13"/>
  <c r="A108" i="13"/>
  <c r="E108" i="13"/>
  <c r="A109" i="13"/>
  <c r="E109" i="13"/>
  <c r="A110" i="13"/>
  <c r="E110" i="13"/>
  <c r="A111" i="13"/>
  <c r="E111" i="13"/>
  <c r="A112" i="13"/>
  <c r="E112" i="13"/>
  <c r="A113" i="13"/>
  <c r="E113" i="13"/>
  <c r="A114" i="13"/>
  <c r="E114" i="13"/>
  <c r="A115" i="13"/>
  <c r="E115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3" i="2"/>
  <c r="A84" i="12" l="1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11" i="5"/>
  <c r="E111" i="5"/>
  <c r="N111" i="5"/>
  <c r="A112" i="5"/>
  <c r="E112" i="5"/>
  <c r="N112" i="5"/>
  <c r="A113" i="5"/>
  <c r="E113" i="5"/>
  <c r="N113" i="5"/>
  <c r="A114" i="5"/>
  <c r="E114" i="5"/>
  <c r="N114" i="5"/>
  <c r="A115" i="5"/>
  <c r="E115" i="5"/>
  <c r="N115" i="5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85" i="2"/>
  <c r="A86" i="2"/>
  <c r="A87" i="2"/>
  <c r="A8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B86" i="2" l="1"/>
  <c r="E86" i="2" s="1"/>
  <c r="B85" i="2"/>
  <c r="B109" i="2"/>
  <c r="B111" i="2"/>
  <c r="E111" i="2" s="1"/>
  <c r="B103" i="2"/>
  <c r="E103" i="2" s="1"/>
  <c r="B95" i="2"/>
  <c r="E95" i="2" s="1"/>
  <c r="B88" i="2"/>
  <c r="E88" i="2" s="1"/>
  <c r="B110" i="2"/>
  <c r="E110" i="2" s="1"/>
  <c r="B102" i="2"/>
  <c r="E102" i="2" s="1"/>
  <c r="E109" i="2"/>
  <c r="E85" i="2"/>
  <c r="B115" i="2"/>
  <c r="B114" i="2"/>
  <c r="B99" i="2"/>
  <c r="B94" i="2"/>
  <c r="B87" i="2"/>
  <c r="B107" i="2"/>
  <c r="B90" i="2"/>
  <c r="B100" i="2"/>
  <c r="B101" i="2"/>
  <c r="B93" i="2"/>
  <c r="B108" i="2"/>
  <c r="B92" i="2"/>
  <c r="B106" i="2"/>
  <c r="B91" i="2"/>
  <c r="B113" i="2"/>
  <c r="B105" i="2"/>
  <c r="B97" i="2"/>
  <c r="B89" i="2"/>
  <c r="B98" i="2"/>
  <c r="B112" i="2"/>
  <c r="B104" i="2"/>
  <c r="B96" i="2"/>
  <c r="E89" i="2" l="1"/>
  <c r="E112" i="2"/>
  <c r="E97" i="2"/>
  <c r="E108" i="2"/>
  <c r="E105" i="2"/>
  <c r="E90" i="2"/>
  <c r="E93" i="2"/>
  <c r="E114" i="2"/>
  <c r="E100" i="2"/>
  <c r="E104" i="2"/>
  <c r="E113" i="2"/>
  <c r="E107" i="2"/>
  <c r="E115" i="2"/>
  <c r="E91" i="2"/>
  <c r="E87" i="2"/>
  <c r="E96" i="2"/>
  <c r="E92" i="2"/>
  <c r="E94" i="2"/>
  <c r="E99" i="2"/>
  <c r="E98" i="2"/>
  <c r="E106" i="2"/>
  <c r="E101" i="2"/>
  <c r="C10" i="15" l="1"/>
  <c r="D3" i="2" l="1"/>
  <c r="D86" i="2"/>
  <c r="F86" i="2" s="1"/>
  <c r="D110" i="2"/>
  <c r="F110" i="2" s="1"/>
  <c r="D100" i="2"/>
  <c r="F100" i="2" s="1"/>
  <c r="D92" i="2"/>
  <c r="F92" i="2" s="1"/>
  <c r="D102" i="2"/>
  <c r="F102" i="2" s="1"/>
  <c r="D96" i="2"/>
  <c r="F96" i="2" s="1"/>
  <c r="D114" i="2"/>
  <c r="F114" i="2" s="1"/>
  <c r="D90" i="2"/>
  <c r="F90" i="2" s="1"/>
  <c r="D104" i="2"/>
  <c r="F104" i="2" s="1"/>
  <c r="D94" i="2"/>
  <c r="F94" i="2" s="1"/>
  <c r="D108" i="2"/>
  <c r="F108" i="2" s="1"/>
  <c r="D97" i="2"/>
  <c r="F97" i="2" s="1"/>
  <c r="D88" i="2"/>
  <c r="F88" i="2" s="1"/>
  <c r="D112" i="2"/>
  <c r="F112" i="2" s="1"/>
  <c r="D89" i="2"/>
  <c r="F89" i="2" s="1"/>
  <c r="D113" i="2"/>
  <c r="F113" i="2" s="1"/>
  <c r="D87" i="2"/>
  <c r="F87" i="2" s="1"/>
  <c r="D109" i="2"/>
  <c r="F109" i="2" s="1"/>
  <c r="D85" i="2"/>
  <c r="F85" i="2" s="1"/>
  <c r="D115" i="2"/>
  <c r="F115" i="2" s="1"/>
  <c r="D91" i="2"/>
  <c r="F91" i="2" s="1"/>
  <c r="D105" i="2"/>
  <c r="F105" i="2" s="1"/>
  <c r="D98" i="2"/>
  <c r="F98" i="2" s="1"/>
  <c r="D106" i="2"/>
  <c r="F106" i="2" s="1"/>
  <c r="D95" i="2"/>
  <c r="F95" i="2" s="1"/>
  <c r="D99" i="2"/>
  <c r="F99" i="2" s="1"/>
  <c r="D101" i="2"/>
  <c r="F101" i="2" s="1"/>
  <c r="D93" i="2"/>
  <c r="F93" i="2" s="1"/>
  <c r="D103" i="2"/>
  <c r="F103" i="2" s="1"/>
  <c r="D107" i="2"/>
  <c r="F107" i="2" s="1"/>
  <c r="D111" i="2"/>
  <c r="F111" i="2" s="1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115" i="13" l="1"/>
  <c r="C115" i="13" s="1"/>
  <c r="B112" i="13"/>
  <c r="C112" i="13" s="1"/>
  <c r="B110" i="13"/>
  <c r="C110" i="13" s="1"/>
  <c r="B111" i="13"/>
  <c r="C111" i="13" s="1"/>
  <c r="B104" i="13"/>
  <c r="C104" i="13" s="1"/>
  <c r="B113" i="13"/>
  <c r="C113" i="13" s="1"/>
  <c r="B105" i="13"/>
  <c r="C105" i="13" s="1"/>
  <c r="B107" i="13"/>
  <c r="C107" i="13" s="1"/>
  <c r="B114" i="13"/>
  <c r="C114" i="13" s="1"/>
  <c r="B106" i="13"/>
  <c r="C106" i="13" s="1"/>
  <c r="B108" i="13"/>
  <c r="C108" i="13" s="1"/>
  <c r="B109" i="13"/>
  <c r="C109" i="13" s="1"/>
  <c r="B107" i="12"/>
  <c r="N107" i="12" s="1"/>
  <c r="O107" i="12" s="1"/>
  <c r="B91" i="12"/>
  <c r="N91" i="12" s="1"/>
  <c r="O91" i="12" s="1"/>
  <c r="B87" i="12"/>
  <c r="N87" i="12" s="1"/>
  <c r="O87" i="12" s="1"/>
  <c r="B98" i="12"/>
  <c r="N98" i="12" s="1"/>
  <c r="O98" i="12" s="1"/>
  <c r="B102" i="12"/>
  <c r="N102" i="12" s="1"/>
  <c r="O102" i="12" s="1"/>
  <c r="B100" i="12"/>
  <c r="N100" i="12" s="1"/>
  <c r="O100" i="12" s="1"/>
  <c r="B89" i="12"/>
  <c r="N89" i="12" s="1"/>
  <c r="O89" i="12" s="1"/>
  <c r="B106" i="12"/>
  <c r="N106" i="12" s="1"/>
  <c r="O106" i="12" s="1"/>
  <c r="B85" i="12"/>
  <c r="N85" i="12" s="1"/>
  <c r="O85" i="12" s="1"/>
  <c r="B101" i="12"/>
  <c r="N101" i="12" s="1"/>
  <c r="O101" i="12" s="1"/>
  <c r="B111" i="12"/>
  <c r="N111" i="12" s="1"/>
  <c r="O111" i="12" s="1"/>
  <c r="B109" i="12"/>
  <c r="N109" i="12" s="1"/>
  <c r="O109" i="12" s="1"/>
  <c r="B95" i="12"/>
  <c r="N95" i="12" s="1"/>
  <c r="O95" i="12" s="1"/>
  <c r="B93" i="12"/>
  <c r="N93" i="12" s="1"/>
  <c r="O93" i="12" s="1"/>
  <c r="B90" i="12"/>
  <c r="N90" i="12" s="1"/>
  <c r="O90" i="12" s="1"/>
  <c r="B112" i="12"/>
  <c r="N112" i="12" s="1"/>
  <c r="O112" i="12" s="1"/>
  <c r="B104" i="12"/>
  <c r="N104" i="12" s="1"/>
  <c r="O104" i="12" s="1"/>
  <c r="B97" i="12"/>
  <c r="N97" i="12" s="1"/>
  <c r="O97" i="12" s="1"/>
  <c r="B113" i="12"/>
  <c r="N113" i="12" s="1"/>
  <c r="O113" i="12" s="1"/>
  <c r="B99" i="12"/>
  <c r="N99" i="12" s="1"/>
  <c r="O99" i="12" s="1"/>
  <c r="B84" i="12"/>
  <c r="N84" i="12" s="1"/>
  <c r="O84" i="12" s="1"/>
  <c r="B92" i="12"/>
  <c r="N92" i="12" s="1"/>
  <c r="O92" i="12" s="1"/>
  <c r="B110" i="12"/>
  <c r="N110" i="12" s="1"/>
  <c r="O110" i="12" s="1"/>
  <c r="B108" i="12"/>
  <c r="N108" i="12" s="1"/>
  <c r="O108" i="12" s="1"/>
  <c r="B88" i="12"/>
  <c r="N88" i="12" s="1"/>
  <c r="O88" i="12" s="1"/>
  <c r="B115" i="12"/>
  <c r="N115" i="12" s="1"/>
  <c r="O115" i="12" s="1"/>
  <c r="B86" i="12"/>
  <c r="N86" i="12" s="1"/>
  <c r="O86" i="12" s="1"/>
  <c r="B114" i="12"/>
  <c r="N114" i="12" s="1"/>
  <c r="O114" i="12" s="1"/>
  <c r="B105" i="12"/>
  <c r="N105" i="12" s="1"/>
  <c r="O105" i="12" s="1"/>
  <c r="B103" i="12"/>
  <c r="N103" i="12" s="1"/>
  <c r="O103" i="12" s="1"/>
  <c r="B94" i="12"/>
  <c r="N94" i="12" s="1"/>
  <c r="O94" i="12" s="1"/>
  <c r="B96" i="12"/>
  <c r="N96" i="12" s="1"/>
  <c r="O96" i="12" s="1"/>
  <c r="B87" i="5"/>
  <c r="C87" i="5" s="1"/>
  <c r="D87" i="5" s="1"/>
  <c r="P87" i="5" s="1"/>
  <c r="B101" i="5"/>
  <c r="B110" i="5"/>
  <c r="C110" i="5" s="1"/>
  <c r="D110" i="5" s="1"/>
  <c r="P110" i="5" s="1"/>
  <c r="B113" i="5"/>
  <c r="C113" i="5" s="1"/>
  <c r="D113" i="5" s="1"/>
  <c r="P113" i="5" s="1"/>
  <c r="B95" i="5"/>
  <c r="C95" i="5" s="1"/>
  <c r="D95" i="5" s="1"/>
  <c r="P95" i="5" s="1"/>
  <c r="B98" i="5"/>
  <c r="C98" i="5" s="1"/>
  <c r="D98" i="5" s="1"/>
  <c r="P98" i="5" s="1"/>
  <c r="B91" i="5"/>
  <c r="C91" i="5" s="1"/>
  <c r="D91" i="5" s="1"/>
  <c r="P91" i="5" s="1"/>
  <c r="B105" i="5"/>
  <c r="B97" i="5"/>
  <c r="B109" i="5"/>
  <c r="C109" i="5" s="1"/>
  <c r="D109" i="5" s="1"/>
  <c r="P109" i="5" s="1"/>
  <c r="B104" i="5"/>
  <c r="C104" i="5" s="1"/>
  <c r="D104" i="5" s="1"/>
  <c r="P104" i="5" s="1"/>
  <c r="B99" i="5"/>
  <c r="C99" i="5" s="1"/>
  <c r="D99" i="5" s="1"/>
  <c r="P99" i="5" s="1"/>
  <c r="B112" i="5"/>
  <c r="C112" i="5" s="1"/>
  <c r="D112" i="5" s="1"/>
  <c r="P112" i="5" s="1"/>
  <c r="B96" i="5"/>
  <c r="C96" i="5" s="1"/>
  <c r="D96" i="5" s="1"/>
  <c r="P96" i="5" s="1"/>
  <c r="B94" i="5"/>
  <c r="C94" i="5" s="1"/>
  <c r="D94" i="5" s="1"/>
  <c r="P94" i="5" s="1"/>
  <c r="B86" i="5"/>
  <c r="C86" i="5" s="1"/>
  <c r="D86" i="5" s="1"/>
  <c r="P86" i="5" s="1"/>
  <c r="B93" i="5"/>
  <c r="B89" i="5"/>
  <c r="B88" i="5"/>
  <c r="C88" i="5" s="1"/>
  <c r="D88" i="5" s="1"/>
  <c r="P88" i="5" s="1"/>
  <c r="B103" i="5"/>
  <c r="C103" i="5" s="1"/>
  <c r="D103" i="5" s="1"/>
  <c r="P103" i="5" s="1"/>
  <c r="B85" i="5"/>
  <c r="B92" i="5"/>
  <c r="C92" i="5" s="1"/>
  <c r="D92" i="5" s="1"/>
  <c r="P92" i="5" s="1"/>
  <c r="B114" i="5"/>
  <c r="C114" i="5" s="1"/>
  <c r="D114" i="5" s="1"/>
  <c r="P114" i="5" s="1"/>
  <c r="B102" i="5"/>
  <c r="C102" i="5" s="1"/>
  <c r="D102" i="5" s="1"/>
  <c r="P102" i="5" s="1"/>
  <c r="B106" i="5"/>
  <c r="C106" i="5" s="1"/>
  <c r="D106" i="5" s="1"/>
  <c r="P106" i="5" s="1"/>
  <c r="B107" i="5"/>
  <c r="C107" i="5" s="1"/>
  <c r="D107" i="5" s="1"/>
  <c r="P107" i="5" s="1"/>
  <c r="B108" i="5"/>
  <c r="C108" i="5" s="1"/>
  <c r="D108" i="5" s="1"/>
  <c r="P108" i="5" s="1"/>
  <c r="B115" i="5"/>
  <c r="C115" i="5" s="1"/>
  <c r="D115" i="5" s="1"/>
  <c r="P115" i="5" s="1"/>
  <c r="B90" i="5"/>
  <c r="C90" i="5" s="1"/>
  <c r="D90" i="5" s="1"/>
  <c r="P90" i="5" s="1"/>
  <c r="B100" i="5"/>
  <c r="C100" i="5" s="1"/>
  <c r="D100" i="5" s="1"/>
  <c r="P100" i="5" s="1"/>
  <c r="B111" i="5"/>
  <c r="C111" i="5" s="1"/>
  <c r="D111" i="5" s="1"/>
  <c r="P111" i="5" s="1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E351" i="15" s="1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P18" i="17"/>
  <c r="P34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E386" i="15" s="1"/>
  <c r="D399" i="15"/>
  <c r="E399" i="15" s="1"/>
  <c r="D407" i="15"/>
  <c r="E407" i="15" s="1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E409" i="15" s="1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D349" i="15"/>
  <c r="D205" i="15"/>
  <c r="E206" i="15" s="1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E341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E360" i="15" s="1"/>
  <c r="D368" i="15"/>
  <c r="D375" i="15"/>
  <c r="D393" i="15"/>
  <c r="D401" i="15"/>
  <c r="E402" i="15" s="1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E252" i="15" s="1"/>
  <c r="D265" i="15"/>
  <c r="E265" i="15" s="1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3" i="15"/>
  <c r="E256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E349" i="15"/>
  <c r="E333" i="15"/>
  <c r="D257" i="15"/>
  <c r="D273" i="15"/>
  <c r="D289" i="15"/>
  <c r="D305" i="15"/>
  <c r="E340" i="15"/>
  <c r="E372" i="15"/>
  <c r="E322" i="15"/>
  <c r="E336" i="15"/>
  <c r="E352" i="15"/>
  <c r="E400" i="15"/>
  <c r="D109" i="13" l="1"/>
  <c r="G109" i="13" s="1"/>
  <c r="D108" i="13"/>
  <c r="G108" i="13" s="1"/>
  <c r="P108" i="13"/>
  <c r="D105" i="13"/>
  <c r="G105" i="13" s="1"/>
  <c r="D110" i="13"/>
  <c r="G110" i="13" s="1"/>
  <c r="P110" i="13"/>
  <c r="D111" i="13"/>
  <c r="G111" i="13" s="1"/>
  <c r="D106" i="13"/>
  <c r="G106" i="13" s="1"/>
  <c r="P106" i="13"/>
  <c r="D113" i="13"/>
  <c r="G113" i="13" s="1"/>
  <c r="D112" i="13"/>
  <c r="G112" i="13" s="1"/>
  <c r="P112" i="13"/>
  <c r="D107" i="13"/>
  <c r="G107" i="13" s="1"/>
  <c r="D114" i="13"/>
  <c r="G114" i="13" s="1"/>
  <c r="P114" i="13"/>
  <c r="D104" i="13"/>
  <c r="G104" i="13" s="1"/>
  <c r="D115" i="13"/>
  <c r="G115" i="13" s="1"/>
  <c r="P115" i="13"/>
  <c r="E337" i="15"/>
  <c r="E403" i="15"/>
  <c r="E406" i="15"/>
  <c r="E364" i="15"/>
  <c r="E377" i="15"/>
  <c r="E370" i="15"/>
  <c r="E271" i="15"/>
  <c r="E56" i="15"/>
  <c r="E393" i="15"/>
  <c r="E353" i="15"/>
  <c r="E416" i="15"/>
  <c r="E270" i="15"/>
  <c r="E362" i="15"/>
  <c r="E106" i="15"/>
  <c r="E48" i="15"/>
  <c r="E367" i="15"/>
  <c r="E418" i="15"/>
  <c r="E348" i="15"/>
  <c r="E381" i="15"/>
  <c r="E392" i="15"/>
  <c r="E384" i="15"/>
  <c r="E363" i="15"/>
  <c r="E183" i="15"/>
  <c r="E391" i="15"/>
  <c r="E342" i="15"/>
  <c r="C97" i="5"/>
  <c r="D97" i="5" s="1"/>
  <c r="P97" i="5" s="1"/>
  <c r="C105" i="5"/>
  <c r="D105" i="5" s="1"/>
  <c r="P105" i="5" s="1"/>
  <c r="C85" i="5"/>
  <c r="D85" i="5" s="1"/>
  <c r="P85" i="5" s="1"/>
  <c r="C93" i="5"/>
  <c r="D93" i="5" s="1"/>
  <c r="P93" i="5" s="1"/>
  <c r="C89" i="5"/>
  <c r="D89" i="5" s="1"/>
  <c r="P89" i="5" s="1"/>
  <c r="C101" i="5"/>
  <c r="D101" i="5" s="1"/>
  <c r="P101" i="5" s="1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C45" i="17" s="1"/>
  <c r="D45" i="17" s="1"/>
  <c r="P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44" i="17"/>
  <c r="D44" i="17" s="1"/>
  <c r="P44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E23" i="5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6" i="5"/>
  <c r="E53" i="17"/>
  <c r="E53" i="13"/>
  <c r="D53" i="16"/>
  <c r="C53" i="12"/>
  <c r="E53" i="5"/>
  <c r="E81" i="13"/>
  <c r="E81" i="17"/>
  <c r="C81" i="12"/>
  <c r="D81" i="16"/>
  <c r="E81" i="5"/>
  <c r="E57" i="17"/>
  <c r="E57" i="13"/>
  <c r="C57" i="12"/>
  <c r="D57" i="16"/>
  <c r="E57" i="5"/>
  <c r="E368" i="15"/>
  <c r="E410" i="15"/>
  <c r="E31" i="17"/>
  <c r="E31" i="13"/>
  <c r="C31" i="12"/>
  <c r="D31" i="16"/>
  <c r="E31" i="5"/>
  <c r="E20" i="13"/>
  <c r="E20" i="17"/>
  <c r="C20" i="12"/>
  <c r="D20" i="16"/>
  <c r="E20" i="5"/>
  <c r="E22" i="13"/>
  <c r="E22" i="17"/>
  <c r="C22" i="12"/>
  <c r="D22" i="16"/>
  <c r="E22" i="5"/>
  <c r="E71" i="17"/>
  <c r="E71" i="13"/>
  <c r="C71" i="12"/>
  <c r="D71" i="16"/>
  <c r="E71" i="5"/>
  <c r="E46" i="17"/>
  <c r="E46" i="13"/>
  <c r="C46" i="12"/>
  <c r="D46" i="16"/>
  <c r="E46" i="5"/>
  <c r="E52" i="15"/>
  <c r="N51" i="17" s="1"/>
  <c r="E45" i="17"/>
  <c r="E45" i="13"/>
  <c r="C45" i="12"/>
  <c r="E45" i="5"/>
  <c r="D45" i="16"/>
  <c r="E58" i="17"/>
  <c r="E58" i="13"/>
  <c r="C58" i="12"/>
  <c r="D58" i="16"/>
  <c r="E58" i="5"/>
  <c r="E57" i="15"/>
  <c r="E66" i="17"/>
  <c r="E66" i="13"/>
  <c r="D66" i="16"/>
  <c r="C66" i="12"/>
  <c r="E66" i="5"/>
  <c r="E67" i="17"/>
  <c r="E67" i="13"/>
  <c r="C67" i="12"/>
  <c r="D67" i="16"/>
  <c r="E67" i="5"/>
  <c r="E13" i="13"/>
  <c r="E13" i="17"/>
  <c r="C13" i="12"/>
  <c r="E13" i="5"/>
  <c r="D13" i="16"/>
  <c r="E6" i="17"/>
  <c r="E6" i="13"/>
  <c r="C6" i="12"/>
  <c r="E6" i="5"/>
  <c r="D6" i="16"/>
  <c r="E41" i="13"/>
  <c r="E41" i="17"/>
  <c r="C41" i="12"/>
  <c r="D41" i="16"/>
  <c r="E41" i="5"/>
  <c r="N23" i="17"/>
  <c r="L23" i="12"/>
  <c r="N23" i="13"/>
  <c r="M23" i="16"/>
  <c r="N23" i="5"/>
  <c r="L23" i="2"/>
  <c r="E15" i="17"/>
  <c r="E15" i="13"/>
  <c r="C15" i="12"/>
  <c r="E15" i="5"/>
  <c r="D15" i="16"/>
  <c r="N3" i="17"/>
  <c r="N3" i="13"/>
  <c r="L3" i="12"/>
  <c r="M3" i="16"/>
  <c r="N3" i="16" s="1"/>
  <c r="N3" i="5"/>
  <c r="L3" i="2"/>
  <c r="E17" i="13"/>
  <c r="E17" i="17"/>
  <c r="D17" i="16"/>
  <c r="C17" i="12"/>
  <c r="E17" i="5"/>
  <c r="N10" i="17"/>
  <c r="L10" i="12"/>
  <c r="N10" i="13"/>
  <c r="M10" i="16"/>
  <c r="N10" i="5"/>
  <c r="L10" i="2"/>
  <c r="E70" i="17"/>
  <c r="E70" i="13"/>
  <c r="D70" i="16"/>
  <c r="C70" i="12"/>
  <c r="E70" i="5"/>
  <c r="E365" i="15"/>
  <c r="E14" i="17"/>
  <c r="E14" i="13"/>
  <c r="C14" i="12"/>
  <c r="E14" i="5"/>
  <c r="D14" i="16"/>
  <c r="E10" i="13"/>
  <c r="E10" i="17"/>
  <c r="C10" i="12"/>
  <c r="D10" i="16"/>
  <c r="E10" i="5"/>
  <c r="E16" i="13"/>
  <c r="E16" i="17"/>
  <c r="C16" i="12"/>
  <c r="D16" i="16"/>
  <c r="E16" i="5"/>
  <c r="N15" i="13"/>
  <c r="L15" i="12"/>
  <c r="N15" i="17"/>
  <c r="M15" i="16"/>
  <c r="N15" i="5"/>
  <c r="L15" i="2"/>
  <c r="E11" i="17"/>
  <c r="E11" i="13"/>
  <c r="C11" i="12"/>
  <c r="D11" i="16"/>
  <c r="E11" i="5"/>
  <c r="E9" i="13"/>
  <c r="E9" i="17"/>
  <c r="C9" i="12"/>
  <c r="D9" i="16"/>
  <c r="E9" i="5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E51" i="5"/>
  <c r="E4" i="13"/>
  <c r="E4" i="17"/>
  <c r="C4" i="12"/>
  <c r="E4" i="5"/>
  <c r="D4" i="16"/>
  <c r="D4" i="2"/>
  <c r="E394" i="15"/>
  <c r="N8" i="17"/>
  <c r="L8" i="12"/>
  <c r="N8" i="13"/>
  <c r="N8" i="5"/>
  <c r="L8" i="2"/>
  <c r="M8" i="16"/>
  <c r="E324" i="15"/>
  <c r="E69" i="17"/>
  <c r="E69" i="13"/>
  <c r="C69" i="12"/>
  <c r="E69" i="5"/>
  <c r="D69" i="16"/>
  <c r="E12" i="13"/>
  <c r="E12" i="17"/>
  <c r="C12" i="12"/>
  <c r="E12" i="5"/>
  <c r="D12" i="16"/>
  <c r="E19" i="17"/>
  <c r="E19" i="13"/>
  <c r="C19" i="12"/>
  <c r="D19" i="16"/>
  <c r="E19" i="5"/>
  <c r="E84" i="17"/>
  <c r="D84" i="16"/>
  <c r="E84" i="5"/>
  <c r="N17" i="13"/>
  <c r="N17" i="17"/>
  <c r="L17" i="12"/>
  <c r="M17" i="16"/>
  <c r="N17" i="16" s="1"/>
  <c r="N17" i="5"/>
  <c r="L17" i="2"/>
  <c r="E8" i="13"/>
  <c r="E8" i="17"/>
  <c r="C8" i="12"/>
  <c r="E8" i="5"/>
  <c r="D8" i="16"/>
  <c r="E5" i="17"/>
  <c r="E5" i="13"/>
  <c r="C5" i="12"/>
  <c r="E5" i="5"/>
  <c r="D5" i="16"/>
  <c r="E73" i="13"/>
  <c r="E73" i="17"/>
  <c r="D73" i="16"/>
  <c r="C73" i="12"/>
  <c r="E73" i="5"/>
  <c r="E61" i="13"/>
  <c r="E61" i="17"/>
  <c r="C61" i="12"/>
  <c r="D61" i="16"/>
  <c r="E61" i="5"/>
  <c r="E27" i="17"/>
  <c r="E27" i="13"/>
  <c r="C27" i="12"/>
  <c r="D27" i="16"/>
  <c r="E27" i="5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N84" i="5" s="1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O110" i="13" l="1"/>
  <c r="Q110" i="13" s="1"/>
  <c r="O108" i="13"/>
  <c r="Q108" i="13" s="1"/>
  <c r="O114" i="13"/>
  <c r="Q114" i="13" s="1"/>
  <c r="O106" i="13"/>
  <c r="Q106" i="13" s="1"/>
  <c r="O107" i="13"/>
  <c r="O111" i="13"/>
  <c r="O109" i="13"/>
  <c r="O112" i="13"/>
  <c r="Q112" i="13" s="1"/>
  <c r="O105" i="13"/>
  <c r="O104" i="13"/>
  <c r="O115" i="13"/>
  <c r="Q115" i="13" s="1"/>
  <c r="O113" i="13"/>
  <c r="Q113" i="13" s="1"/>
  <c r="P104" i="13"/>
  <c r="P107" i="13"/>
  <c r="P113" i="13"/>
  <c r="P111" i="13"/>
  <c r="P105" i="13"/>
  <c r="P109" i="13"/>
  <c r="O4" i="17"/>
  <c r="M114" i="12"/>
  <c r="M88" i="12"/>
  <c r="M97" i="12"/>
  <c r="M111" i="12"/>
  <c r="M93" i="12"/>
  <c r="M113" i="12"/>
  <c r="M108" i="12"/>
  <c r="M115" i="12"/>
  <c r="M85" i="12"/>
  <c r="M87" i="12"/>
  <c r="M110" i="12"/>
  <c r="M89" i="12"/>
  <c r="M91" i="12"/>
  <c r="M105" i="12"/>
  <c r="M107" i="12"/>
  <c r="M101" i="12"/>
  <c r="M98" i="12"/>
  <c r="M100" i="12"/>
  <c r="M92" i="12"/>
  <c r="M90" i="12"/>
  <c r="M99" i="12"/>
  <c r="M106" i="12"/>
  <c r="M86" i="12"/>
  <c r="M84" i="12"/>
  <c r="M112" i="12"/>
  <c r="M103" i="12"/>
  <c r="M96" i="12"/>
  <c r="M94" i="12"/>
  <c r="M95" i="12"/>
  <c r="M104" i="12"/>
  <c r="M109" i="12"/>
  <c r="M102" i="12"/>
  <c r="O69" i="17"/>
  <c r="O96" i="5"/>
  <c r="O95" i="5"/>
  <c r="O92" i="5"/>
  <c r="O101" i="5"/>
  <c r="R101" i="5" s="1"/>
  <c r="O99" i="5"/>
  <c r="O94" i="5"/>
  <c r="O112" i="5"/>
  <c r="O98" i="5"/>
  <c r="O91" i="5"/>
  <c r="O89" i="5"/>
  <c r="R89" i="5" s="1"/>
  <c r="O93" i="5"/>
  <c r="R93" i="5" s="1"/>
  <c r="O107" i="5"/>
  <c r="O86" i="5"/>
  <c r="O113" i="5"/>
  <c r="O114" i="5"/>
  <c r="O104" i="5"/>
  <c r="O115" i="5"/>
  <c r="O110" i="5"/>
  <c r="O90" i="5"/>
  <c r="O108" i="5"/>
  <c r="O100" i="5"/>
  <c r="O106" i="5"/>
  <c r="O105" i="5"/>
  <c r="R105" i="5" s="1"/>
  <c r="O103" i="5"/>
  <c r="O87" i="5"/>
  <c r="O102" i="5"/>
  <c r="O97" i="5"/>
  <c r="R97" i="5" s="1"/>
  <c r="O109" i="5"/>
  <c r="O88" i="5"/>
  <c r="O111" i="5"/>
  <c r="O85" i="5"/>
  <c r="R85" i="5" s="1"/>
  <c r="Q93" i="5"/>
  <c r="F91" i="5"/>
  <c r="F96" i="5"/>
  <c r="F87" i="5"/>
  <c r="F109" i="5"/>
  <c r="F113" i="5"/>
  <c r="F93" i="5"/>
  <c r="F101" i="5"/>
  <c r="F110" i="5"/>
  <c r="F115" i="5"/>
  <c r="F112" i="5"/>
  <c r="F98" i="5"/>
  <c r="F97" i="5"/>
  <c r="F104" i="5"/>
  <c r="F94" i="5"/>
  <c r="F105" i="5"/>
  <c r="F88" i="5"/>
  <c r="F95" i="5"/>
  <c r="F85" i="5"/>
  <c r="F99" i="5"/>
  <c r="F92" i="5"/>
  <c r="F114" i="5"/>
  <c r="F89" i="5"/>
  <c r="F111" i="5"/>
  <c r="F102" i="5"/>
  <c r="F100" i="5"/>
  <c r="F108" i="5"/>
  <c r="F107" i="5"/>
  <c r="F106" i="5"/>
  <c r="F103" i="5"/>
  <c r="F86" i="5"/>
  <c r="F90" i="5"/>
  <c r="M94" i="2"/>
  <c r="M115" i="2"/>
  <c r="M100" i="2"/>
  <c r="M106" i="2"/>
  <c r="M112" i="2"/>
  <c r="M91" i="2"/>
  <c r="M107" i="2"/>
  <c r="N95" i="2"/>
  <c r="O95" i="2" s="1"/>
  <c r="M97" i="2"/>
  <c r="M87" i="2"/>
  <c r="M101" i="2"/>
  <c r="N110" i="2"/>
  <c r="O110" i="2" s="1"/>
  <c r="M85" i="2"/>
  <c r="M86" i="2"/>
  <c r="N88" i="2"/>
  <c r="O88" i="2" s="1"/>
  <c r="M99" i="2"/>
  <c r="M104" i="2"/>
  <c r="M110" i="2"/>
  <c r="M95" i="2"/>
  <c r="M114" i="2"/>
  <c r="M108" i="2"/>
  <c r="M105" i="2"/>
  <c r="M96" i="2"/>
  <c r="M102" i="2"/>
  <c r="M88" i="2"/>
  <c r="M89" i="2"/>
  <c r="N86" i="2"/>
  <c r="O86" i="2" s="1"/>
  <c r="N102" i="2"/>
  <c r="O102" i="2" s="1"/>
  <c r="N111" i="2"/>
  <c r="O111" i="2" s="1"/>
  <c r="M113" i="2"/>
  <c r="N85" i="2"/>
  <c r="O85" i="2" s="1"/>
  <c r="M93" i="2"/>
  <c r="M109" i="2"/>
  <c r="M111" i="2"/>
  <c r="M98" i="2"/>
  <c r="M92" i="2"/>
  <c r="N109" i="2"/>
  <c r="O109" i="2" s="1"/>
  <c r="N103" i="2"/>
  <c r="O103" i="2" s="1"/>
  <c r="M90" i="2"/>
  <c r="M103" i="2"/>
  <c r="N97" i="2"/>
  <c r="O97" i="2" s="1"/>
  <c r="N93" i="2"/>
  <c r="O93" i="2" s="1"/>
  <c r="N92" i="2"/>
  <c r="O92" i="2" s="1"/>
  <c r="N104" i="2"/>
  <c r="O104" i="2" s="1"/>
  <c r="N91" i="2"/>
  <c r="O91" i="2" s="1"/>
  <c r="N94" i="2"/>
  <c r="O94" i="2" s="1"/>
  <c r="N101" i="2"/>
  <c r="O101" i="2" s="1"/>
  <c r="N107" i="2"/>
  <c r="O107" i="2" s="1"/>
  <c r="N89" i="2"/>
  <c r="O89" i="2" s="1"/>
  <c r="N108" i="2"/>
  <c r="O108" i="2" s="1"/>
  <c r="N114" i="2"/>
  <c r="O114" i="2" s="1"/>
  <c r="N113" i="2"/>
  <c r="O113" i="2" s="1"/>
  <c r="N87" i="2"/>
  <c r="O87" i="2" s="1"/>
  <c r="N99" i="2"/>
  <c r="O99" i="2" s="1"/>
  <c r="N96" i="2"/>
  <c r="O96" i="2" s="1"/>
  <c r="N105" i="2"/>
  <c r="O105" i="2" s="1"/>
  <c r="N98" i="2"/>
  <c r="O98" i="2" s="1"/>
  <c r="N106" i="2"/>
  <c r="O106" i="2" s="1"/>
  <c r="N112" i="2"/>
  <c r="O112" i="2" s="1"/>
  <c r="N90" i="2"/>
  <c r="O90" i="2" s="1"/>
  <c r="N100" i="2"/>
  <c r="O100" i="2" s="1"/>
  <c r="N115" i="2"/>
  <c r="O115" i="2" s="1"/>
  <c r="L73" i="2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O103" i="13" s="1"/>
  <c r="N96" i="13"/>
  <c r="O96" i="13" s="1"/>
  <c r="N84" i="13"/>
  <c r="O84" i="13" s="1"/>
  <c r="N81" i="13"/>
  <c r="N73" i="5"/>
  <c r="N71" i="17"/>
  <c r="O71" i="17" s="1"/>
  <c r="N67" i="17"/>
  <c r="L51" i="2"/>
  <c r="N98" i="13"/>
  <c r="O98" i="13" s="1"/>
  <c r="M84" i="16"/>
  <c r="N84" i="16" s="1"/>
  <c r="N102" i="13"/>
  <c r="O102" i="13" s="1"/>
  <c r="N100" i="13"/>
  <c r="O100" i="13" s="1"/>
  <c r="N90" i="13"/>
  <c r="O90" i="13" s="1"/>
  <c r="E43" i="5"/>
  <c r="N84" i="17"/>
  <c r="O84" i="17" s="1"/>
  <c r="L69" i="2"/>
  <c r="M73" i="16"/>
  <c r="N73" i="16" s="1"/>
  <c r="N71" i="13"/>
  <c r="N67" i="13"/>
  <c r="N51" i="5"/>
  <c r="N95" i="13"/>
  <c r="O95" i="13" s="1"/>
  <c r="N69" i="5"/>
  <c r="L73" i="12"/>
  <c r="L71" i="12"/>
  <c r="M71" i="12" s="1"/>
  <c r="M51" i="16"/>
  <c r="N51" i="16" s="1"/>
  <c r="L70" i="2"/>
  <c r="N89" i="13"/>
  <c r="O89" i="13" s="1"/>
  <c r="N97" i="13"/>
  <c r="O97" i="13" s="1"/>
  <c r="N99" i="13"/>
  <c r="O99" i="13" s="1"/>
  <c r="N91" i="13"/>
  <c r="O91" i="13" s="1"/>
  <c r="D43" i="16"/>
  <c r="L81" i="2"/>
  <c r="M69" i="16"/>
  <c r="N69" i="16" s="1"/>
  <c r="N73" i="13"/>
  <c r="L51" i="12"/>
  <c r="N70" i="5"/>
  <c r="N101" i="13"/>
  <c r="O101" i="13" s="1"/>
  <c r="N93" i="13"/>
  <c r="O93" i="13" s="1"/>
  <c r="C43" i="12"/>
  <c r="N81" i="5"/>
  <c r="L69" i="12"/>
  <c r="L67" i="2"/>
  <c r="N51" i="13"/>
  <c r="L70" i="12"/>
  <c r="N94" i="13"/>
  <c r="O94" i="13" s="1"/>
  <c r="N88" i="13"/>
  <c r="O88" i="13" s="1"/>
  <c r="N85" i="13"/>
  <c r="O85" i="13" s="1"/>
  <c r="N87" i="13"/>
  <c r="O87" i="13" s="1"/>
  <c r="N92" i="13"/>
  <c r="O92" i="13" s="1"/>
  <c r="E43" i="13"/>
  <c r="L84" i="2"/>
  <c r="L81" i="12"/>
  <c r="N69" i="13"/>
  <c r="L71" i="2"/>
  <c r="N67" i="5"/>
  <c r="M70" i="16"/>
  <c r="N70" i="16" s="1"/>
  <c r="N86" i="13"/>
  <c r="O86" i="13" s="1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P5" i="16" s="1"/>
  <c r="N12" i="16"/>
  <c r="P12" i="16" s="1"/>
  <c r="O27" i="17"/>
  <c r="Q27" i="17" s="1"/>
  <c r="O16" i="17"/>
  <c r="Q16" i="17" s="1"/>
  <c r="O5" i="17"/>
  <c r="Q5" i="17" s="1"/>
  <c r="N9" i="16"/>
  <c r="P9" i="16" s="1"/>
  <c r="E30" i="17"/>
  <c r="E30" i="13"/>
  <c r="D30" i="16"/>
  <c r="C30" i="12"/>
  <c r="E30" i="5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7" i="5"/>
  <c r="E44" i="13"/>
  <c r="E44" i="17"/>
  <c r="C44" i="12"/>
  <c r="D44" i="16"/>
  <c r="E44" i="5"/>
  <c r="E25" i="17"/>
  <c r="E25" i="13"/>
  <c r="C25" i="12"/>
  <c r="D25" i="16"/>
  <c r="E25" i="5"/>
  <c r="E48" i="17"/>
  <c r="E48" i="13"/>
  <c r="C48" i="12"/>
  <c r="E48" i="5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E79" i="5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68" i="5"/>
  <c r="E76" i="13"/>
  <c r="E76" i="17"/>
  <c r="C76" i="12"/>
  <c r="D76" i="16"/>
  <c r="E76" i="5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33" i="5"/>
  <c r="E54" i="17"/>
  <c r="E54" i="13"/>
  <c r="C54" i="12"/>
  <c r="D54" i="16"/>
  <c r="E54" i="5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E29" i="5"/>
  <c r="D29" i="16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52" i="5"/>
  <c r="E77" i="17"/>
  <c r="E77" i="13"/>
  <c r="D77" i="16"/>
  <c r="C77" i="12"/>
  <c r="E77" i="5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E72" i="5"/>
  <c r="D72" i="16"/>
  <c r="E83" i="17"/>
  <c r="E83" i="13"/>
  <c r="C83" i="12"/>
  <c r="D83" i="16"/>
  <c r="E83" i="5"/>
  <c r="N72" i="17"/>
  <c r="O72" i="17" s="1"/>
  <c r="N72" i="13"/>
  <c r="L72" i="12"/>
  <c r="M72" i="16"/>
  <c r="N72" i="16" s="1"/>
  <c r="N72" i="5"/>
  <c r="L72" i="2"/>
  <c r="E37" i="17"/>
  <c r="E37" i="13"/>
  <c r="C37" i="12"/>
  <c r="E37" i="5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E65" i="5"/>
  <c r="N79" i="13"/>
  <c r="L79" i="12"/>
  <c r="N79" i="17"/>
  <c r="O79" i="17" s="1"/>
  <c r="M79" i="16"/>
  <c r="N79" i="16" s="1"/>
  <c r="N79" i="5"/>
  <c r="L79" i="2"/>
  <c r="E49" i="13"/>
  <c r="E49" i="17"/>
  <c r="C49" i="12"/>
  <c r="D49" i="16"/>
  <c r="E49" i="5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D59" i="16"/>
  <c r="E59" i="5"/>
  <c r="N76" i="17"/>
  <c r="O76" i="17" s="1"/>
  <c r="N76" i="13"/>
  <c r="L76" i="12"/>
  <c r="M76" i="16"/>
  <c r="N76" i="16" s="1"/>
  <c r="N76" i="5"/>
  <c r="L76" i="2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E21" i="5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E42" i="5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E74" i="5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60" i="5"/>
  <c r="E39" i="17"/>
  <c r="E39" i="13"/>
  <c r="C39" i="12"/>
  <c r="D39" i="16"/>
  <c r="E39" i="5"/>
  <c r="N77" i="13"/>
  <c r="N77" i="17"/>
  <c r="O77" i="17" s="1"/>
  <c r="M77" i="16"/>
  <c r="N77" i="16" s="1"/>
  <c r="L77" i="12"/>
  <c r="N77" i="5"/>
  <c r="L77" i="2"/>
  <c r="E78" i="13"/>
  <c r="E78" i="17"/>
  <c r="C78" i="12"/>
  <c r="D78" i="16"/>
  <c r="E78" i="5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E18" i="5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M73" i="12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E62" i="5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E7" i="5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75" i="5"/>
  <c r="L75" i="2"/>
  <c r="N83" i="17"/>
  <c r="O83" i="17" s="1"/>
  <c r="N83" i="13"/>
  <c r="L83" i="12"/>
  <c r="M83" i="16"/>
  <c r="N83" i="16" s="1"/>
  <c r="N83" i="5"/>
  <c r="L83" i="2"/>
  <c r="N47" i="17"/>
  <c r="O47" i="17" s="1"/>
  <c r="L47" i="12"/>
  <c r="N47" i="13"/>
  <c r="M47" i="16"/>
  <c r="N47" i="16" s="1"/>
  <c r="N47" i="5"/>
  <c r="L47" i="2"/>
  <c r="E63" i="13"/>
  <c r="E63" i="17"/>
  <c r="C63" i="12"/>
  <c r="E63" i="5"/>
  <c r="D63" i="16"/>
  <c r="N44" i="17"/>
  <c r="O44" i="17" s="1"/>
  <c r="N44" i="13"/>
  <c r="L44" i="12"/>
  <c r="M44" i="16"/>
  <c r="N44" i="16" s="1"/>
  <c r="N44" i="5"/>
  <c r="L44" i="2"/>
  <c r="E34" i="17"/>
  <c r="E34" i="13"/>
  <c r="C34" i="12"/>
  <c r="D34" i="16"/>
  <c r="E34" i="5"/>
  <c r="E24" i="17"/>
  <c r="E24" i="13"/>
  <c r="C24" i="12"/>
  <c r="E24" i="5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P17" i="16"/>
  <c r="O17" i="12"/>
  <c r="M17" i="12"/>
  <c r="M69" i="12"/>
  <c r="N15" i="16"/>
  <c r="N13" i="13"/>
  <c r="N13" i="17"/>
  <c r="O13" i="17" s="1"/>
  <c r="Q13" i="17" s="1"/>
  <c r="L13" i="12"/>
  <c r="M13" i="16"/>
  <c r="N13" i="16" s="1"/>
  <c r="N13" i="5"/>
  <c r="L13" i="2"/>
  <c r="M51" i="12"/>
  <c r="O12" i="17"/>
  <c r="Q12" i="17" s="1"/>
  <c r="E32" i="13"/>
  <c r="E32" i="17"/>
  <c r="C32" i="12"/>
  <c r="D32" i="16"/>
  <c r="E32" i="5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E64" i="5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E50" i="5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E75" i="5"/>
  <c r="E80" i="13"/>
  <c r="E80" i="17"/>
  <c r="C80" i="12"/>
  <c r="D80" i="16"/>
  <c r="E80" i="5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E55" i="5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E36" i="5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E82" i="5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M81" i="12"/>
  <c r="O3" i="17"/>
  <c r="O67" i="17"/>
  <c r="M70" i="12"/>
  <c r="N78" i="13"/>
  <c r="N78" i="17"/>
  <c r="O78" i="17" s="1"/>
  <c r="L78" i="12"/>
  <c r="M78" i="16"/>
  <c r="N78" i="16" s="1"/>
  <c r="N78" i="5"/>
  <c r="L78" i="2"/>
  <c r="E3" i="13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74" i="5"/>
  <c r="L74" i="2"/>
  <c r="N80" i="17"/>
  <c r="O80" i="17" s="1"/>
  <c r="N80" i="13"/>
  <c r="L80" i="12"/>
  <c r="M80" i="16"/>
  <c r="N80" i="16" s="1"/>
  <c r="N80" i="5"/>
  <c r="L80" i="2"/>
  <c r="E35" i="17"/>
  <c r="E35" i="13"/>
  <c r="C35" i="12"/>
  <c r="D35" i="16"/>
  <c r="E35" i="5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E28" i="5"/>
  <c r="D28" i="16"/>
  <c r="E40" i="17"/>
  <c r="E40" i="13"/>
  <c r="C40" i="12"/>
  <c r="D40" i="16"/>
  <c r="E40" i="5"/>
  <c r="E38" i="17"/>
  <c r="E38" i="13"/>
  <c r="C38" i="12"/>
  <c r="E38" i="5"/>
  <c r="D38" i="16"/>
  <c r="E26" i="13"/>
  <c r="E26" i="17"/>
  <c r="C26" i="12"/>
  <c r="D26" i="16"/>
  <c r="E26" i="5"/>
  <c r="N82" i="17"/>
  <c r="O82" i="17" s="1"/>
  <c r="N82" i="13"/>
  <c r="M82" i="16"/>
  <c r="N82" i="16" s="1"/>
  <c r="L82" i="12"/>
  <c r="N82" i="5"/>
  <c r="L82" i="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N81" i="16"/>
  <c r="O15" i="12"/>
  <c r="M15" i="12"/>
  <c r="N10" i="16"/>
  <c r="N23" i="16"/>
  <c r="M9" i="12"/>
  <c r="O9" i="12"/>
  <c r="O51" i="17"/>
  <c r="G4" i="17"/>
  <c r="Q4" i="17"/>
  <c r="F5" i="16"/>
  <c r="O15" i="16"/>
  <c r="O45" i="16"/>
  <c r="P45" i="16" s="1"/>
  <c r="O8" i="16"/>
  <c r="B48" i="15"/>
  <c r="Q109" i="13" l="1"/>
  <c r="F81" i="13"/>
  <c r="F93" i="13"/>
  <c r="F106" i="13"/>
  <c r="H106" i="13" s="1"/>
  <c r="F97" i="13"/>
  <c r="F101" i="13"/>
  <c r="F86" i="13"/>
  <c r="F107" i="13"/>
  <c r="H107" i="13" s="1"/>
  <c r="F85" i="13"/>
  <c r="F89" i="13"/>
  <c r="F87" i="13"/>
  <c r="F90" i="13"/>
  <c r="F91" i="13"/>
  <c r="F103" i="13"/>
  <c r="F96" i="13"/>
  <c r="F110" i="13"/>
  <c r="H110" i="13" s="1"/>
  <c r="F102" i="13"/>
  <c r="F111" i="13"/>
  <c r="H111" i="13" s="1"/>
  <c r="F95" i="13"/>
  <c r="F92" i="13"/>
  <c r="F113" i="13"/>
  <c r="H113" i="13" s="1"/>
  <c r="F109" i="13"/>
  <c r="H109" i="13" s="1"/>
  <c r="F99" i="13"/>
  <c r="F100" i="13"/>
  <c r="F112" i="13"/>
  <c r="H112" i="13" s="1"/>
  <c r="F98" i="13"/>
  <c r="F114" i="13"/>
  <c r="H114" i="13" s="1"/>
  <c r="F115" i="13"/>
  <c r="H115" i="13" s="1"/>
  <c r="F88" i="13"/>
  <c r="F104" i="13"/>
  <c r="H104" i="13" s="1"/>
  <c r="F94" i="13"/>
  <c r="F108" i="13"/>
  <c r="H108" i="13" s="1"/>
  <c r="F84" i="13"/>
  <c r="F105" i="13"/>
  <c r="H105" i="13" s="1"/>
  <c r="Q104" i="13"/>
  <c r="Q111" i="13"/>
  <c r="E45" i="16"/>
  <c r="Q105" i="13"/>
  <c r="Q107" i="13"/>
  <c r="Q101" i="5"/>
  <c r="D9" i="12"/>
  <c r="D101" i="12"/>
  <c r="D106" i="12"/>
  <c r="D115" i="12"/>
  <c r="D109" i="12"/>
  <c r="D89" i="12"/>
  <c r="D91" i="12"/>
  <c r="D98" i="12"/>
  <c r="D97" i="12"/>
  <c r="D93" i="12"/>
  <c r="D100" i="12"/>
  <c r="D107" i="12"/>
  <c r="D95" i="12"/>
  <c r="D110" i="12"/>
  <c r="D86" i="12"/>
  <c r="D90" i="12"/>
  <c r="D84" i="12"/>
  <c r="D102" i="12"/>
  <c r="D96" i="12"/>
  <c r="D114" i="12"/>
  <c r="D87" i="12"/>
  <c r="D88" i="12"/>
  <c r="D104" i="12"/>
  <c r="D94" i="12"/>
  <c r="D85" i="12"/>
  <c r="D103" i="12"/>
  <c r="D113" i="12"/>
  <c r="D99" i="12"/>
  <c r="D105" i="12"/>
  <c r="D108" i="12"/>
  <c r="D112" i="12"/>
  <c r="D111" i="12"/>
  <c r="D92" i="12"/>
  <c r="Q89" i="5"/>
  <c r="R86" i="5"/>
  <c r="Q86" i="5"/>
  <c r="Q85" i="5"/>
  <c r="F56" i="17"/>
  <c r="Q110" i="5"/>
  <c r="R110" i="5"/>
  <c r="R113" i="5"/>
  <c r="Q113" i="5"/>
  <c r="R102" i="5"/>
  <c r="Q102" i="5"/>
  <c r="R108" i="5"/>
  <c r="Q108" i="5"/>
  <c r="R104" i="5"/>
  <c r="Q104" i="5"/>
  <c r="R91" i="5"/>
  <c r="Q91" i="5"/>
  <c r="Q87" i="5"/>
  <c r="R87" i="5"/>
  <c r="R106" i="5"/>
  <c r="Q106" i="5"/>
  <c r="R115" i="5"/>
  <c r="Q115" i="5"/>
  <c r="R112" i="5"/>
  <c r="Q112" i="5"/>
  <c r="F17" i="17"/>
  <c r="Q111" i="5"/>
  <c r="R111" i="5"/>
  <c r="R100" i="5"/>
  <c r="Q100" i="5"/>
  <c r="R107" i="5"/>
  <c r="Q107" i="5"/>
  <c r="R98" i="5"/>
  <c r="Q98" i="5"/>
  <c r="Q105" i="5"/>
  <c r="R88" i="5"/>
  <c r="Q88" i="5"/>
  <c r="Q114" i="5"/>
  <c r="R114" i="5"/>
  <c r="R94" i="5"/>
  <c r="Q94" i="5"/>
  <c r="R92" i="5"/>
  <c r="Q92" i="5"/>
  <c r="R109" i="5"/>
  <c r="Q109" i="5"/>
  <c r="R103" i="5"/>
  <c r="Q103" i="5"/>
  <c r="R90" i="5"/>
  <c r="Q90" i="5"/>
  <c r="Q99" i="5"/>
  <c r="R99" i="5"/>
  <c r="Q95" i="5"/>
  <c r="R95" i="5"/>
  <c r="R96" i="5"/>
  <c r="Q96" i="5"/>
  <c r="Q97" i="5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Q47" i="17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R79" i="17" l="1"/>
  <c r="H47" i="13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5" l="1"/>
  <c r="B72" i="5" s="1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5"/>
  <c r="B73" i="5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5"/>
  <c r="B74" i="5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5"/>
  <c r="B75" i="5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A76" i="5"/>
  <c r="B76" i="5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5"/>
  <c r="B77" i="5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A78" i="5"/>
  <c r="B78" i="5" s="1"/>
  <c r="G36" i="17"/>
  <c r="I35" i="17"/>
  <c r="H35" i="17"/>
  <c r="F38" i="16"/>
  <c r="H38" i="16" s="1"/>
  <c r="G37" i="16"/>
  <c r="B80" i="15"/>
  <c r="A79" i="5" l="1"/>
  <c r="B79" i="5" s="1"/>
  <c r="A79" i="12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5" l="1"/>
  <c r="B80" i="5" s="1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5"/>
  <c r="B81" i="5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5"/>
  <c r="B82" i="5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A83" i="5"/>
  <c r="B83" i="5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B84" i="13" s="1"/>
  <c r="C84" i="13" s="1"/>
  <c r="A84" i="5"/>
  <c r="B84" i="5" s="1"/>
  <c r="W3" i="5" s="1"/>
  <c r="I41" i="17"/>
  <c r="G42" i="17"/>
  <c r="H41" i="17"/>
  <c r="G43" i="16"/>
  <c r="F44" i="16"/>
  <c r="H44" i="16" s="1"/>
  <c r="B86" i="15"/>
  <c r="A85" i="13" s="1"/>
  <c r="B85" i="13" s="1"/>
  <c r="C85" i="13" s="1"/>
  <c r="D84" i="13" l="1"/>
  <c r="G84" i="13" s="1"/>
  <c r="H84" i="13" s="1"/>
  <c r="D85" i="13"/>
  <c r="G85" i="13" s="1"/>
  <c r="H85" i="13" s="1"/>
  <c r="P85" i="13"/>
  <c r="Q85" i="13" s="1"/>
  <c r="C84" i="16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B86" i="13" s="1"/>
  <c r="C86" i="13" s="1"/>
  <c r="D86" i="13" l="1"/>
  <c r="G86" i="13" s="1"/>
  <c r="H86" i="13" s="1"/>
  <c r="P84" i="13"/>
  <c r="Q84" i="13" s="1"/>
  <c r="G44" i="17"/>
  <c r="I43" i="17"/>
  <c r="H43" i="17"/>
  <c r="F46" i="16"/>
  <c r="H46" i="16" s="1"/>
  <c r="G45" i="16"/>
  <c r="B88" i="15"/>
  <c r="A87" i="13" s="1"/>
  <c r="B87" i="13" s="1"/>
  <c r="C87" i="13" s="1"/>
  <c r="P86" i="13" l="1"/>
  <c r="Q86" i="13" s="1"/>
  <c r="D87" i="13"/>
  <c r="G87" i="13" s="1"/>
  <c r="H87" i="13" s="1"/>
  <c r="P87" i="13"/>
  <c r="Q87" i="13" s="1"/>
  <c r="G45" i="17"/>
  <c r="I44" i="17"/>
  <c r="H44" i="17"/>
  <c r="F47" i="16"/>
  <c r="H47" i="16" s="1"/>
  <c r="G46" i="16"/>
  <c r="B89" i="15"/>
  <c r="A88" i="13" s="1"/>
  <c r="B88" i="13" s="1"/>
  <c r="C88" i="13" s="1"/>
  <c r="D88" i="13" l="1"/>
  <c r="G88" i="13" s="1"/>
  <c r="H88" i="13" s="1"/>
  <c r="P88" i="13"/>
  <c r="Q88" i="13" s="1"/>
  <c r="I45" i="17"/>
  <c r="G46" i="17"/>
  <c r="H45" i="17"/>
  <c r="F48" i="16"/>
  <c r="H48" i="16" s="1"/>
  <c r="G47" i="16"/>
  <c r="B90" i="15"/>
  <c r="A89" i="13" s="1"/>
  <c r="B89" i="13" s="1"/>
  <c r="C89" i="13" s="1"/>
  <c r="D89" i="13" l="1"/>
  <c r="G89" i="13" s="1"/>
  <c r="H89" i="13" s="1"/>
  <c r="P89" i="13"/>
  <c r="Q89" i="13" s="1"/>
  <c r="I46" i="17"/>
  <c r="G47" i="17"/>
  <c r="H46" i="17"/>
  <c r="F49" i="16"/>
  <c r="H49" i="16" s="1"/>
  <c r="G48" i="16"/>
  <c r="B91" i="15"/>
  <c r="A90" i="13" s="1"/>
  <c r="B90" i="13" s="1"/>
  <c r="C90" i="13" s="1"/>
  <c r="D90" i="13" l="1"/>
  <c r="G90" i="13" s="1"/>
  <c r="H90" i="13" s="1"/>
  <c r="G48" i="17"/>
  <c r="I47" i="17"/>
  <c r="H47" i="17"/>
  <c r="F50" i="16"/>
  <c r="H50" i="16" s="1"/>
  <c r="G49" i="16"/>
  <c r="B92" i="15"/>
  <c r="A91" i="13" s="1"/>
  <c r="B91" i="13" s="1"/>
  <c r="C91" i="13" s="1"/>
  <c r="D91" i="13" l="1"/>
  <c r="G91" i="13" s="1"/>
  <c r="H91" i="13" s="1"/>
  <c r="P91" i="13"/>
  <c r="Q91" i="13" s="1"/>
  <c r="P90" i="13"/>
  <c r="Q90" i="13" s="1"/>
  <c r="G49" i="17"/>
  <c r="I48" i="17"/>
  <c r="H48" i="17"/>
  <c r="F51" i="16"/>
  <c r="H51" i="16" s="1"/>
  <c r="G50" i="16"/>
  <c r="B93" i="15"/>
  <c r="A92" i="13" s="1"/>
  <c r="B92" i="13" s="1"/>
  <c r="C92" i="13" s="1"/>
  <c r="D92" i="13" l="1"/>
  <c r="G92" i="13" s="1"/>
  <c r="H92" i="13" s="1"/>
  <c r="P92" i="13"/>
  <c r="Q92" i="13" s="1"/>
  <c r="I49" i="17"/>
  <c r="G50" i="17"/>
  <c r="H49" i="17"/>
  <c r="F52" i="16"/>
  <c r="H52" i="16" s="1"/>
  <c r="G51" i="16"/>
  <c r="B94" i="15"/>
  <c r="A93" i="13" s="1"/>
  <c r="B93" i="13" s="1"/>
  <c r="C93" i="13" s="1"/>
  <c r="D93" i="13" l="1"/>
  <c r="G93" i="13" s="1"/>
  <c r="H93" i="13" s="1"/>
  <c r="G51" i="17"/>
  <c r="I50" i="17"/>
  <c r="H50" i="17"/>
  <c r="F53" i="16"/>
  <c r="H53" i="16" s="1"/>
  <c r="G52" i="16"/>
  <c r="B95" i="15"/>
  <c r="A94" i="13" s="1"/>
  <c r="B94" i="13" s="1"/>
  <c r="C94" i="13" s="1"/>
  <c r="D94" i="13" l="1"/>
  <c r="G94" i="13" s="1"/>
  <c r="H94" i="13" s="1"/>
  <c r="P93" i="13"/>
  <c r="Q93" i="13" s="1"/>
  <c r="G52" i="17"/>
  <c r="I51" i="17"/>
  <c r="H51" i="17"/>
  <c r="F54" i="16"/>
  <c r="H54" i="16" s="1"/>
  <c r="G53" i="16"/>
  <c r="B96" i="15"/>
  <c r="A95" i="13" s="1"/>
  <c r="B95" i="13" s="1"/>
  <c r="C95" i="13" s="1"/>
  <c r="D95" i="13" l="1"/>
  <c r="G95" i="13" s="1"/>
  <c r="H95" i="13" s="1"/>
  <c r="P95" i="13"/>
  <c r="Q95" i="13" s="1"/>
  <c r="P94" i="13"/>
  <c r="Q94" i="13" s="1"/>
  <c r="G53" i="17"/>
  <c r="I52" i="17"/>
  <c r="H52" i="17"/>
  <c r="F55" i="16"/>
  <c r="H55" i="16" s="1"/>
  <c r="G54" i="16"/>
  <c r="B97" i="15"/>
  <c r="A96" i="13" s="1"/>
  <c r="B96" i="13" s="1"/>
  <c r="C96" i="13" s="1"/>
  <c r="D96" i="13" l="1"/>
  <c r="G96" i="13" s="1"/>
  <c r="H96" i="13" s="1"/>
  <c r="P96" i="13"/>
  <c r="Q96" i="13" s="1"/>
  <c r="I53" i="17"/>
  <c r="G54" i="17"/>
  <c r="H53" i="17"/>
  <c r="F56" i="16"/>
  <c r="H56" i="16" s="1"/>
  <c r="G55" i="16"/>
  <c r="B98" i="15"/>
  <c r="A97" i="13" s="1"/>
  <c r="B97" i="13" s="1"/>
  <c r="C97" i="13" s="1"/>
  <c r="D97" i="13" l="1"/>
  <c r="G97" i="13" s="1"/>
  <c r="H97" i="13" s="1"/>
  <c r="P97" i="13"/>
  <c r="Q97" i="13" s="1"/>
  <c r="I54" i="17"/>
  <c r="G55" i="17"/>
  <c r="H54" i="17"/>
  <c r="F57" i="16"/>
  <c r="H57" i="16" s="1"/>
  <c r="G56" i="16"/>
  <c r="B99" i="15"/>
  <c r="A98" i="13" s="1"/>
  <c r="B98" i="13" s="1"/>
  <c r="C98" i="13" s="1"/>
  <c r="D98" i="13" l="1"/>
  <c r="G98" i="13" s="1"/>
  <c r="H98" i="13" s="1"/>
  <c r="G56" i="17"/>
  <c r="I55" i="17"/>
  <c r="H55" i="17"/>
  <c r="F58" i="16"/>
  <c r="H58" i="16" s="1"/>
  <c r="G57" i="16"/>
  <c r="B100" i="15"/>
  <c r="A99" i="13" s="1"/>
  <c r="B99" i="13" s="1"/>
  <c r="C99" i="13" s="1"/>
  <c r="D99" i="13" l="1"/>
  <c r="G99" i="13" s="1"/>
  <c r="H99" i="13" s="1"/>
  <c r="P98" i="13"/>
  <c r="Q98" i="13" s="1"/>
  <c r="G57" i="17"/>
  <c r="I56" i="17"/>
  <c r="H56" i="17"/>
  <c r="F59" i="16"/>
  <c r="H59" i="16" s="1"/>
  <c r="G58" i="16"/>
  <c r="B101" i="15"/>
  <c r="A100" i="13" s="1"/>
  <c r="B100" i="13" s="1"/>
  <c r="C100" i="13" s="1"/>
  <c r="P99" i="13" l="1"/>
  <c r="Q99" i="13" s="1"/>
  <c r="D100" i="13"/>
  <c r="G100" i="13" s="1"/>
  <c r="H100" i="13" s="1"/>
  <c r="P100" i="13"/>
  <c r="Q100" i="13" s="1"/>
  <c r="I57" i="17"/>
  <c r="G58" i="17"/>
  <c r="H57" i="17"/>
  <c r="G59" i="16"/>
  <c r="F60" i="16"/>
  <c r="H60" i="16" s="1"/>
  <c r="B102" i="15"/>
  <c r="A101" i="13" s="1"/>
  <c r="B101" i="13" s="1"/>
  <c r="C101" i="13" s="1"/>
  <c r="D101" i="13" l="1"/>
  <c r="G101" i="13" s="1"/>
  <c r="H101" i="13" s="1"/>
  <c r="G59" i="17"/>
  <c r="I58" i="17"/>
  <c r="H58" i="17"/>
  <c r="F61" i="16"/>
  <c r="H61" i="16" s="1"/>
  <c r="G60" i="16"/>
  <c r="B103" i="15"/>
  <c r="A102" i="13" s="1"/>
  <c r="B102" i="13" s="1"/>
  <c r="C102" i="13" s="1"/>
  <c r="D102" i="13" l="1"/>
  <c r="G102" i="13" s="1"/>
  <c r="H102" i="13" s="1"/>
  <c r="P101" i="13"/>
  <c r="Q101" i="13" s="1"/>
  <c r="G60" i="17"/>
  <c r="I59" i="17"/>
  <c r="H59" i="17"/>
  <c r="F62" i="16"/>
  <c r="H62" i="16" s="1"/>
  <c r="G61" i="16"/>
  <c r="B104" i="15"/>
  <c r="A103" i="13" s="1"/>
  <c r="B103" i="13" s="1"/>
  <c r="C103" i="13" s="1"/>
  <c r="P102" i="13" l="1"/>
  <c r="Q102" i="13" s="1"/>
  <c r="D103" i="13"/>
  <c r="G103" i="13" s="1"/>
  <c r="H103" i="13" s="1"/>
  <c r="P103" i="13"/>
  <c r="Q103" i="13" s="1"/>
  <c r="G61" i="17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R90" i="13" l="1"/>
  <c r="R89" i="13"/>
  <c r="R103" i="13"/>
  <c r="R108" i="13"/>
  <c r="R113" i="13"/>
  <c r="R95" i="13"/>
  <c r="R96" i="13"/>
  <c r="R101" i="13"/>
  <c r="R84" i="13"/>
  <c r="R102" i="13"/>
  <c r="R94" i="13"/>
  <c r="R93" i="13"/>
  <c r="R112" i="13"/>
  <c r="R86" i="13"/>
  <c r="R85" i="13"/>
  <c r="R99" i="13"/>
  <c r="R104" i="13"/>
  <c r="R110" i="13"/>
  <c r="R107" i="13"/>
  <c r="R109" i="13"/>
  <c r="R100" i="13"/>
  <c r="R91" i="13"/>
  <c r="R92" i="13"/>
  <c r="R105" i="13"/>
  <c r="R88" i="13"/>
  <c r="R87" i="13"/>
  <c r="R115" i="13"/>
  <c r="R114" i="13"/>
  <c r="R106" i="13"/>
  <c r="R97" i="13"/>
  <c r="R111" i="13"/>
  <c r="R98" i="13"/>
  <c r="I109" i="13"/>
  <c r="I112" i="13"/>
  <c r="I110" i="13"/>
  <c r="I107" i="13"/>
  <c r="I104" i="13"/>
  <c r="I114" i="13"/>
  <c r="I105" i="13"/>
  <c r="I108" i="13"/>
  <c r="I106" i="13"/>
  <c r="I111" i="13"/>
  <c r="I115" i="13"/>
  <c r="I113" i="13"/>
  <c r="I103" i="13"/>
  <c r="I90" i="13"/>
  <c r="I87" i="13"/>
  <c r="I99" i="13"/>
  <c r="I100" i="13"/>
  <c r="I91" i="13"/>
  <c r="I84" i="13"/>
  <c r="I97" i="13"/>
  <c r="I89" i="13"/>
  <c r="I102" i="13"/>
  <c r="I101" i="13"/>
  <c r="I92" i="13"/>
  <c r="I85" i="13"/>
  <c r="I96" i="13"/>
  <c r="I95" i="13"/>
  <c r="I94" i="13"/>
  <c r="I93" i="13"/>
  <c r="I88" i="13"/>
  <c r="I86" i="13"/>
  <c r="I98" i="13"/>
  <c r="I73" i="13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J4" i="5" s="1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117" i="5" l="1"/>
  <c r="P118" i="5" s="1"/>
  <c r="P95" i="12"/>
  <c r="P105" i="12"/>
  <c r="P101" i="12"/>
  <c r="P103" i="12"/>
  <c r="P87" i="12"/>
  <c r="P91" i="12"/>
  <c r="P85" i="12"/>
  <c r="P92" i="12"/>
  <c r="P115" i="12"/>
  <c r="P98" i="12"/>
  <c r="P113" i="12"/>
  <c r="P108" i="12"/>
  <c r="P88" i="12"/>
  <c r="P94" i="12"/>
  <c r="P114" i="12"/>
  <c r="P93" i="12"/>
  <c r="P104" i="12"/>
  <c r="P112" i="12"/>
  <c r="P109" i="12"/>
  <c r="P110" i="12"/>
  <c r="P111" i="12"/>
  <c r="P90" i="12"/>
  <c r="P102" i="12"/>
  <c r="P99" i="12"/>
  <c r="P86" i="12"/>
  <c r="P89" i="12"/>
  <c r="P96" i="12"/>
  <c r="P100" i="12"/>
  <c r="P97" i="12"/>
  <c r="P106" i="12"/>
  <c r="P84" i="12"/>
  <c r="P107" i="12"/>
  <c r="H4" i="2"/>
  <c r="G15" i="2" s="1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83" i="12" l="1"/>
  <c r="E84" i="12"/>
  <c r="G13" i="2"/>
  <c r="G56" i="2"/>
  <c r="G32" i="2"/>
  <c r="G8" i="2"/>
  <c r="G37" i="2"/>
  <c r="G79" i="2"/>
  <c r="G55" i="2"/>
  <c r="G31" i="2"/>
  <c r="G7" i="2"/>
  <c r="G77" i="2"/>
  <c r="G53" i="2"/>
  <c r="G29" i="2"/>
  <c r="G5" i="2"/>
  <c r="G72" i="2"/>
  <c r="G24" i="2"/>
  <c r="G23" i="2"/>
  <c r="G63" i="2"/>
  <c r="G71" i="2"/>
  <c r="G47" i="2"/>
  <c r="G69" i="2"/>
  <c r="G45" i="2"/>
  <c r="G21" i="2"/>
  <c r="G84" i="2"/>
  <c r="G48" i="2"/>
  <c r="G64" i="2"/>
  <c r="G40" i="2"/>
  <c r="P89" i="2"/>
  <c r="P109" i="2"/>
  <c r="P113" i="2"/>
  <c r="P85" i="2"/>
  <c r="P93" i="2"/>
  <c r="P101" i="2"/>
  <c r="P97" i="2"/>
  <c r="P105" i="2"/>
  <c r="P92" i="2"/>
  <c r="P100" i="2"/>
  <c r="P108" i="2"/>
  <c r="P88" i="2"/>
  <c r="P98" i="2"/>
  <c r="P112" i="2"/>
  <c r="P86" i="2"/>
  <c r="P90" i="2"/>
  <c r="P99" i="2"/>
  <c r="P115" i="2"/>
  <c r="P104" i="2"/>
  <c r="P114" i="2"/>
  <c r="P91" i="2"/>
  <c r="P95" i="2"/>
  <c r="P102" i="2"/>
  <c r="P103" i="2"/>
  <c r="P94" i="2"/>
  <c r="P111" i="2"/>
  <c r="P110" i="2"/>
  <c r="P106" i="2"/>
  <c r="P107" i="2"/>
  <c r="P87" i="2"/>
  <c r="P96" i="2"/>
  <c r="G3" i="2"/>
  <c r="G92" i="2"/>
  <c r="G87" i="2"/>
  <c r="G88" i="2"/>
  <c r="G110" i="2"/>
  <c r="G106" i="2"/>
  <c r="G112" i="2"/>
  <c r="G109" i="2"/>
  <c r="G102" i="2"/>
  <c r="G100" i="2"/>
  <c r="G97" i="2"/>
  <c r="G99" i="2"/>
  <c r="G85" i="2"/>
  <c r="G90" i="2"/>
  <c r="G103" i="2"/>
  <c r="G114" i="2"/>
  <c r="G108" i="2"/>
  <c r="G113" i="2"/>
  <c r="G115" i="2"/>
  <c r="G101" i="2"/>
  <c r="G98" i="2"/>
  <c r="G105" i="2"/>
  <c r="G104" i="2"/>
  <c r="G107" i="2"/>
  <c r="G93" i="2"/>
  <c r="G94" i="2"/>
  <c r="G111" i="2"/>
  <c r="G95" i="2"/>
  <c r="G89" i="2"/>
  <c r="G96" i="2"/>
  <c r="G91" i="2"/>
  <c r="G86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P84" i="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78" i="2"/>
  <c r="P14" i="2"/>
  <c r="P10" i="2"/>
  <c r="P21" i="2"/>
  <c r="P74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77" i="2"/>
  <c r="P13" i="2"/>
  <c r="P18" i="2"/>
  <c r="P76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79" i="2"/>
  <c r="P15" i="2"/>
  <c r="P25" i="2"/>
  <c r="P62" i="2"/>
  <c r="P81" i="2"/>
  <c r="P69" i="2"/>
  <c r="P5" i="2"/>
  <c r="P68" i="2"/>
  <c r="P4" i="2"/>
  <c r="P24" i="2"/>
  <c r="P73" i="2"/>
  <c r="P71" i="2"/>
  <c r="P7" i="2"/>
  <c r="P54" i="2"/>
  <c r="P83" i="2"/>
  <c r="P61" i="2"/>
  <c r="P60" i="2"/>
  <c r="P80" i="2"/>
  <c r="P17" i="2"/>
  <c r="P63" i="2"/>
  <c r="P59" i="2"/>
  <c r="P75" i="2"/>
  <c r="P52" i="2"/>
  <c r="P72" i="2"/>
  <c r="P55" i="2"/>
  <c r="P27" i="2"/>
  <c r="P51" i="2"/>
  <c r="P9" i="2"/>
  <c r="P67" i="2"/>
  <c r="P82" i="2"/>
  <c r="P30" i="2"/>
  <c r="P37" i="2"/>
  <c r="P3" i="2"/>
  <c r="P29" i="2"/>
  <c r="G6" i="2"/>
  <c r="G80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R5" i="2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F85" i="12" l="1"/>
  <c r="E86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F86" i="12" l="1"/>
  <c r="E87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E89" i="12" l="1"/>
  <c r="F88" i="12"/>
  <c r="G88" i="12"/>
  <c r="H9" i="5"/>
  <c r="I9" i="5"/>
  <c r="G10" i="5"/>
  <c r="F89" i="12" l="1"/>
  <c r="E90" i="12"/>
  <c r="G89" i="12"/>
  <c r="H10" i="5"/>
  <c r="I10" i="5"/>
  <c r="G11" i="5"/>
  <c r="F90" i="12" l="1"/>
  <c r="E91" i="12"/>
  <c r="G90" i="12"/>
  <c r="H11" i="5"/>
  <c r="I11" i="5"/>
  <c r="G12" i="5"/>
  <c r="F91" i="12" l="1"/>
  <c r="E92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F95" i="12" l="1"/>
  <c r="E96" i="12"/>
  <c r="G95" i="12"/>
  <c r="H16" i="5"/>
  <c r="I16" i="5"/>
  <c r="G17" i="5"/>
  <c r="E97" i="12" l="1"/>
  <c r="F96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F100" i="12" l="1"/>
  <c r="E101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E104" i="12" l="1"/>
  <c r="F103" i="12"/>
  <c r="G103" i="12"/>
  <c r="H24" i="5"/>
  <c r="I24" i="5"/>
  <c r="G25" i="5"/>
  <c r="E105" i="12" l="1"/>
  <c r="F104" i="12"/>
  <c r="G104" i="12"/>
  <c r="H25" i="5"/>
  <c r="I25" i="5"/>
  <c r="G26" i="5"/>
  <c r="E106" i="12" l="1"/>
  <c r="F105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E112" i="12" l="1"/>
  <c r="F111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G115" i="12"/>
  <c r="H36" i="5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G85" i="5" s="1"/>
  <c r="G86" i="5" l="1"/>
  <c r="H85" i="5"/>
  <c r="I85" i="5"/>
  <c r="H84" i="5"/>
  <c r="I84" i="5"/>
  <c r="G87" i="5" l="1"/>
  <c r="H86" i="5"/>
  <c r="I86" i="5"/>
  <c r="H87" i="5" l="1"/>
  <c r="G88" i="5"/>
  <c r="I87" i="5"/>
  <c r="G89" i="5" l="1"/>
  <c r="H88" i="5"/>
  <c r="I88" i="5"/>
  <c r="I3" i="12" l="1"/>
  <c r="I5" i="12"/>
  <c r="G90" i="5"/>
  <c r="H89" i="5"/>
  <c r="I89" i="5"/>
  <c r="J3" i="12" l="1"/>
  <c r="J5" i="12" s="1"/>
  <c r="W6" i="12" s="1"/>
  <c r="G91" i="5"/>
  <c r="H90" i="5"/>
  <c r="I90" i="5"/>
  <c r="G92" i="5" l="1"/>
  <c r="H91" i="5"/>
  <c r="I91" i="5"/>
  <c r="G93" i="5" l="1"/>
  <c r="H92" i="5"/>
  <c r="I92" i="5"/>
  <c r="G94" i="5" l="1"/>
  <c r="H93" i="5"/>
  <c r="I93" i="5"/>
  <c r="G95" i="5" l="1"/>
  <c r="H94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G102" i="5" l="1"/>
  <c r="H101" i="5"/>
  <c r="I101" i="5"/>
  <c r="G103" i="5" l="1"/>
  <c r="H102" i="5"/>
  <c r="I102" i="5"/>
  <c r="G104" i="5" l="1"/>
  <c r="H103" i="5"/>
  <c r="I103" i="5"/>
  <c r="G105" i="5" l="1"/>
  <c r="H104" i="5"/>
  <c r="I104" i="5"/>
  <c r="G106" i="5" l="1"/>
  <c r="H105" i="5"/>
  <c r="I105" i="5"/>
  <c r="G107" i="5" l="1"/>
  <c r="H106" i="5"/>
  <c r="I106" i="5"/>
  <c r="G108" i="5" l="1"/>
  <c r="H107" i="5"/>
  <c r="I107" i="5"/>
  <c r="G109" i="5" l="1"/>
  <c r="H108" i="5"/>
  <c r="I108" i="5"/>
  <c r="G110" i="5" l="1"/>
  <c r="H109" i="5"/>
  <c r="I109" i="5"/>
  <c r="G111" i="5" l="1"/>
  <c r="H110" i="5"/>
  <c r="I110" i="5"/>
  <c r="G112" i="5" l="1"/>
  <c r="H111" i="5"/>
  <c r="I111" i="5"/>
  <c r="G113" i="5" l="1"/>
  <c r="H112" i="5"/>
  <c r="I112" i="5"/>
  <c r="G114" i="5" l="1"/>
  <c r="H113" i="5"/>
  <c r="I113" i="5"/>
  <c r="G115" i="5" l="1"/>
  <c r="H114" i="5"/>
  <c r="I114" i="5"/>
  <c r="H115" i="5" l="1"/>
  <c r="I115" i="5"/>
  <c r="K3" i="5" l="1"/>
  <c r="K5" i="5"/>
  <c r="L3" i="5" l="1"/>
  <c r="L5" i="5" s="1"/>
  <c r="U8" i="5" s="1"/>
</calcChain>
</file>

<file path=xl/sharedStrings.xml><?xml version="1.0" encoding="utf-8"?>
<sst xmlns="http://schemas.openxmlformats.org/spreadsheetml/2006/main" count="727" uniqueCount="470">
  <si>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</si>
  <si>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</si>
  <si>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</si>
  <si>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</si>
  <si>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</si>
  <si>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</si>
  <si>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</si>
  <si>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</si>
  <si>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</si>
  <si>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</si>
  <si>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</si>
  <si>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</si>
  <si>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</si>
  <si>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</si>
  <si>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</si>
  <si>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</si>
  <si>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</si>
  <si>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</si>
  <si>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</si>
  <si>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</si>
  <si>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</si>
  <si>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</si>
  <si>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</si>
  <si>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</si>
  <si>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</si>
  <si>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</si>
  <si>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</si>
  <si>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</si>
  <si>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</si>
  <si>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</si>
  <si>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</si>
  <si>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</si>
  <si>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</si>
  <si>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</si>
  <si>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</si>
  <si>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</si>
  <si>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</si>
  <si>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</si>
  <si>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</si>
  <si>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</si>
  <si>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</si>
  <si>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</si>
  <si>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</si>
  <si>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</si>
  <si>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</si>
  <si>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</si>
  <si>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</si>
  <si>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</si>
  <si>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</si>
  <si>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</si>
  <si>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</si>
  <si>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</si>
  <si>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</si>
  <si>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</si>
  <si>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</si>
  <si>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</si>
  <si>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</si>
  <si>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</si>
  <si>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</si>
  <si>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</si>
  <si>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</si>
  <si>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</si>
  <si>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</si>
  <si>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</si>
  <si>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</si>
  <si>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</si>
  <si>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</si>
  <si>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</si>
  <si>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</si>
  <si>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</si>
  <si>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</si>
  <si>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</si>
  <si>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</si>
  <si>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</si>
  <si>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</si>
  <si>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</si>
  <si>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</si>
  <si>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</si>
  <si>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</si>
  <si>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</si>
  <si>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</si>
  <si>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</si>
  <si>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</si>
  <si>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</si>
  <si>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</si>
  <si>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</si>
  <si>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</si>
  <si>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</si>
  <si>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</si>
  <si>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</si>
  <si>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</si>
  <si>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</si>
  <si>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</si>
  <si>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</si>
  <si>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</si>
  <si>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</si>
  <si>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</si>
  <si>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</si>
  <si>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</si>
  <si>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</si>
  <si>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</si>
  <si>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</si>
  <si>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</si>
  <si>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</si>
  <si>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</si>
  <si>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</si>
  <si>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</si>
  <si>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</si>
  <si>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</si>
  <si>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</si>
  <si>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</si>
  <si>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</si>
  <si>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</si>
  <si>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</si>
  <si>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</si>
  <si>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</si>
  <si>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</si>
  <si>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</si>
  <si>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</si>
  <si>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</si>
  <si>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</si>
  <si>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</si>
  <si>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</si>
  <si>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</si>
  <si>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</si>
  <si>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</si>
  <si>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</si>
  <si>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</si>
  <si>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</si>
  <si>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</si>
  <si>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</si>
  <si>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</si>
  <si>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</si>
  <si>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</si>
  <si>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</si>
  <si>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</si>
  <si>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</si>
  <si>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</si>
  <si>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</si>
  <si>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</si>
  <si>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</si>
  <si>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</si>
  <si>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</si>
  <si>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</si>
  <si>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</si>
  <si>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</si>
  <si>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</si>
  <si>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</si>
  <si>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</si>
  <si>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</si>
  <si>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</si>
  <si>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</si>
  <si>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</si>
  <si>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</si>
  <si>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</si>
  <si>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</si>
  <si>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</si>
  <si>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</si>
  <si>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</si>
  <si>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</si>
  <si>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</si>
  <si>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</si>
  <si>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</si>
  <si>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</si>
  <si>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</si>
  <si>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</si>
  <si>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</si>
  <si>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</si>
  <si>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</si>
  <si>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</si>
  <si>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</si>
  <si>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</si>
  <si>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</si>
  <si>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</si>
  <si>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</si>
  <si>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</si>
  <si>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</si>
  <si>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</si>
  <si>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</si>
  <si>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</si>
  <si>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</si>
  <si>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</si>
  <si>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</si>
  <si>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</si>
  <si>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</si>
  <si>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</si>
  <si>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</si>
  <si>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</si>
  <si>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</si>
  <si>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</si>
  <si>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</si>
  <si>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</si>
  <si>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</si>
  <si>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</si>
  <si>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</si>
  <si>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</si>
  <si>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</si>
  <si>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</si>
  <si>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</si>
  <si>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</si>
  <si>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</si>
  <si>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</si>
  <si>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</si>
  <si>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</si>
  <si>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</si>
  <si>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</si>
  <si>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</si>
  <si>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</si>
  <si>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</si>
  <si>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</si>
  <si>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</si>
  <si>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</si>
  <si>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</si>
  <si>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</si>
  <si>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</si>
  <si>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</si>
  <si>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</si>
  <si>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</si>
  <si>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</si>
  <si>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</si>
  <si>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</si>
  <si>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</si>
  <si>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</si>
  <si>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</si>
  <si>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</si>
  <si>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</si>
  <si>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</si>
  <si>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</si>
  <si>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</si>
  <si>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</si>
  <si>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</si>
  <si>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</si>
  <si>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</si>
  <si>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</si>
  <si>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</si>
  <si>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</si>
  <si>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</si>
  <si>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</si>
  <si>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</si>
  <si>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</si>
  <si>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</si>
  <si>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</si>
  <si>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</si>
  <si>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</si>
  <si>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</si>
  <si>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</si>
  <si>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</si>
  <si>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</si>
  <si>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</si>
  <si>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</si>
  <si>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</si>
  <si>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</si>
  <si>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</si>
  <si>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</si>
  <si>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</si>
  <si>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</si>
  <si>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</si>
  <si>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</si>
  <si>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</si>
  <si>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</si>
  <si>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</si>
  <si>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</si>
  <si>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</si>
  <si>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</si>
  <si>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</si>
  <si>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</si>
  <si>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</si>
  <si>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</si>
  <si>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</si>
  <si>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</si>
  <si>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</si>
  <si>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</si>
  <si>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</si>
  <si>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</si>
  <si>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</si>
  <si>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</si>
  <si>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</si>
  <si>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</si>
  <si>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</si>
  <si>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</si>
  <si>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</si>
  <si>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</si>
  <si>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</si>
  <si>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</si>
  <si>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</si>
  <si>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</si>
  <si>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</si>
  <si>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</si>
  <si>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</si>
  <si>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</si>
  <si>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</si>
  <si>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</si>
  <si>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</si>
  <si>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</si>
  <si>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</si>
  <si>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</si>
  <si>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</si>
  <si>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</si>
  <si>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</si>
  <si>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</si>
  <si>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</si>
  <si>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</si>
  <si>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</si>
  <si>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</si>
  <si>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</si>
  <si>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</si>
  <si>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</si>
  <si>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</si>
  <si>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</si>
  <si>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</si>
  <si>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</si>
  <si>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</si>
  <si>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</si>
  <si>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</si>
  <si>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</si>
  <si>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</si>
  <si>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</si>
  <si>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</si>
  <si>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</si>
  <si>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</si>
  <si>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</si>
  <si>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</si>
  <si>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</si>
  <si>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</si>
  <si>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</si>
  <si>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</si>
  <si>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</si>
  <si>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</si>
  <si>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</si>
  <si>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</si>
  <si>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</si>
  <si>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</si>
  <si>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</si>
  <si>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</si>
  <si>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</si>
  <si>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</si>
  <si>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</si>
  <si>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</si>
  <si>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</si>
  <si>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</si>
  <si>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</si>
  <si>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</si>
  <si>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</si>
  <si>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</si>
  <si>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</si>
  <si>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</si>
  <si>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</si>
  <si>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</si>
  <si>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</si>
  <si>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</si>
  <si>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</si>
  <si>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</si>
  <si>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</si>
  <si>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</si>
  <si>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</si>
  <si>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</si>
  <si>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</si>
  <si>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</si>
  <si>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</si>
  <si>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</si>
  <si>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</si>
  <si>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</si>
  <si>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</si>
  <si>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</si>
  <si>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</si>
  <si>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</si>
  <si>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</si>
  <si>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</si>
  <si>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</si>
  <si>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</si>
  <si>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</si>
  <si>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</si>
  <si>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</si>
  <si>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</si>
  <si>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</si>
  <si>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</si>
  <si>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</si>
  <si>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</si>
  <si>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</si>
  <si>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</si>
  <si>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</si>
  <si>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</si>
  <si>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</si>
  <si>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</si>
  <si>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</si>
  <si>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</si>
  <si>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</si>
  <si>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</si>
  <si>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</si>
  <si>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</si>
  <si>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</si>
  <si>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</si>
  <si>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</si>
  <si>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</si>
  <si>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</si>
  <si>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</si>
  <si>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</si>
  <si>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</si>
  <si>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</si>
  <si>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</si>
  <si>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</si>
  <si>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</si>
  <si>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</si>
  <si>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</si>
  <si>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</si>
  <si>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</si>
  <si>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</si>
  <si>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</si>
  <si>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</si>
  <si>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</si>
  <si>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</si>
  <si>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</si>
  <si>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</si>
  <si>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</si>
  <si>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</si>
  <si>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</si>
  <si>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</si>
  <si>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</si>
  <si>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</si>
  <si>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</si>
  <si>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</si>
  <si>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</si>
  <si>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</si>
  <si>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</si>
  <si>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</si>
  <si>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</si>
  <si>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</si>
  <si>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</si>
  <si>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</si>
  <si>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</si>
  <si>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</si>
  <si>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</si>
  <si>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</si>
  <si>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</si>
  <si>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</si>
  <si>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</si>
  <si>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</si>
  <si>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</si>
  <si>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</si>
  <si>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</si>
  <si>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</si>
  <si>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</si>
  <si>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</si>
  <si>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</si>
  <si>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</si>
  <si>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</si>
  <si>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</si>
  <si>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</si>
  <si>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</si>
  <si>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</si>
  <si>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</si>
  <si>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</si>
  <si>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</si>
  <si>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</si>
  <si>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</si>
  <si>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</si>
  <si>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</si>
  <si>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</si>
  <si>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</si>
  <si>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</si>
  <si>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</si>
  <si>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</si>
  <si>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</si>
  <si>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</si>
  <si>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</si>
  <si>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</si>
  <si>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</si>
  <si>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Wave2</t>
  </si>
  <si>
    <t>Country: Bulgaria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</si>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</sst>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  <font>
      <sz val="11"/>
      <color rgb="FF25242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10" fillId="0" borderId="0" xfId="0" applyFont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17.462606857142418</c:v>
                </c:pt>
                <c:pt idx="3">
                  <c:v>34.84255042857194</c:v>
                </c:pt>
                <c:pt idx="4">
                  <c:v>51.974504285714374</c:v>
                </c:pt>
                <c:pt idx="5">
                  <c:v>70.883717428571799</c:v>
                </c:pt>
                <c:pt idx="6">
                  <c:v>89.544941000000108</c:v>
                </c:pt>
                <c:pt idx="7">
                  <c:v>109.28078642857145</c:v>
                </c:pt>
                <c:pt idx="8">
                  <c:v>128.83063971428555</c:v>
                </c:pt>
                <c:pt idx="9">
                  <c:v>148.13250328571394</c:v>
                </c:pt>
                <c:pt idx="10">
                  <c:v>167.31037199999992</c:v>
                </c:pt>
                <c:pt idx="11">
                  <c:v>186.83955942857165</c:v>
                </c:pt>
                <c:pt idx="12">
                  <c:v>206.53407342857145</c:v>
                </c:pt>
                <c:pt idx="13">
                  <c:v>225.27796014285786</c:v>
                </c:pt>
                <c:pt idx="14">
                  <c:v>243.73252571428611</c:v>
                </c:pt>
                <c:pt idx="15">
                  <c:v>264.99764100000039</c:v>
                </c:pt>
                <c:pt idx="16">
                  <c:v>287.62669942857156</c:v>
                </c:pt>
                <c:pt idx="17">
                  <c:v>311.97101985714244</c:v>
                </c:pt>
                <c:pt idx="18">
                  <c:v>336.60466157142855</c:v>
                </c:pt>
                <c:pt idx="19">
                  <c:v>362.58158071428579</c:v>
                </c:pt>
                <c:pt idx="20">
                  <c:v>392.0096897142862</c:v>
                </c:pt>
                <c:pt idx="21">
                  <c:v>424.04169028571414</c:v>
                </c:pt>
                <c:pt idx="22">
                  <c:v>450.08060685714281</c:v>
                </c:pt>
                <c:pt idx="23">
                  <c:v>481.2446435714287</c:v>
                </c:pt>
                <c:pt idx="24">
                  <c:v>512.67733585714313</c:v>
                </c:pt>
                <c:pt idx="25">
                  <c:v>544.33735185714295</c:v>
                </c:pt>
                <c:pt idx="26">
                  <c:v>577.38197700000001</c:v>
                </c:pt>
                <c:pt idx="27">
                  <c:v>613.73313114285702</c:v>
                </c:pt>
                <c:pt idx="28">
                  <c:v>653.20482214285721</c:v>
                </c:pt>
                <c:pt idx="29">
                  <c:v>703.34006957142856</c:v>
                </c:pt>
                <c:pt idx="30">
                  <c:v>755.72788985714305</c:v>
                </c:pt>
                <c:pt idx="31">
                  <c:v>813.61281471428538</c:v>
                </c:pt>
                <c:pt idx="32">
                  <c:v>871.78706099999954</c:v>
                </c:pt>
                <c:pt idx="33">
                  <c:v>936.2437124285716</c:v>
                </c:pt>
                <c:pt idx="34">
                  <c:v>1007.9127305714287</c:v>
                </c:pt>
                <c:pt idx="35">
                  <c:v>1087.4760868571429</c:v>
                </c:pt>
                <c:pt idx="36">
                  <c:v>1175.2644342857143</c:v>
                </c:pt>
                <c:pt idx="37">
                  <c:v>1271.0297831428575</c:v>
                </c:pt>
                <c:pt idx="38">
                  <c:v>1369.9983321428576</c:v>
                </c:pt>
                <c:pt idx="39">
                  <c:v>1475.4146128571438</c:v>
                </c:pt>
                <c:pt idx="40">
                  <c:v>1589.8618511428581</c:v>
                </c:pt>
                <c:pt idx="41">
                  <c:v>1715.6959488571429</c:v>
                </c:pt>
                <c:pt idx="42">
                  <c:v>1855.024818571429</c:v>
                </c:pt>
                <c:pt idx="43">
                  <c:v>2008.4271025714297</c:v>
                </c:pt>
                <c:pt idx="44">
                  <c:v>2174.0428785714294</c:v>
                </c:pt>
                <c:pt idx="45">
                  <c:v>2348.7516094285711</c:v>
                </c:pt>
                <c:pt idx="46">
                  <c:v>2522.0550654285717</c:v>
                </c:pt>
                <c:pt idx="47">
                  <c:v>2720.5501400000003</c:v>
                </c:pt>
                <c:pt idx="48">
                  <c:v>2944.5261545714284</c:v>
                </c:pt>
                <c:pt idx="49">
                  <c:v>3195.1197282857147</c:v>
                </c:pt>
                <c:pt idx="50">
                  <c:v>3468.3216945714285</c:v>
                </c:pt>
                <c:pt idx="51">
                  <c:v>3768.4305412857148</c:v>
                </c:pt>
                <c:pt idx="52">
                  <c:v>4084.2454012857143</c:v>
                </c:pt>
                <c:pt idx="53">
                  <c:v>4418.6181558571425</c:v>
                </c:pt>
                <c:pt idx="54">
                  <c:v>4756.7934188571426</c:v>
                </c:pt>
                <c:pt idx="55">
                  <c:v>5125.3887494285709</c:v>
                </c:pt>
                <c:pt idx="56">
                  <c:v>5520.7256340000004</c:v>
                </c:pt>
                <c:pt idx="57">
                  <c:v>5938.0716030000003</c:v>
                </c:pt>
                <c:pt idx="58">
                  <c:v>6375.0087568571416</c:v>
                </c:pt>
                <c:pt idx="59">
                  <c:v>6822.2374825714287</c:v>
                </c:pt>
                <c:pt idx="60">
                  <c:v>7258.1000144285717</c:v>
                </c:pt>
                <c:pt idx="61">
                  <c:v>7722.6673519999986</c:v>
                </c:pt>
                <c:pt idx="62">
                  <c:v>8194.4470561428552</c:v>
                </c:pt>
                <c:pt idx="63">
                  <c:v>8663.9741874285701</c:v>
                </c:pt>
                <c:pt idx="64">
                  <c:v>9126.4749442857137</c:v>
                </c:pt>
                <c:pt idx="65">
                  <c:v>9596.6840471428568</c:v>
                </c:pt>
                <c:pt idx="66">
                  <c:v>10070.964313857143</c:v>
                </c:pt>
                <c:pt idx="67">
                  <c:v>10548.15845942857</c:v>
                </c:pt>
                <c:pt idx="68">
                  <c:v>11019.214860428568</c:v>
                </c:pt>
                <c:pt idx="69">
                  <c:v>11499.322884714284</c:v>
                </c:pt>
                <c:pt idx="70">
                  <c:v>11979.286248285716</c:v>
                </c:pt>
                <c:pt idx="71">
                  <c:v>12469.272528285715</c:v>
                </c:pt>
                <c:pt idx="72">
                  <c:v>12954.526338428572</c:v>
                </c:pt>
                <c:pt idx="73">
                  <c:v>13435.254337</c:v>
                </c:pt>
                <c:pt idx="74">
                  <c:v>13922.326738142856</c:v>
                </c:pt>
                <c:pt idx="75">
                  <c:v>14401.690793285714</c:v>
                </c:pt>
                <c:pt idx="76">
                  <c:v>14871.837898714286</c:v>
                </c:pt>
                <c:pt idx="77">
                  <c:v>15337.314531857144</c:v>
                </c:pt>
                <c:pt idx="78">
                  <c:v>15795.950782857144</c:v>
                </c:pt>
                <c:pt idx="79">
                  <c:v>16241.030264714285</c:v>
                </c:pt>
                <c:pt idx="80">
                  <c:v>16676.045498428572</c:v>
                </c:pt>
                <c:pt idx="81">
                  <c:v>17103.125062428571</c:v>
                </c:pt>
                <c:pt idx="82">
                  <c:v>17523.343578571432</c:v>
                </c:pt>
                <c:pt idx="83">
                  <c:v>17924.818207857141</c:v>
                </c:pt>
                <c:pt idx="84">
                  <c:v>18314.430664</c:v>
                </c:pt>
                <c:pt idx="85">
                  <c:v>18698.091367857141</c:v>
                </c:pt>
                <c:pt idx="86">
                  <c:v>19087.683158142856</c:v>
                </c:pt>
                <c:pt idx="87">
                  <c:v>19482.338071285714</c:v>
                </c:pt>
                <c:pt idx="88">
                  <c:v>19873.645123714286</c:v>
                </c:pt>
                <c:pt idx="89">
                  <c:v>20263.918885714284</c:v>
                </c:pt>
                <c:pt idx="90">
                  <c:v>20664.628880285713</c:v>
                </c:pt>
                <c:pt idx="91">
                  <c:v>21069.265378</c:v>
                </c:pt>
                <c:pt idx="92">
                  <c:v>21469.665385428572</c:v>
                </c:pt>
                <c:pt idx="93">
                  <c:v>21859.381170714289</c:v>
                </c:pt>
                <c:pt idx="94">
                  <c:v>22233.597600857145</c:v>
                </c:pt>
                <c:pt idx="95">
                  <c:v>22606.160766428569</c:v>
                </c:pt>
                <c:pt idx="96">
                  <c:v>22964.898507285714</c:v>
                </c:pt>
                <c:pt idx="97">
                  <c:v>23298.072644999997</c:v>
                </c:pt>
                <c:pt idx="98">
                  <c:v>23602.955293285711</c:v>
                </c:pt>
                <c:pt idx="99">
                  <c:v>23886.490162999999</c:v>
                </c:pt>
                <c:pt idx="100">
                  <c:v>24141.960867000002</c:v>
                </c:pt>
                <c:pt idx="101">
                  <c:v>24391.541816000001</c:v>
                </c:pt>
                <c:pt idx="102">
                  <c:v>24634.282383000002</c:v>
                </c:pt>
                <c:pt idx="103">
                  <c:v>24860.118320000001</c:v>
                </c:pt>
                <c:pt idx="104">
                  <c:v>25066.44573542857</c:v>
                </c:pt>
                <c:pt idx="105">
                  <c:v>25265.664113285715</c:v>
                </c:pt>
                <c:pt idx="106">
                  <c:v>25438.636916428572</c:v>
                </c:pt>
                <c:pt idx="107">
                  <c:v>25580.982993857146</c:v>
                </c:pt>
                <c:pt idx="108">
                  <c:v>25712.314196285719</c:v>
                </c:pt>
                <c:pt idx="109">
                  <c:v>25847.075922571432</c:v>
                </c:pt>
                <c:pt idx="110">
                  <c:v>25962.41179057143</c:v>
                </c:pt>
                <c:pt idx="111">
                  <c:v>26070.287302142853</c:v>
                </c:pt>
                <c:pt idx="112">
                  <c:v>26180.518715714286</c:v>
                </c:pt>
                <c:pt idx="113">
                  <c:v>26296.412560428569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104.80783421359308</c:v>
                </c:pt>
                <c:pt idx="2">
                  <c:v>113.06410658965217</c:v>
                </c:pt>
                <c:pt idx="3">
                  <c:v>121.96786615311613</c:v>
                </c:pt>
                <c:pt idx="4">
                  <c:v>131.56941617141737</c:v>
                </c:pt>
                <c:pt idx="5">
                  <c:v>141.92289030006066</c:v>
                </c:pt>
                <c:pt idx="6">
                  <c:v>153.08653153467191</c:v>
                </c:pt>
                <c:pt idx="7">
                  <c:v>165.122989380143</c:v>
                </c:pt>
                <c:pt idx="8">
                  <c:v>178.09963607135501</c:v>
                </c:pt>
                <c:pt idx="9">
                  <c:v>192.08890265282704</c:v>
                </c:pt>
                <c:pt idx="10">
                  <c:v>207.1686356816746</c:v>
                </c:pt>
                <c:pt idx="11">
                  <c:v>223.42247525636367</c:v>
                </c:pt>
                <c:pt idx="12">
                  <c:v>240.940254989366</c:v>
                </c:pt>
                <c:pt idx="13">
                  <c:v>259.81842443087993</c:v>
                </c:pt>
                <c:pt idx="14">
                  <c:v>280.1604943086931</c:v>
                </c:pt>
                <c:pt idx="15">
                  <c:v>302.07750477079151</c:v>
                </c:pt>
                <c:pt idx="16">
                  <c:v>325.68851659662272</c:v>
                </c:pt>
                <c:pt idx="17">
                  <c:v>351.12112507344193</c:v>
                </c:pt>
                <c:pt idx="18">
                  <c:v>378.51199590864888</c:v>
                </c:pt>
                <c:pt idx="19">
                  <c:v>408.00742215943814</c:v>
                </c:pt>
                <c:pt idx="20">
                  <c:v>439.76390069869291</c:v>
                </c:pt>
                <c:pt idx="21">
                  <c:v>473.94872619136379</c:v>
                </c:pt>
                <c:pt idx="22">
                  <c:v>510.74059991844121</c:v>
                </c:pt>
                <c:pt idx="23">
                  <c:v>550.33025004534545</c:v>
                </c:pt>
                <c:pt idx="24">
                  <c:v>592.92105907697498</c:v>
                </c:pt>
                <c:pt idx="25">
                  <c:v>638.72969326144596</c:v>
                </c:pt>
                <c:pt idx="26">
                  <c:v>687.98672758752195</c:v>
                </c:pt>
                <c:pt idx="27">
                  <c:v>740.93725875618452</c:v>
                </c:pt>
                <c:pt idx="28">
                  <c:v>797.84149708512064</c:v>
                </c:pt>
                <c:pt idx="29">
                  <c:v>858.97532671828117</c:v>
                </c:pt>
                <c:pt idx="30">
                  <c:v>924.63082175586885</c:v>
                </c:pt>
                <c:pt idx="31">
                  <c:v>995.11670399163245</c:v>
                </c:pt>
                <c:pt idx="32">
                  <c:v>1070.7587258476497</c:v>
                </c:pt>
                <c:pt idx="33">
                  <c:v>1151.89995984184</c:v>
                </c:pt>
                <c:pt idx="34">
                  <c:v>1238.9009735284872</c:v>
                </c:pt>
                <c:pt idx="35">
                  <c:v>1332.1398663456609</c:v>
                </c:pt>
                <c:pt idx="36">
                  <c:v>1432.0121422266966</c:v>
                </c:pt>
                <c:pt idx="37">
                  <c:v>1538.9303892419666</c:v>
                </c:pt>
                <c:pt idx="38">
                  <c:v>1653.3237350058387</c:v>
                </c:pt>
                <c:pt idx="39">
                  <c:v>1775.6370442059017</c:v>
                </c:pt>
                <c:pt idx="40">
                  <c:v>1906.3298225038527</c:v>
                </c:pt>
                <c:pt idx="41">
                  <c:v>2045.8747893613368</c:v>
                </c:pt>
                <c:pt idx="42">
                  <c:v>2194.756081226984</c:v>
                </c:pt>
                <c:pt idx="43">
                  <c:v>2353.4670461772553</c:v>
                </c:pt>
                <c:pt idx="44">
                  <c:v>2522.5075917533081</c:v>
                </c:pt>
                <c:pt idx="45">
                  <c:v>2702.381049621682</c:v>
                </c:pt>
                <c:pt idx="46">
                  <c:v>2893.5905240681732</c:v>
                </c:pt>
                <c:pt idx="47">
                  <c:v>3096.6346964808608</c:v>
                </c:pt>
                <c:pt idx="48">
                  <c:v>3312.0030651558377</c:v>
                </c:pt>
                <c:pt idx="49">
                  <c:v>3540.17060921453</c:v>
                </c:pt>
                <c:pt idx="50">
                  <c:v>3781.5918773621966</c:v>
                </c:pt>
                <c:pt idx="51">
                  <c:v>4036.6945167865251</c:v>
                </c:pt>
                <c:pt idx="52">
                  <c:v>4305.8722747447109</c:v>
                </c:pt>
                <c:pt idx="53">
                  <c:v>4589.4775252445088</c:v>
                </c:pt>
                <c:pt idx="54">
                  <c:v>4887.8133954622544</c:v>
                </c:pt>
                <c:pt idx="55">
                  <c:v>5201.1255907445238</c:v>
                </c:pt>
                <c:pt idx="56">
                  <c:v>5529.5940425840172</c:v>
                </c:pt>
                <c:pt idx="57">
                  <c:v>5873.3245299882501</c:v>
                </c:pt>
                <c:pt idx="58">
                  <c:v>6232.340450081294</c:v>
                </c:pt>
                <c:pt idx="59">
                  <c:v>6606.5749372826513</c:v>
                </c:pt>
                <c:pt idx="60">
                  <c:v>6995.863550495631</c:v>
                </c:pt>
                <c:pt idx="61">
                  <c:v>7399.9377627862468</c:v>
                </c:pt>
                <c:pt idx="62">
                  <c:v>7818.4194963792315</c:v>
                </c:pt>
                <c:pt idx="63">
                  <c:v>8250.8169458477823</c:v>
                </c:pt>
                <c:pt idx="64">
                  <c:v>8696.5219227393354</c:v>
                </c:pt>
                <c:pt idx="65">
                  <c:v>9154.8089345192693</c:v>
                </c:pt>
                <c:pt idx="66">
                  <c:v>9624.8361790774743</c:v>
                </c:pt>
                <c:pt idx="67">
                  <c:v>10105.648593199445</c:v>
                </c:pt>
                <c:pt idx="68">
                  <c:v>10596.183040143056</c:v>
                </c:pt>
                <c:pt idx="69">
                  <c:v>11095.275659342551</c:v>
                </c:pt>
                <c:pt idx="70">
                  <c:v>11601.671332598144</c:v>
                </c:pt>
                <c:pt idx="71">
                  <c:v>12114.035148894516</c:v>
                </c:pt>
                <c:pt idx="72">
                  <c:v>12630.965677736511</c:v>
                </c:pt>
                <c:pt idx="73">
                  <c:v>13151.009792408378</c:v>
                </c:pt>
                <c:pt idx="74">
                  <c:v>13672.678723698569</c:v>
                </c:pt>
                <c:pt idx="75">
                  <c:v>14194.464974964501</c:v>
                </c:pt>
                <c:pt idx="76">
                  <c:v>14714.859693964021</c:v>
                </c:pt>
                <c:pt idx="77">
                  <c:v>15232.370077861875</c:v>
                </c:pt>
                <c:pt idx="78">
                  <c:v>15745.536386432233</c:v>
                </c:pt>
                <c:pt idx="79">
                  <c:v>16252.948154810627</c:v>
                </c:pt>
                <c:pt idx="80">
                  <c:v>16753.259230166568</c:v>
                </c:pt>
                <c:pt idx="81">
                  <c:v>17245.201304308106</c:v>
                </c:pt>
                <c:pt idx="82">
                  <c:v>17727.595673579435</c:v>
                </c:pt>
                <c:pt idx="83">
                  <c:v>18199.363024960639</c:v>
                </c:pt>
                <c:pt idx="84">
                  <c:v>18659.531119201987</c:v>
                </c:pt>
                <c:pt idx="85">
                  <c:v>19107.240314287337</c:v>
                </c:pt>
                <c:pt idx="86">
                  <c:v>19541.746941947364</c:v>
                </c:pt>
                <c:pt idx="87">
                  <c:v>19962.424613249121</c:v>
                </c:pt>
                <c:pt idx="88">
                  <c:v>20368.763584046592</c:v>
                </c:pt>
                <c:pt idx="89">
                  <c:v>20760.368355608349</c:v>
                </c:pt>
                <c:pt idx="90">
                  <c:v>21136.953719137342</c:v>
                </c:pt>
                <c:pt idx="91">
                  <c:v>21498.33947498749</c:v>
                </c:pt>
                <c:pt idx="92">
                  <c:v>21844.4440686239</c:v>
                </c:pt>
                <c:pt idx="93">
                  <c:v>22175.277386743201</c:v>
                </c:pt>
                <c:pt idx="94">
                  <c:v>22490.932949812275</c:v>
                </c:pt>
                <c:pt idx="95">
                  <c:v>22791.579723166917</c:v>
                </c:pt>
                <c:pt idx="96">
                  <c:v>23077.453749397591</c:v>
                </c:pt>
                <c:pt idx="97">
                  <c:v>23348.849781673929</c:v>
                </c:pt>
                <c:pt idx="98">
                  <c:v>23606.113072444179</c:v>
                </c:pt>
                <c:pt idx="99">
                  <c:v>23849.631445934821</c:v>
                </c:pt>
                <c:pt idx="100">
                  <c:v>24079.827757194427</c:v>
                </c:pt>
                <c:pt idx="101">
                  <c:v>24297.152815967154</c:v>
                </c:pt>
                <c:pt idx="102">
                  <c:v>24502.078831106432</c:v>
                </c:pt>
                <c:pt idx="103">
                  <c:v>24695.093410993206</c:v>
                </c:pt>
                <c:pt idx="104">
                  <c:v>24876.694137760627</c:v>
                </c:pt>
                <c:pt idx="105">
                  <c:v>25047.383718142053</c:v>
                </c:pt>
                <c:pt idx="106">
                  <c:v>25207.665701417875</c:v>
                </c:pt>
                <c:pt idx="107">
                  <c:v>25358.040745107694</c:v>
                </c:pt>
                <c:pt idx="108">
                  <c:v>25499.003401538579</c:v>
                </c:pt>
                <c:pt idx="109">
                  <c:v>25631.039392975337</c:v>
                </c:pt>
                <c:pt idx="110">
                  <c:v>25754.623339360809</c:v>
                </c:pt>
                <c:pt idx="111">
                  <c:v>25870.216900613741</c:v>
                </c:pt>
                <c:pt idx="112">
                  <c:v>25978.267294606656</c:v>
                </c:pt>
                <c:pt idx="113">
                  <c:v>26079.20615215072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69616"/>
        <c:axId val="451670400"/>
      </c:scatterChart>
      <c:valAx>
        <c:axId val="4516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0400"/>
        <c:crosses val="autoZero"/>
        <c:crossBetween val="midCat"/>
      </c:valAx>
      <c:valAx>
        <c:axId val="4516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0.45464785714284517</c:v>
                </c:pt>
                <c:pt idx="3">
                  <c:v>0.37198457142994812</c:v>
                </c:pt>
                <c:pt idx="4">
                  <c:v>0.12399485714286129</c:v>
                </c:pt>
                <c:pt idx="5">
                  <c:v>1.9012541428578515</c:v>
                </c:pt>
                <c:pt idx="6">
                  <c:v>1.6532645714287355</c:v>
                </c:pt>
                <c:pt idx="7">
                  <c:v>2.7278864285717646</c:v>
                </c:pt>
                <c:pt idx="8">
                  <c:v>2.5418942857145339</c:v>
                </c:pt>
                <c:pt idx="9">
                  <c:v>2.2939045714288113</c:v>
                </c:pt>
                <c:pt idx="10">
                  <c:v>2.1699097142864048</c:v>
                </c:pt>
                <c:pt idx="11">
                  <c:v>2.521228428572158</c:v>
                </c:pt>
                <c:pt idx="12">
                  <c:v>2.6865550000002258</c:v>
                </c:pt>
                <c:pt idx="13">
                  <c:v>1.735927714286845</c:v>
                </c:pt>
                <c:pt idx="14">
                  <c:v>1.4466065714286742</c:v>
                </c:pt>
                <c:pt idx="15">
                  <c:v>4.2571562857147001</c:v>
                </c:pt>
                <c:pt idx="16">
                  <c:v>5.6210994285715969</c:v>
                </c:pt>
                <c:pt idx="17">
                  <c:v>7.3363614285713084</c:v>
                </c:pt>
                <c:pt idx="18">
                  <c:v>7.6256827142865404</c:v>
                </c:pt>
                <c:pt idx="19">
                  <c:v>8.968960142857668</c:v>
                </c:pt>
                <c:pt idx="20">
                  <c:v>12.420150000000831</c:v>
                </c:pt>
                <c:pt idx="21">
                  <c:v>15.02404157142837</c:v>
                </c:pt>
                <c:pt idx="22">
                  <c:v>9.0309575714290986</c:v>
                </c:pt>
                <c:pt idx="23">
                  <c:v>14.156077714286312</c:v>
                </c:pt>
                <c:pt idx="24">
                  <c:v>14.424733285714865</c:v>
                </c:pt>
                <c:pt idx="25">
                  <c:v>14.652057000000241</c:v>
                </c:pt>
                <c:pt idx="26">
                  <c:v>16.036666142857484</c:v>
                </c:pt>
                <c:pt idx="27">
                  <c:v>19.343195142857439</c:v>
                </c:pt>
                <c:pt idx="28">
                  <c:v>22.463732000000618</c:v>
                </c:pt>
                <c:pt idx="29">
                  <c:v>33.127288428571774</c:v>
                </c:pt>
                <c:pt idx="30">
                  <c:v>35.379861285714924</c:v>
                </c:pt>
                <c:pt idx="31">
                  <c:v>40.87696585714275</c:v>
                </c:pt>
                <c:pt idx="32">
                  <c:v>41.166287285714589</c:v>
                </c:pt>
                <c:pt idx="33">
                  <c:v>47.448692428572485</c:v>
                </c:pt>
                <c:pt idx="34">
                  <c:v>54.661059142857539</c:v>
                </c:pt>
                <c:pt idx="35">
                  <c:v>62.555397285714662</c:v>
                </c:pt>
                <c:pt idx="36">
                  <c:v>70.780388428571769</c:v>
                </c:pt>
                <c:pt idx="37">
                  <c:v>78.757389857143608</c:v>
                </c:pt>
                <c:pt idx="38">
                  <c:v>81.960590000000593</c:v>
                </c:pt>
                <c:pt idx="39">
                  <c:v>88.408321714286558</c:v>
                </c:pt>
                <c:pt idx="40">
                  <c:v>97.439279285714747</c:v>
                </c:pt>
                <c:pt idx="41">
                  <c:v>108.82613871428521</c:v>
                </c:pt>
                <c:pt idx="42">
                  <c:v>122.32091071428658</c:v>
                </c:pt>
                <c:pt idx="43">
                  <c:v>136.39432500000112</c:v>
                </c:pt>
                <c:pt idx="44">
                  <c:v>148.60781700000007</c:v>
                </c:pt>
                <c:pt idx="45">
                  <c:v>157.70077185714217</c:v>
                </c:pt>
                <c:pt idx="46">
                  <c:v>156.29549700000098</c:v>
                </c:pt>
                <c:pt idx="47">
                  <c:v>181.48711557142906</c:v>
                </c:pt>
                <c:pt idx="48">
                  <c:v>206.96805557142852</c:v>
                </c:pt>
                <c:pt idx="49">
                  <c:v>233.58561471428675</c:v>
                </c:pt>
                <c:pt idx="50">
                  <c:v>256.19400728571418</c:v>
                </c:pt>
                <c:pt idx="51">
                  <c:v>283.10088771428673</c:v>
                </c:pt>
                <c:pt idx="52">
                  <c:v>298.80690099999993</c:v>
                </c:pt>
                <c:pt idx="53">
                  <c:v>317.36479557142866</c:v>
                </c:pt>
                <c:pt idx="54">
                  <c:v>321.16730400000051</c:v>
                </c:pt>
                <c:pt idx="55">
                  <c:v>351.58737157142878</c:v>
                </c:pt>
                <c:pt idx="56">
                  <c:v>378.32892557142986</c:v>
                </c:pt>
                <c:pt idx="57">
                  <c:v>400.33801000000039</c:v>
                </c:pt>
                <c:pt idx="58">
                  <c:v>419.92919485714174</c:v>
                </c:pt>
                <c:pt idx="59">
                  <c:v>430.22076671428749</c:v>
                </c:pt>
                <c:pt idx="60">
                  <c:v>418.85457285714347</c:v>
                </c:pt>
                <c:pt idx="61">
                  <c:v>447.55937857142726</c:v>
                </c:pt>
                <c:pt idx="62">
                  <c:v>454.77174514285707</c:v>
                </c:pt>
                <c:pt idx="63">
                  <c:v>452.51917228571529</c:v>
                </c:pt>
                <c:pt idx="64">
                  <c:v>445.49279785714407</c:v>
                </c:pt>
                <c:pt idx="65">
                  <c:v>453.20114385714351</c:v>
                </c:pt>
                <c:pt idx="66">
                  <c:v>457.2723077142864</c:v>
                </c:pt>
                <c:pt idx="67">
                  <c:v>460.18618657142815</c:v>
                </c:pt>
                <c:pt idx="68">
                  <c:v>454.04844199999843</c:v>
                </c:pt>
                <c:pt idx="69">
                  <c:v>463.10006528571557</c:v>
                </c:pt>
                <c:pt idx="70">
                  <c:v>462.95540457143306</c:v>
                </c:pt>
                <c:pt idx="71">
                  <c:v>472.9783209999996</c:v>
                </c:pt>
                <c:pt idx="72">
                  <c:v>468.24585114285674</c:v>
                </c:pt>
                <c:pt idx="73">
                  <c:v>463.72003957142897</c:v>
                </c:pt>
                <c:pt idx="74">
                  <c:v>470.06444214285602</c:v>
                </c:pt>
                <c:pt idx="75">
                  <c:v>462.35609614285841</c:v>
                </c:pt>
                <c:pt idx="76">
                  <c:v>453.13914642857253</c:v>
                </c:pt>
                <c:pt idx="77">
                  <c:v>448.46867414285862</c:v>
                </c:pt>
                <c:pt idx="78">
                  <c:v>441.62829200000033</c:v>
                </c:pt>
                <c:pt idx="79">
                  <c:v>428.07152285714164</c:v>
                </c:pt>
                <c:pt idx="80">
                  <c:v>418.00727471428672</c:v>
                </c:pt>
                <c:pt idx="81">
                  <c:v>410.07160500000009</c:v>
                </c:pt>
                <c:pt idx="82">
                  <c:v>403.21055714286103</c:v>
                </c:pt>
                <c:pt idx="83">
                  <c:v>384.46667028570937</c:v>
                </c:pt>
                <c:pt idx="84">
                  <c:v>372.60449714285915</c:v>
                </c:pt>
                <c:pt idx="85">
                  <c:v>366.65274485714235</c:v>
                </c:pt>
                <c:pt idx="86">
                  <c:v>372.58383128571495</c:v>
                </c:pt>
                <c:pt idx="87">
                  <c:v>377.6469541428587</c:v>
                </c:pt>
                <c:pt idx="88">
                  <c:v>374.29909342857263</c:v>
                </c:pt>
                <c:pt idx="89">
                  <c:v>373.2658029999975</c:v>
                </c:pt>
                <c:pt idx="90">
                  <c:v>383.70203557142941</c:v>
                </c:pt>
                <c:pt idx="91">
                  <c:v>387.62853871428797</c:v>
                </c:pt>
                <c:pt idx="92">
                  <c:v>383.39204842857271</c:v>
                </c:pt>
                <c:pt idx="93">
                  <c:v>372.70782628571669</c:v>
                </c:pt>
                <c:pt idx="94">
                  <c:v>357.20847114285698</c:v>
                </c:pt>
                <c:pt idx="95">
                  <c:v>355.55520657142461</c:v>
                </c:pt>
                <c:pt idx="96">
                  <c:v>341.7297818571451</c:v>
                </c:pt>
                <c:pt idx="97">
                  <c:v>316.16617871428298</c:v>
                </c:pt>
                <c:pt idx="98">
                  <c:v>287.87468928571525</c:v>
                </c:pt>
                <c:pt idx="99">
                  <c:v>266.52691071428762</c:v>
                </c:pt>
                <c:pt idx="100">
                  <c:v>238.46274500000345</c:v>
                </c:pt>
                <c:pt idx="101">
                  <c:v>232.57298999999966</c:v>
                </c:pt>
                <c:pt idx="102">
                  <c:v>225.73260800000116</c:v>
                </c:pt>
                <c:pt idx="103">
                  <c:v>208.82797800000026</c:v>
                </c:pt>
                <c:pt idx="104">
                  <c:v>189.31945642856863</c:v>
                </c:pt>
                <c:pt idx="105">
                  <c:v>182.21041885714567</c:v>
                </c:pt>
                <c:pt idx="106">
                  <c:v>155.96484414285715</c:v>
                </c:pt>
                <c:pt idx="107">
                  <c:v>125.33811842857449</c:v>
                </c:pt>
                <c:pt idx="108">
                  <c:v>114.32324342857373</c:v>
                </c:pt>
                <c:pt idx="109">
                  <c:v>117.75376728571337</c:v>
                </c:pt>
                <c:pt idx="110">
                  <c:v>98.327908999998726</c:v>
                </c:pt>
                <c:pt idx="111">
                  <c:v>90.867552571423403</c:v>
                </c:pt>
                <c:pt idx="112">
                  <c:v>93.223454571433649</c:v>
                </c:pt>
                <c:pt idx="113">
                  <c:v>98.885885714283177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3.1171538513317303E-5</c:v>
                </c:pt>
                <c:pt idx="3">
                  <c:v>5.5298999877876492E-4</c:v>
                </c:pt>
                <c:pt idx="4">
                  <c:v>2.9737933483737996E-3</c:v>
                </c:pt>
                <c:pt idx="5">
                  <c:v>9.8101003730937004E-3</c:v>
                </c:pt>
                <c:pt idx="6">
                  <c:v>2.4759599027702358E-2</c:v>
                </c:pt>
                <c:pt idx="7">
                  <c:v>5.2753790418437994E-2</c:v>
                </c:pt>
                <c:pt idx="8">
                  <c:v>9.9999363680637818E-2</c:v>
                </c:pt>
                <c:pt idx="9">
                  <c:v>0.17401184165070196</c:v>
                </c:pt>
                <c:pt idx="10">
                  <c:v>0.28364310630391859</c:v>
                </c:pt>
                <c:pt idx="11">
                  <c:v>0.4391034862921871</c:v>
                </c:pt>
                <c:pt idx="12">
                  <c:v>0.65197854971978231</c:v>
                </c:pt>
                <c:pt idx="13">
                  <c:v>0.93524038391544595</c:v>
                </c:pt>
                <c:pt idx="14">
                  <c:v>1.3032528743479619</c:v>
                </c:pt>
                <c:pt idx="15">
                  <c:v>1.771770277241276</c:v>
                </c:pt>
                <c:pt idx="16">
                  <c:v>2.3579281951486313</c:v>
                </c:pt>
                <c:pt idx="17">
                  <c:v>3.0802259016901488</c:v>
                </c:pt>
                <c:pt idx="18">
                  <c:v>3.95849881592898</c:v>
                </c:pt>
                <c:pt idx="19">
                  <c:v>5.0138797965232342</c:v>
                </c:pt>
                <c:pt idx="20">
                  <c:v>6.2687478108024051</c:v>
                </c:pt>
                <c:pt idx="21">
                  <c:v>7.7466624355460185</c:v>
                </c:pt>
                <c:pt idx="22">
                  <c:v>9.4722825667411961</c:v>
                </c:pt>
                <c:pt idx="23">
                  <c:v>11.471267658008378</c:v>
                </c:pt>
                <c:pt idx="24">
                  <c:v>13.770159775418424</c:v>
                </c:pt>
                <c:pt idx="25">
                  <c:v>16.396244754357873</c:v>
                </c:pt>
                <c:pt idx="26">
                  <c:v>19.37739077669513</c:v>
                </c:pt>
                <c:pt idx="27">
                  <c:v>22.741862758923421</c:v>
                </c:pt>
                <c:pt idx="28">
                  <c:v>26.518111059667415</c:v>
                </c:pt>
                <c:pt idx="29">
                  <c:v>30.734533183585693</c:v>
                </c:pt>
                <c:pt idx="30">
                  <c:v>35.41920738396059</c:v>
                </c:pt>
                <c:pt idx="31">
                  <c:v>40.599597353692161</c:v>
                </c:pt>
                <c:pt idx="32">
                  <c:v>46.302227549210784</c:v>
                </c:pt>
                <c:pt idx="33">
                  <c:v>52.552329118632457</c:v>
                </c:pt>
                <c:pt idx="34">
                  <c:v>59.373456908083156</c:v>
                </c:pt>
                <c:pt idx="35">
                  <c:v>66.787078601149318</c:v>
                </c:pt>
                <c:pt idx="36">
                  <c:v>74.812137706999295</c:v>
                </c:pt>
                <c:pt idx="37">
                  <c:v>83.464592852143895</c:v>
                </c:pt>
                <c:pt idx="38">
                  <c:v>92.756936646083076</c:v>
                </c:pt>
                <c:pt idx="39">
                  <c:v>102.69769827659854</c:v>
                </c:pt>
                <c:pt idx="40">
                  <c:v>113.29093493753285</c:v>
                </c:pt>
                <c:pt idx="41">
                  <c:v>124.53571818845262</c:v>
                </c:pt>
                <c:pt idx="42">
                  <c:v>136.42562237576669</c:v>
                </c:pt>
                <c:pt idx="43">
                  <c:v>148.94822328876182</c:v>
                </c:pt>
                <c:pt idx="44">
                  <c:v>162.0846162574548</c:v>
                </c:pt>
                <c:pt idx="45">
                  <c:v>175.80896389365591</c:v>
                </c:pt>
                <c:pt idx="46">
                  <c:v>190.08808459940707</c:v>
                </c:pt>
                <c:pt idx="47">
                  <c:v>204.88109378115126</c:v>
                </c:pt>
                <c:pt idx="48">
                  <c:v>220.13911037316802</c:v>
                </c:pt>
                <c:pt idx="49">
                  <c:v>235.80504174651784</c:v>
                </c:pt>
                <c:pt idx="50">
                  <c:v>251.81346031455777</c:v>
                </c:pt>
                <c:pt idx="51">
                  <c:v>268.09058509669421</c:v>
                </c:pt>
                <c:pt idx="52">
                  <c:v>284.55438112282155</c:v>
                </c:pt>
                <c:pt idx="53">
                  <c:v>301.11478880860744</c:v>
                </c:pt>
                <c:pt idx="54">
                  <c:v>317.67409426768728</c:v>
                </c:pt>
                <c:pt idx="55">
                  <c:v>334.12744991889315</c:v>
                </c:pt>
                <c:pt idx="56">
                  <c:v>350.36355267199406</c:v>
                </c:pt>
                <c:pt idx="57">
                  <c:v>366.26548442298764</c:v>
                </c:pt>
                <c:pt idx="58">
                  <c:v>381.71171656292228</c:v>
                </c:pt>
                <c:pt idx="59">
                  <c:v>396.57727672250479</c:v>
                </c:pt>
                <c:pt idx="60">
                  <c:v>410.73507207727926</c:v>
                </c:pt>
                <c:pt idx="61">
                  <c:v>424.05735928459615</c:v>
                </c:pt>
                <c:pt idx="62">
                  <c:v>436.41734659557585</c:v>
                </c:pt>
                <c:pt idx="63">
                  <c:v>447.69090898686875</c:v>
                </c:pt>
                <c:pt idx="64">
                  <c:v>457.7583924142503</c:v>
                </c:pt>
                <c:pt idx="65">
                  <c:v>466.50647864943176</c:v>
                </c:pt>
                <c:pt idx="66">
                  <c:v>473.83007778701494</c:v>
                </c:pt>
                <c:pt idx="67">
                  <c:v>479.63421157803219</c:v>
                </c:pt>
                <c:pt idx="68">
                  <c:v>483.8358474459456</c:v>
                </c:pt>
                <c:pt idx="69">
                  <c:v>486.36564055791882</c:v>
                </c:pt>
                <c:pt idx="70">
                  <c:v>487.16953983993318</c:v>
                </c:pt>
                <c:pt idx="71">
                  <c:v>486.21021350523091</c:v>
                </c:pt>
                <c:pt idx="72">
                  <c:v>483.46825065352846</c:v>
                </c:pt>
                <c:pt idx="73">
                  <c:v>478.94309790130444</c:v>
                </c:pt>
                <c:pt idx="74">
                  <c:v>472.65369388559719</c:v>
                </c:pt>
                <c:pt idx="75">
                  <c:v>464.63876985747424</c:v>
                </c:pt>
                <c:pt idx="76">
                  <c:v>454.95679139975198</c:v>
                </c:pt>
                <c:pt idx="77">
                  <c:v>443.68552445536704</c:v>
                </c:pt>
                <c:pt idx="78">
                  <c:v>430.92121815985729</c:v>
                </c:pt>
                <c:pt idx="79">
                  <c:v>416.77740718926776</c:v>
                </c:pt>
                <c:pt idx="80">
                  <c:v>401.38334715694953</c:v>
                </c:pt>
                <c:pt idx="81">
                  <c:v>384.88210765854325</c:v>
                </c:pt>
                <c:pt idx="82">
                  <c:v>367.42835847103652</c:v>
                </c:pt>
                <c:pt idx="83">
                  <c:v>349.18589472931234</c:v>
                </c:pt>
                <c:pt idx="84">
                  <c:v>330.32495619391506</c:v>
                </c:pt>
                <c:pt idx="85">
                  <c:v>311.01940356115284</c:v>
                </c:pt>
                <c:pt idx="86">
                  <c:v>291.443820760341</c:v>
                </c:pt>
                <c:pt idx="87">
                  <c:v>271.77061599938929</c:v>
                </c:pt>
                <c:pt idx="88">
                  <c:v>252.16719570392996</c:v>
                </c:pt>
                <c:pt idx="89">
                  <c:v>232.79328428875263</c:v>
                </c:pt>
                <c:pt idx="90">
                  <c:v>213.79845885690392</c:v>
                </c:pt>
                <c:pt idx="91">
                  <c:v>195.31996151552883</c:v>
                </c:pt>
                <c:pt idx="92">
                  <c:v>177.48084322589156</c:v>
                </c:pt>
                <c:pt idx="93">
                  <c:v>160.38848228455339</c:v>
                </c:pt>
                <c:pt idx="94">
                  <c:v>144.13350808747143</c:v>
                </c:pt>
                <c:pt idx="95">
                  <c:v>128.7891472716237</c:v>
                </c:pt>
                <c:pt idx="96">
                  <c:v>114.41099523660391</c:v>
                </c:pt>
                <c:pt idx="97">
                  <c:v>101.03720203257593</c:v>
                </c:pt>
                <c:pt idx="98">
                  <c:v>88.68904827354244</c:v>
                </c:pt>
                <c:pt idx="99">
                  <c:v>77.371874676010776</c:v>
                </c:pt>
                <c:pt idx="100">
                  <c:v>67.076318547306101</c:v>
                </c:pt>
                <c:pt idx="101">
                  <c:v>57.779802474883361</c:v>
                </c:pt>
                <c:pt idx="102">
                  <c:v>49.448214899428002</c:v>
                </c:pt>
                <c:pt idx="103">
                  <c:v>42.037719357063573</c:v>
                </c:pt>
                <c:pt idx="104">
                  <c:v>35.496628973812321</c:v>
                </c:pt>
                <c:pt idx="105">
                  <c:v>29.767285171736248</c:v>
                </c:pt>
                <c:pt idx="106">
                  <c:v>24.787884253603657</c:v>
                </c:pt>
                <c:pt idx="107">
                  <c:v>20.494202212484499</c:v>
                </c:pt>
                <c:pt idx="108">
                  <c:v>16.82117631938797</c:v>
                </c:pt>
                <c:pt idx="109">
                  <c:v>13.704311275494188</c:v>
                </c:pt>
                <c:pt idx="110">
                  <c:v>11.080887452775505</c:v>
                </c:pt>
                <c:pt idx="111">
                  <c:v>8.8909584754716793</c:v>
                </c:pt>
                <c:pt idx="112">
                  <c:v>7.0781346436145016</c:v>
                </c:pt>
                <c:pt idx="113">
                  <c:v>5.5901570641942868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04728"/>
        <c:axId val="463805904"/>
      </c:scatterChart>
      <c:valAx>
        <c:axId val="46380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5904"/>
        <c:crosses val="autoZero"/>
        <c:crossBetween val="midCat"/>
      </c:valAx>
      <c:valAx>
        <c:axId val="4638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17.462606857142418</c:v>
                </c:pt>
                <c:pt idx="3">
                  <c:v>34.84255042857194</c:v>
                </c:pt>
                <c:pt idx="4">
                  <c:v>51.974504285714374</c:v>
                </c:pt>
                <c:pt idx="5">
                  <c:v>70.883717428571799</c:v>
                </c:pt>
                <c:pt idx="6">
                  <c:v>89.544941000000108</c:v>
                </c:pt>
                <c:pt idx="7">
                  <c:v>109.28078642857145</c:v>
                </c:pt>
                <c:pt idx="8">
                  <c:v>128.83063971428555</c:v>
                </c:pt>
                <c:pt idx="9">
                  <c:v>148.13250328571394</c:v>
                </c:pt>
                <c:pt idx="10">
                  <c:v>167.31037199999992</c:v>
                </c:pt>
                <c:pt idx="11">
                  <c:v>186.83955942857165</c:v>
                </c:pt>
                <c:pt idx="12">
                  <c:v>206.53407342857145</c:v>
                </c:pt>
                <c:pt idx="13">
                  <c:v>225.27796014285786</c:v>
                </c:pt>
                <c:pt idx="14">
                  <c:v>243.73252571428611</c:v>
                </c:pt>
                <c:pt idx="15">
                  <c:v>264.99764100000039</c:v>
                </c:pt>
                <c:pt idx="16">
                  <c:v>287.62669942857156</c:v>
                </c:pt>
                <c:pt idx="17">
                  <c:v>311.97101985714244</c:v>
                </c:pt>
                <c:pt idx="18">
                  <c:v>336.60466157142855</c:v>
                </c:pt>
                <c:pt idx="19">
                  <c:v>362.58158071428579</c:v>
                </c:pt>
                <c:pt idx="20">
                  <c:v>392.0096897142862</c:v>
                </c:pt>
                <c:pt idx="21">
                  <c:v>424.04169028571414</c:v>
                </c:pt>
                <c:pt idx="22">
                  <c:v>450.08060685714281</c:v>
                </c:pt>
                <c:pt idx="23">
                  <c:v>481.2446435714287</c:v>
                </c:pt>
                <c:pt idx="24">
                  <c:v>512.67733585714313</c:v>
                </c:pt>
                <c:pt idx="25">
                  <c:v>544.33735185714295</c:v>
                </c:pt>
                <c:pt idx="26">
                  <c:v>577.38197700000001</c:v>
                </c:pt>
                <c:pt idx="27">
                  <c:v>613.73313114285702</c:v>
                </c:pt>
                <c:pt idx="28">
                  <c:v>653.20482214285721</c:v>
                </c:pt>
                <c:pt idx="29">
                  <c:v>703.34006957142856</c:v>
                </c:pt>
                <c:pt idx="30">
                  <c:v>755.72788985714305</c:v>
                </c:pt>
                <c:pt idx="31">
                  <c:v>813.61281471428538</c:v>
                </c:pt>
                <c:pt idx="32">
                  <c:v>871.78706099999954</c:v>
                </c:pt>
                <c:pt idx="33">
                  <c:v>936.2437124285716</c:v>
                </c:pt>
                <c:pt idx="34">
                  <c:v>1007.9127305714287</c:v>
                </c:pt>
                <c:pt idx="35">
                  <c:v>1087.4760868571429</c:v>
                </c:pt>
                <c:pt idx="36">
                  <c:v>1175.2644342857143</c:v>
                </c:pt>
                <c:pt idx="37">
                  <c:v>1271.0297831428575</c:v>
                </c:pt>
                <c:pt idx="38">
                  <c:v>1369.9983321428576</c:v>
                </c:pt>
                <c:pt idx="39">
                  <c:v>1475.4146128571438</c:v>
                </c:pt>
                <c:pt idx="40">
                  <c:v>1589.8618511428581</c:v>
                </c:pt>
                <c:pt idx="41">
                  <c:v>1715.6959488571429</c:v>
                </c:pt>
                <c:pt idx="42">
                  <c:v>1855.024818571429</c:v>
                </c:pt>
                <c:pt idx="43">
                  <c:v>2008.4271025714297</c:v>
                </c:pt>
                <c:pt idx="44">
                  <c:v>2174.0428785714294</c:v>
                </c:pt>
                <c:pt idx="45">
                  <c:v>2348.7516094285711</c:v>
                </c:pt>
                <c:pt idx="46">
                  <c:v>2522.0550654285717</c:v>
                </c:pt>
                <c:pt idx="47">
                  <c:v>2720.5501400000003</c:v>
                </c:pt>
                <c:pt idx="48">
                  <c:v>2944.5261545714284</c:v>
                </c:pt>
                <c:pt idx="49">
                  <c:v>3195.1197282857147</c:v>
                </c:pt>
                <c:pt idx="50">
                  <c:v>3468.3216945714285</c:v>
                </c:pt>
                <c:pt idx="51">
                  <c:v>3768.4305412857148</c:v>
                </c:pt>
                <c:pt idx="52">
                  <c:v>4084.2454012857143</c:v>
                </c:pt>
                <c:pt idx="53">
                  <c:v>4418.6181558571425</c:v>
                </c:pt>
                <c:pt idx="54">
                  <c:v>4756.7934188571426</c:v>
                </c:pt>
                <c:pt idx="55">
                  <c:v>5125.3887494285709</c:v>
                </c:pt>
                <c:pt idx="56">
                  <c:v>5520.7256340000004</c:v>
                </c:pt>
                <c:pt idx="57">
                  <c:v>5938.0716030000003</c:v>
                </c:pt>
                <c:pt idx="58">
                  <c:v>6375.0087568571416</c:v>
                </c:pt>
                <c:pt idx="59">
                  <c:v>6822.2374825714287</c:v>
                </c:pt>
                <c:pt idx="60">
                  <c:v>7258.1000144285717</c:v>
                </c:pt>
                <c:pt idx="61">
                  <c:v>7722.6673519999986</c:v>
                </c:pt>
                <c:pt idx="62">
                  <c:v>8194.4470561428552</c:v>
                </c:pt>
                <c:pt idx="63">
                  <c:v>8663.9741874285701</c:v>
                </c:pt>
                <c:pt idx="64">
                  <c:v>9126.4749442857137</c:v>
                </c:pt>
                <c:pt idx="65">
                  <c:v>9596.6840471428568</c:v>
                </c:pt>
                <c:pt idx="66">
                  <c:v>10070.964313857143</c:v>
                </c:pt>
                <c:pt idx="67">
                  <c:v>10548.15845942857</c:v>
                </c:pt>
                <c:pt idx="68">
                  <c:v>11019.214860428568</c:v>
                </c:pt>
                <c:pt idx="69">
                  <c:v>11499.322884714284</c:v>
                </c:pt>
                <c:pt idx="70">
                  <c:v>11979.286248285716</c:v>
                </c:pt>
                <c:pt idx="71">
                  <c:v>12469.272528285715</c:v>
                </c:pt>
                <c:pt idx="72">
                  <c:v>12954.526338428572</c:v>
                </c:pt>
                <c:pt idx="73">
                  <c:v>13435.254337</c:v>
                </c:pt>
                <c:pt idx="74">
                  <c:v>13922.326738142856</c:v>
                </c:pt>
                <c:pt idx="75">
                  <c:v>14401.690793285714</c:v>
                </c:pt>
                <c:pt idx="76">
                  <c:v>14871.837898714286</c:v>
                </c:pt>
                <c:pt idx="77">
                  <c:v>15337.314531857144</c:v>
                </c:pt>
                <c:pt idx="78">
                  <c:v>15795.950782857144</c:v>
                </c:pt>
                <c:pt idx="79">
                  <c:v>16241.030264714285</c:v>
                </c:pt>
                <c:pt idx="80">
                  <c:v>16676.045498428572</c:v>
                </c:pt>
                <c:pt idx="81">
                  <c:v>17103.125062428571</c:v>
                </c:pt>
                <c:pt idx="82">
                  <c:v>17523.343578571432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57696"/>
        <c:axId val="463561224"/>
      </c:scatterChart>
      <c:valAx>
        <c:axId val="4635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1224"/>
        <c:crosses val="autoZero"/>
        <c:crossBetween val="midCat"/>
      </c:valAx>
      <c:valAx>
        <c:axId val="4635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0.45464785714284517</c:v>
                </c:pt>
                <c:pt idx="3">
                  <c:v>0.37198457142994812</c:v>
                </c:pt>
                <c:pt idx="4">
                  <c:v>0.12399485714286129</c:v>
                </c:pt>
                <c:pt idx="5">
                  <c:v>1.9012541428578515</c:v>
                </c:pt>
                <c:pt idx="6">
                  <c:v>1.6532645714287355</c:v>
                </c:pt>
                <c:pt idx="7">
                  <c:v>2.7278864285717646</c:v>
                </c:pt>
                <c:pt idx="8">
                  <c:v>2.5418942857145339</c:v>
                </c:pt>
                <c:pt idx="9">
                  <c:v>2.2939045714288113</c:v>
                </c:pt>
                <c:pt idx="10">
                  <c:v>2.1699097142864048</c:v>
                </c:pt>
                <c:pt idx="11">
                  <c:v>2.521228428572158</c:v>
                </c:pt>
                <c:pt idx="12">
                  <c:v>2.6865550000002258</c:v>
                </c:pt>
                <c:pt idx="13">
                  <c:v>1.735927714286845</c:v>
                </c:pt>
                <c:pt idx="14">
                  <c:v>1.4466065714286742</c:v>
                </c:pt>
                <c:pt idx="15">
                  <c:v>4.2571562857147001</c:v>
                </c:pt>
                <c:pt idx="16">
                  <c:v>5.6210994285715969</c:v>
                </c:pt>
                <c:pt idx="17">
                  <c:v>7.3363614285713084</c:v>
                </c:pt>
                <c:pt idx="18">
                  <c:v>7.6256827142865404</c:v>
                </c:pt>
                <c:pt idx="19">
                  <c:v>8.968960142857668</c:v>
                </c:pt>
                <c:pt idx="20">
                  <c:v>12.420150000000831</c:v>
                </c:pt>
                <c:pt idx="21">
                  <c:v>15.02404157142837</c:v>
                </c:pt>
                <c:pt idx="22">
                  <c:v>9.0309575714290986</c:v>
                </c:pt>
                <c:pt idx="23">
                  <c:v>14.156077714286312</c:v>
                </c:pt>
                <c:pt idx="24">
                  <c:v>14.424733285714865</c:v>
                </c:pt>
                <c:pt idx="25">
                  <c:v>14.652057000000241</c:v>
                </c:pt>
                <c:pt idx="26">
                  <c:v>16.036666142857484</c:v>
                </c:pt>
                <c:pt idx="27">
                  <c:v>19.343195142857439</c:v>
                </c:pt>
                <c:pt idx="28">
                  <c:v>22.463732000000618</c:v>
                </c:pt>
                <c:pt idx="29">
                  <c:v>33.127288428571774</c:v>
                </c:pt>
                <c:pt idx="30">
                  <c:v>35.379861285714924</c:v>
                </c:pt>
                <c:pt idx="31">
                  <c:v>40.87696585714275</c:v>
                </c:pt>
                <c:pt idx="32">
                  <c:v>41.166287285714589</c:v>
                </c:pt>
                <c:pt idx="33">
                  <c:v>47.448692428572485</c:v>
                </c:pt>
                <c:pt idx="34">
                  <c:v>54.661059142857539</c:v>
                </c:pt>
                <c:pt idx="35">
                  <c:v>62.555397285714662</c:v>
                </c:pt>
                <c:pt idx="36">
                  <c:v>70.780388428571769</c:v>
                </c:pt>
                <c:pt idx="37">
                  <c:v>78.757389857143608</c:v>
                </c:pt>
                <c:pt idx="38">
                  <c:v>81.960590000000593</c:v>
                </c:pt>
                <c:pt idx="39">
                  <c:v>88.408321714286558</c:v>
                </c:pt>
                <c:pt idx="40">
                  <c:v>97.439279285714747</c:v>
                </c:pt>
                <c:pt idx="41">
                  <c:v>108.82613871428521</c:v>
                </c:pt>
                <c:pt idx="42">
                  <c:v>122.32091071428658</c:v>
                </c:pt>
                <c:pt idx="43">
                  <c:v>136.39432500000112</c:v>
                </c:pt>
                <c:pt idx="44">
                  <c:v>148.60781700000007</c:v>
                </c:pt>
                <c:pt idx="45">
                  <c:v>157.70077185714217</c:v>
                </c:pt>
                <c:pt idx="46">
                  <c:v>156.29549700000098</c:v>
                </c:pt>
                <c:pt idx="47">
                  <c:v>181.48711557142906</c:v>
                </c:pt>
                <c:pt idx="48">
                  <c:v>206.96805557142852</c:v>
                </c:pt>
                <c:pt idx="49">
                  <c:v>233.58561471428675</c:v>
                </c:pt>
                <c:pt idx="50">
                  <c:v>256.19400728571418</c:v>
                </c:pt>
                <c:pt idx="51">
                  <c:v>283.10088771428673</c:v>
                </c:pt>
                <c:pt idx="52">
                  <c:v>298.80690099999993</c:v>
                </c:pt>
                <c:pt idx="53">
                  <c:v>317.36479557142866</c:v>
                </c:pt>
                <c:pt idx="54">
                  <c:v>321.16730400000051</c:v>
                </c:pt>
                <c:pt idx="55">
                  <c:v>351.58737157142878</c:v>
                </c:pt>
                <c:pt idx="56">
                  <c:v>378.32892557142986</c:v>
                </c:pt>
                <c:pt idx="57">
                  <c:v>400.33801000000039</c:v>
                </c:pt>
                <c:pt idx="58">
                  <c:v>419.92919485714174</c:v>
                </c:pt>
                <c:pt idx="59">
                  <c:v>430.22076671428749</c:v>
                </c:pt>
                <c:pt idx="60">
                  <c:v>418.85457285714347</c:v>
                </c:pt>
                <c:pt idx="61">
                  <c:v>447.55937857142726</c:v>
                </c:pt>
                <c:pt idx="62">
                  <c:v>454.77174514285707</c:v>
                </c:pt>
                <c:pt idx="63">
                  <c:v>452.51917228571529</c:v>
                </c:pt>
                <c:pt idx="64">
                  <c:v>445.49279785714407</c:v>
                </c:pt>
                <c:pt idx="65">
                  <c:v>453.20114385714351</c:v>
                </c:pt>
                <c:pt idx="66">
                  <c:v>457.2723077142864</c:v>
                </c:pt>
                <c:pt idx="67">
                  <c:v>460.18618657142815</c:v>
                </c:pt>
                <c:pt idx="68">
                  <c:v>454.04844199999843</c:v>
                </c:pt>
                <c:pt idx="69">
                  <c:v>463.10006528571557</c:v>
                </c:pt>
                <c:pt idx="70">
                  <c:v>462.95540457143306</c:v>
                </c:pt>
                <c:pt idx="71">
                  <c:v>472.9783209999996</c:v>
                </c:pt>
                <c:pt idx="72">
                  <c:v>468.24585114285674</c:v>
                </c:pt>
                <c:pt idx="73">
                  <c:v>463.72003957142897</c:v>
                </c:pt>
                <c:pt idx="74">
                  <c:v>470.06444214285602</c:v>
                </c:pt>
                <c:pt idx="75">
                  <c:v>462.35609614285841</c:v>
                </c:pt>
                <c:pt idx="76">
                  <c:v>453.13914642857253</c:v>
                </c:pt>
                <c:pt idx="77">
                  <c:v>448.46867414285862</c:v>
                </c:pt>
                <c:pt idx="78">
                  <c:v>441.62829200000033</c:v>
                </c:pt>
                <c:pt idx="79">
                  <c:v>428.07152285714164</c:v>
                </c:pt>
                <c:pt idx="80">
                  <c:v>418.00727471428672</c:v>
                </c:pt>
                <c:pt idx="81">
                  <c:v>410.07160500000009</c:v>
                </c:pt>
                <c:pt idx="82">
                  <c:v>403.21055714286103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58480"/>
        <c:axId val="463558872"/>
      </c:scatterChart>
      <c:valAx>
        <c:axId val="4635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58872"/>
        <c:crosses val="autoZero"/>
        <c:crossBetween val="midCat"/>
      </c:valAx>
      <c:valAx>
        <c:axId val="46355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5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17.007958999999573</c:v>
                </c:pt>
                <c:pt idx="2">
                  <c:v>17.462606857142418</c:v>
                </c:pt>
                <c:pt idx="3">
                  <c:v>17.379943571429521</c:v>
                </c:pt>
                <c:pt idx="4">
                  <c:v>17.131953857142435</c:v>
                </c:pt>
                <c:pt idx="5">
                  <c:v>18.909213142857425</c:v>
                </c:pt>
                <c:pt idx="6">
                  <c:v>18.661223571428309</c:v>
                </c:pt>
                <c:pt idx="7">
                  <c:v>19.735845428571338</c:v>
                </c:pt>
                <c:pt idx="8">
                  <c:v>19.549853285714107</c:v>
                </c:pt>
                <c:pt idx="9">
                  <c:v>19.301863571428385</c:v>
                </c:pt>
                <c:pt idx="10">
                  <c:v>19.177868714285978</c:v>
                </c:pt>
                <c:pt idx="11">
                  <c:v>19.529187428571731</c:v>
                </c:pt>
                <c:pt idx="12">
                  <c:v>19.694513999999799</c:v>
                </c:pt>
                <c:pt idx="13">
                  <c:v>18.743886714286418</c:v>
                </c:pt>
                <c:pt idx="14">
                  <c:v>18.454565571428247</c:v>
                </c:pt>
                <c:pt idx="15">
                  <c:v>21.265115285714273</c:v>
                </c:pt>
                <c:pt idx="16">
                  <c:v>22.62905842857117</c:v>
                </c:pt>
                <c:pt idx="17">
                  <c:v>24.344320428570882</c:v>
                </c:pt>
                <c:pt idx="18">
                  <c:v>24.633641714286114</c:v>
                </c:pt>
                <c:pt idx="19">
                  <c:v>25.976919142857241</c:v>
                </c:pt>
                <c:pt idx="20">
                  <c:v>29.428109000000404</c:v>
                </c:pt>
                <c:pt idx="21">
                  <c:v>32.032000571427943</c:v>
                </c:pt>
                <c:pt idx="22">
                  <c:v>26.038916571428672</c:v>
                </c:pt>
                <c:pt idx="23">
                  <c:v>31.164036714285885</c:v>
                </c:pt>
                <c:pt idx="24">
                  <c:v>31.432692285714438</c:v>
                </c:pt>
                <c:pt idx="25">
                  <c:v>31.660015999999814</c:v>
                </c:pt>
                <c:pt idx="26">
                  <c:v>33.044625142857058</c:v>
                </c:pt>
                <c:pt idx="27">
                  <c:v>36.351154142857013</c:v>
                </c:pt>
                <c:pt idx="28">
                  <c:v>39.471691000000192</c:v>
                </c:pt>
                <c:pt idx="29">
                  <c:v>50.135247428571347</c:v>
                </c:pt>
                <c:pt idx="30">
                  <c:v>52.387820285714497</c:v>
                </c:pt>
                <c:pt idx="31">
                  <c:v>57.884924857142323</c:v>
                </c:pt>
                <c:pt idx="32">
                  <c:v>58.174246285714162</c:v>
                </c:pt>
                <c:pt idx="33">
                  <c:v>64.456651428572059</c:v>
                </c:pt>
                <c:pt idx="34">
                  <c:v>71.669018142857112</c:v>
                </c:pt>
                <c:pt idx="35">
                  <c:v>79.563356285714235</c:v>
                </c:pt>
                <c:pt idx="36">
                  <c:v>87.788347428571342</c:v>
                </c:pt>
                <c:pt idx="37">
                  <c:v>95.765348857143181</c:v>
                </c:pt>
                <c:pt idx="38">
                  <c:v>98.968549000000166</c:v>
                </c:pt>
                <c:pt idx="39">
                  <c:v>105.41628071428613</c:v>
                </c:pt>
                <c:pt idx="40">
                  <c:v>114.44723828571432</c:v>
                </c:pt>
                <c:pt idx="41">
                  <c:v>125.83409771428478</c:v>
                </c:pt>
                <c:pt idx="42">
                  <c:v>139.32886971428616</c:v>
                </c:pt>
                <c:pt idx="43">
                  <c:v>153.40228400000069</c:v>
                </c:pt>
                <c:pt idx="44">
                  <c:v>165.61577599999964</c:v>
                </c:pt>
                <c:pt idx="45">
                  <c:v>174.70873085714175</c:v>
                </c:pt>
                <c:pt idx="46">
                  <c:v>173.30345600000055</c:v>
                </c:pt>
                <c:pt idx="47">
                  <c:v>198.49507457142863</c:v>
                </c:pt>
                <c:pt idx="48">
                  <c:v>223.9760145714281</c:v>
                </c:pt>
                <c:pt idx="49">
                  <c:v>250.59357371428632</c:v>
                </c:pt>
                <c:pt idx="50">
                  <c:v>273.20196628571375</c:v>
                </c:pt>
                <c:pt idx="51">
                  <c:v>300.1088467142863</c:v>
                </c:pt>
                <c:pt idx="52">
                  <c:v>315.8148599999995</c:v>
                </c:pt>
                <c:pt idx="53">
                  <c:v>334.37275457142823</c:v>
                </c:pt>
                <c:pt idx="54">
                  <c:v>338.17526300000009</c:v>
                </c:pt>
                <c:pt idx="55">
                  <c:v>368.59533057142835</c:v>
                </c:pt>
                <c:pt idx="56">
                  <c:v>395.33688457142944</c:v>
                </c:pt>
                <c:pt idx="57">
                  <c:v>417.34596899999997</c:v>
                </c:pt>
                <c:pt idx="58">
                  <c:v>436.93715385714131</c:v>
                </c:pt>
                <c:pt idx="59">
                  <c:v>447.22872571428707</c:v>
                </c:pt>
                <c:pt idx="60">
                  <c:v>435.86253185714304</c:v>
                </c:pt>
                <c:pt idx="61">
                  <c:v>464.56733757142683</c:v>
                </c:pt>
                <c:pt idx="62">
                  <c:v>471.77970414285664</c:v>
                </c:pt>
                <c:pt idx="63">
                  <c:v>469.52713128571486</c:v>
                </c:pt>
                <c:pt idx="64">
                  <c:v>462.50075685714364</c:v>
                </c:pt>
                <c:pt idx="65">
                  <c:v>470.20910285714308</c:v>
                </c:pt>
                <c:pt idx="66">
                  <c:v>474.28026671428597</c:v>
                </c:pt>
                <c:pt idx="67">
                  <c:v>477.19414557142773</c:v>
                </c:pt>
                <c:pt idx="68">
                  <c:v>471.056400999998</c:v>
                </c:pt>
                <c:pt idx="69">
                  <c:v>480.10802428571515</c:v>
                </c:pt>
                <c:pt idx="70">
                  <c:v>479.96336357143264</c:v>
                </c:pt>
                <c:pt idx="71">
                  <c:v>489.98627999999917</c:v>
                </c:pt>
                <c:pt idx="72">
                  <c:v>485.25381014285631</c:v>
                </c:pt>
                <c:pt idx="73">
                  <c:v>480.72799857142854</c:v>
                </c:pt>
                <c:pt idx="74">
                  <c:v>487.0724011428556</c:v>
                </c:pt>
                <c:pt idx="75">
                  <c:v>479.36405514285798</c:v>
                </c:pt>
                <c:pt idx="76">
                  <c:v>470.1471054285721</c:v>
                </c:pt>
                <c:pt idx="77">
                  <c:v>465.47663314285819</c:v>
                </c:pt>
                <c:pt idx="78">
                  <c:v>458.6362509999999</c:v>
                </c:pt>
                <c:pt idx="79">
                  <c:v>445.07948185714122</c:v>
                </c:pt>
                <c:pt idx="80">
                  <c:v>435.0152337142863</c:v>
                </c:pt>
                <c:pt idx="81">
                  <c:v>427.07956399999966</c:v>
                </c:pt>
                <c:pt idx="82">
                  <c:v>420.21851614286061</c:v>
                </c:pt>
                <c:pt idx="83">
                  <c:v>401.47462928570894</c:v>
                </c:pt>
                <c:pt idx="84">
                  <c:v>389.61245614285872</c:v>
                </c:pt>
                <c:pt idx="85">
                  <c:v>383.66070385714193</c:v>
                </c:pt>
                <c:pt idx="86">
                  <c:v>389.59179028571452</c:v>
                </c:pt>
                <c:pt idx="87">
                  <c:v>394.65491314285828</c:v>
                </c:pt>
                <c:pt idx="88">
                  <c:v>391.30705242857221</c:v>
                </c:pt>
                <c:pt idx="89">
                  <c:v>390.27376199999708</c:v>
                </c:pt>
                <c:pt idx="90">
                  <c:v>400.70999457142898</c:v>
                </c:pt>
                <c:pt idx="91">
                  <c:v>404.63649771428754</c:v>
                </c:pt>
                <c:pt idx="92">
                  <c:v>400.40000742857228</c:v>
                </c:pt>
                <c:pt idx="93">
                  <c:v>389.71578528571627</c:v>
                </c:pt>
                <c:pt idx="94">
                  <c:v>374.21643014285655</c:v>
                </c:pt>
                <c:pt idx="95">
                  <c:v>372.56316557142418</c:v>
                </c:pt>
                <c:pt idx="96">
                  <c:v>358.73774085714467</c:v>
                </c:pt>
                <c:pt idx="97">
                  <c:v>333.17413771428255</c:v>
                </c:pt>
                <c:pt idx="98">
                  <c:v>304.88264828571482</c:v>
                </c:pt>
                <c:pt idx="99">
                  <c:v>283.5348697142872</c:v>
                </c:pt>
                <c:pt idx="100">
                  <c:v>255.47070400000302</c:v>
                </c:pt>
                <c:pt idx="101">
                  <c:v>249.58094899999924</c:v>
                </c:pt>
                <c:pt idx="102">
                  <c:v>242.74056700000074</c:v>
                </c:pt>
                <c:pt idx="103">
                  <c:v>225.83593699999983</c:v>
                </c:pt>
                <c:pt idx="104">
                  <c:v>206.3274154285682</c:v>
                </c:pt>
                <c:pt idx="105">
                  <c:v>199.21837785714524</c:v>
                </c:pt>
                <c:pt idx="106">
                  <c:v>172.97280314285672</c:v>
                </c:pt>
                <c:pt idx="107">
                  <c:v>142.34607742857406</c:v>
                </c:pt>
                <c:pt idx="108">
                  <c:v>131.33120242857331</c:v>
                </c:pt>
                <c:pt idx="109">
                  <c:v>134.76172628571294</c:v>
                </c:pt>
                <c:pt idx="110">
                  <c:v>115.3358679999983</c:v>
                </c:pt>
                <c:pt idx="111">
                  <c:v>107.87551157142298</c:v>
                </c:pt>
                <c:pt idx="112">
                  <c:v>110.23141357143322</c:v>
                </c:pt>
                <c:pt idx="113">
                  <c:v>115.89384471428275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24.956350816493654</c:v>
                </c:pt>
                <c:pt idx="2">
                  <c:v>25.579896930331813</c:v>
                </c:pt>
                <c:pt idx="3">
                  <c:v>26.25191971680804</c:v>
                </c:pt>
                <c:pt idx="4">
                  <c:v>26.976115948534712</c:v>
                </c:pt>
                <c:pt idx="5">
                  <c:v>27.75645252386164</c:v>
                </c:pt>
                <c:pt idx="6">
                  <c:v>28.597184261091794</c:v>
                </c:pt>
                <c:pt idx="7">
                  <c:v>29.50287253616305</c:v>
                </c:pt>
                <c:pt idx="8">
                  <c:v>30.478404743645495</c:v>
                </c:pt>
                <c:pt idx="9">
                  <c:v>31.529014546486543</c:v>
                </c:pt>
                <c:pt idx="10">
                  <c:v>32.660302862627397</c:v>
                </c:pt>
                <c:pt idx="11">
                  <c:v>33.878259515983444</c:v>
                </c:pt>
                <c:pt idx="12">
                  <c:v>35.189285454850079</c:v>
                </c:pt>
                <c:pt idx="13">
                  <c:v>36.600215412036199</c:v>
                </c:pt>
                <c:pt idx="14">
                  <c:v>38.118340847365324</c:v>
                </c:pt>
                <c:pt idx="15">
                  <c:v>39.751432973993758</c:v>
                </c:pt>
                <c:pt idx="16">
                  <c:v>41.507765624608155</c:v>
                </c:pt>
                <c:pt idx="17">
                  <c:v>43.396137661274878</c:v>
                </c:pt>
                <c:pt idx="18">
                  <c:v>45.425894572785836</c:v>
                </c:pt>
                <c:pt idx="19">
                  <c:v>47.606948835033393</c:v>
                </c:pt>
                <c:pt idx="20">
                  <c:v>49.949798532510236</c:v>
                </c:pt>
                <c:pt idx="21">
                  <c:v>52.46554365176825</c:v>
                </c:pt>
                <c:pt idx="22">
                  <c:v>55.165899359954366</c:v>
                </c:pt>
                <c:pt idx="23">
                  <c:v>58.063205472868312</c:v>
                </c:pt>
                <c:pt idx="24">
                  <c:v>61.170431197039427</c:v>
                </c:pt>
                <c:pt idx="25">
                  <c:v>64.50117409904135</c:v>
                </c:pt>
                <c:pt idx="26">
                  <c:v>68.069652112961933</c:v>
                </c:pt>
                <c:pt idx="27">
                  <c:v>71.890687244398919</c:v>
                </c:pt>
                <c:pt idx="28">
                  <c:v>75.979679467952906</c:v>
                </c:pt>
                <c:pt idx="29">
                  <c:v>80.352569147105527</c:v>
                </c:pt>
                <c:pt idx="30">
                  <c:v>85.025786133730534</c:v>
                </c:pt>
                <c:pt idx="31">
                  <c:v>90.016183533585945</c:v>
                </c:pt>
                <c:pt idx="32">
                  <c:v>95.340953959678018</c:v>
                </c:pt>
                <c:pt idx="33">
                  <c:v>101.01752594472099</c:v>
                </c:pt>
                <c:pt idx="34">
                  <c:v>107.06343805629025</c:v>
                </c:pt>
                <c:pt idx="35">
                  <c:v>113.49618816508307</c:v>
                </c:pt>
                <c:pt idx="36">
                  <c:v>120.33305527172581</c:v>
                </c:pt>
                <c:pt idx="37">
                  <c:v>127.59089131710495</c:v>
                </c:pt>
                <c:pt idx="38">
                  <c:v>135.28588050416866</c:v>
                </c:pt>
                <c:pt idx="39">
                  <c:v>143.43326386701852</c:v>
                </c:pt>
                <c:pt idx="40">
                  <c:v>152.04702715967741</c:v>
                </c:pt>
                <c:pt idx="41">
                  <c:v>161.13955062780181</c:v>
                </c:pt>
                <c:pt idx="42">
                  <c:v>170.72121989842745</c:v>
                </c:pt>
                <c:pt idx="43">
                  <c:v>180.79999810204529</c:v>
                </c:pt>
                <c:pt idx="44">
                  <c:v>191.38096045248193</c:v>
                </c:pt>
                <c:pt idx="45">
                  <c:v>202.46579387373555</c:v>
                </c:pt>
                <c:pt idx="46">
                  <c:v>214.05226589281298</c:v>
                </c:pt>
                <c:pt idx="47">
                  <c:v>226.13366891730917</c:v>
                </c:pt>
                <c:pt idx="48">
                  <c:v>238.69824817559245</c:v>
                </c:pt>
                <c:pt idx="49">
                  <c:v>251.72862398747509</c:v>
                </c:pt>
                <c:pt idx="50">
                  <c:v>265.20122160316976</c:v>
                </c:pt>
                <c:pt idx="51">
                  <c:v>279.08572452059474</c:v>
                </c:pt>
                <c:pt idx="52">
                  <c:v>293.34456985823476</c:v>
                </c:pt>
                <c:pt idx="53">
                  <c:v>307.93250688334729</c:v>
                </c:pt>
                <c:pt idx="54">
                  <c:v>322.79624200200578</c:v>
                </c:pt>
                <c:pt idx="55">
                  <c:v>337.87419520791792</c:v>
                </c:pt>
                <c:pt idx="56">
                  <c:v>353.09639393826666</c:v>
                </c:pt>
                <c:pt idx="57">
                  <c:v>368.38453026235112</c:v>
                </c:pt>
                <c:pt idx="58">
                  <c:v>383.65220610146423</c:v>
                </c:pt>
                <c:pt idx="59">
                  <c:v>398.80538853861754</c:v>
                </c:pt>
                <c:pt idx="60">
                  <c:v>413.74309306388909</c:v>
                </c:pt>
                <c:pt idx="61">
                  <c:v>428.35830672793253</c:v>
                </c:pt>
                <c:pt idx="62">
                  <c:v>442.53915565452229</c:v>
                </c:pt>
                <c:pt idx="63">
                  <c:v>456.17031232745802</c:v>
                </c:pt>
                <c:pt idx="64">
                  <c:v>469.13462779181737</c:v>
                </c:pt>
                <c:pt idx="65">
                  <c:v>481.31496281480145</c:v>
                </c:pt>
                <c:pt idx="66">
                  <c:v>492.59618069703708</c:v>
                </c:pt>
                <c:pt idx="67">
                  <c:v>502.86725348759177</c:v>
                </c:pt>
                <c:pt idx="68">
                  <c:v>512.02342358827275</c:v>
                </c:pt>
                <c:pt idx="69">
                  <c:v>519.96835490963781</c:v>
                </c:pt>
                <c:pt idx="70">
                  <c:v>526.61620259131996</c:v>
                </c:pt>
                <c:pt idx="71">
                  <c:v>531.89352843281154</c:v>
                </c:pt>
                <c:pt idx="72">
                  <c:v>535.74099101856848</c:v>
                </c:pt>
                <c:pt idx="73">
                  <c:v>538.11474523563129</c:v>
                </c:pt>
                <c:pt idx="74">
                  <c:v>538.98749535816444</c:v>
                </c:pt>
                <c:pt idx="75">
                  <c:v>538.34915869759448</c:v>
                </c:pt>
                <c:pt idx="76">
                  <c:v>536.20711229586243</c:v>
                </c:pt>
                <c:pt idx="77">
                  <c:v>532.58601234945786</c:v>
                </c:pt>
                <c:pt idx="78">
                  <c:v>527.52719391701987</c:v>
                </c:pt>
                <c:pt idx="79">
                  <c:v>521.08767584838256</c:v>
                </c:pt>
                <c:pt idx="80">
                  <c:v>513.33881168602284</c:v>
                </c:pt>
                <c:pt idx="81">
                  <c:v>504.36464057835451</c:v>
                </c:pt>
                <c:pt idx="82">
                  <c:v>494.2600022749736</c:v>
                </c:pt>
                <c:pt idx="83">
                  <c:v>483.12848658751659</c:v>
                </c:pt>
                <c:pt idx="84">
                  <c:v>471.08029013505967</c:v>
                </c:pt>
                <c:pt idx="85">
                  <c:v>458.23005187976975</c:v>
                </c:pt>
                <c:pt idx="86">
                  <c:v>444.69473428250444</c:v>
                </c:pt>
                <c:pt idx="87">
                  <c:v>430.59160945435229</c:v>
                </c:pt>
                <c:pt idx="88">
                  <c:v>416.03640016390125</c:v>
                </c:pt>
                <c:pt idx="89">
                  <c:v>401.14161475340535</c:v>
                </c:pt>
                <c:pt idx="90">
                  <c:v>386.0151036805255</c:v>
                </c:pt>
                <c:pt idx="91">
                  <c:v>370.75885422723979</c:v>
                </c:pt>
                <c:pt idx="92">
                  <c:v>355.46802948371101</c:v>
                </c:pt>
                <c:pt idx="93">
                  <c:v>340.23024846518695</c:v>
                </c:pt>
                <c:pt idx="94">
                  <c:v>325.1250964510786</c:v>
                </c:pt>
                <c:pt idx="95">
                  <c:v>310.22384850253803</c:v>
                </c:pt>
                <c:pt idx="96">
                  <c:v>295.58938464771654</c:v>
                </c:pt>
                <c:pt idx="97">
                  <c:v>281.27627234880481</c:v>
                </c:pt>
                <c:pt idx="98">
                  <c:v>267.33099043100572</c:v>
                </c:pt>
                <c:pt idx="99">
                  <c:v>253.79226845885321</c:v>
                </c:pt>
                <c:pt idx="100">
                  <c:v>240.69151636089205</c:v>
                </c:pt>
                <c:pt idx="101">
                  <c:v>228.0533206944792</c:v>
                </c:pt>
                <c:pt idx="102">
                  <c:v>215.89598608280357</c:v>
                </c:pt>
                <c:pt idx="103">
                  <c:v>204.23210284178563</c:v>
                </c:pt>
                <c:pt idx="104">
                  <c:v>193.06912446916667</c:v>
                </c:pt>
                <c:pt idx="105">
                  <c:v>182.40994134741666</c:v>
                </c:pt>
                <c:pt idx="106">
                  <c:v>172.25343960370029</c:v>
                </c:pt>
                <c:pt idx="107">
                  <c:v>162.59503649206709</c:v>
                </c:pt>
                <c:pt idx="108">
                  <c:v>153.42718586039189</c:v>
                </c:pt>
                <c:pt idx="109">
                  <c:v>144.73984920565965</c:v>
                </c:pt>
                <c:pt idx="110">
                  <c:v>136.520929493046</c:v>
                </c:pt>
                <c:pt idx="111">
                  <c:v>128.75666631857626</c:v>
                </c:pt>
                <c:pt idx="112">
                  <c:v>121.43199214431749</c:v>
                </c:pt>
                <c:pt idx="113">
                  <c:v>114.53085024874942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1968"/>
        <c:axId val="451670008"/>
      </c:scatterChart>
      <c:valAx>
        <c:axId val="4516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0008"/>
        <c:crosses val="autoZero"/>
        <c:crossBetween val="midCat"/>
      </c:valAx>
      <c:valAx>
        <c:axId val="4516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LogNormal!$D$1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LogNormal!$B$2:$B$194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17.379943571429521</c:v>
                </c:pt>
                <c:pt idx="4">
                  <c:v>34.511897428571956</c:v>
                </c:pt>
                <c:pt idx="5">
                  <c:v>53.421110571429381</c:v>
                </c:pt>
                <c:pt idx="6">
                  <c:v>72.08233414285769</c:v>
                </c:pt>
                <c:pt idx="7">
                  <c:v>91.818179571429027</c:v>
                </c:pt>
                <c:pt idx="8">
                  <c:v>111.36803285714313</c:v>
                </c:pt>
                <c:pt idx="9">
                  <c:v>130.66989642857152</c:v>
                </c:pt>
                <c:pt idx="10">
                  <c:v>149.8477651428575</c:v>
                </c:pt>
                <c:pt idx="11">
                  <c:v>169.37695257142923</c:v>
                </c:pt>
                <c:pt idx="12">
                  <c:v>189.07146657142903</c:v>
                </c:pt>
                <c:pt idx="13">
                  <c:v>207.81535328571545</c:v>
                </c:pt>
                <c:pt idx="14">
                  <c:v>226.26991885714369</c:v>
                </c:pt>
                <c:pt idx="15">
                  <c:v>247.53503414285797</c:v>
                </c:pt>
                <c:pt idx="16">
                  <c:v>270.16409257142914</c:v>
                </c:pt>
                <c:pt idx="17">
                  <c:v>294.50841300000002</c:v>
                </c:pt>
                <c:pt idx="18">
                  <c:v>319.14205471428613</c:v>
                </c:pt>
                <c:pt idx="19">
                  <c:v>345.11897385714337</c:v>
                </c:pt>
                <c:pt idx="20">
                  <c:v>374.54708285714378</c:v>
                </c:pt>
                <c:pt idx="21">
                  <c:v>406.57908342857172</c:v>
                </c:pt>
                <c:pt idx="22">
                  <c:v>432.61800000000039</c:v>
                </c:pt>
                <c:pt idx="23">
                  <c:v>463.78203671428628</c:v>
                </c:pt>
                <c:pt idx="24">
                  <c:v>495.21472900000072</c:v>
                </c:pt>
                <c:pt idx="25">
                  <c:v>526.87474500000053</c:v>
                </c:pt>
                <c:pt idx="26">
                  <c:v>559.91937014285759</c:v>
                </c:pt>
                <c:pt idx="27">
                  <c:v>596.2705242857146</c:v>
                </c:pt>
                <c:pt idx="28">
                  <c:v>635.74221528571479</c:v>
                </c:pt>
                <c:pt idx="29">
                  <c:v>685.87746271428614</c:v>
                </c:pt>
                <c:pt idx="30">
                  <c:v>738.26528300000064</c:v>
                </c:pt>
                <c:pt idx="31">
                  <c:v>796.15020785714296</c:v>
                </c:pt>
                <c:pt idx="32">
                  <c:v>854.32445414285712</c:v>
                </c:pt>
                <c:pt idx="33">
                  <c:v>918.78110557142918</c:v>
                </c:pt>
                <c:pt idx="34">
                  <c:v>990.45012371428629</c:v>
                </c:pt>
                <c:pt idx="35">
                  <c:v>1070.0134800000005</c:v>
                </c:pt>
                <c:pt idx="36">
                  <c:v>1157.8018274285719</c:v>
                </c:pt>
                <c:pt idx="37">
                  <c:v>1253.567176285715</c:v>
                </c:pt>
                <c:pt idx="38">
                  <c:v>1352.5357252857152</c:v>
                </c:pt>
                <c:pt idx="39">
                  <c:v>1457.9520060000013</c:v>
                </c:pt>
                <c:pt idx="40">
                  <c:v>1572.3992442857157</c:v>
                </c:pt>
                <c:pt idx="41">
                  <c:v>1698.2333420000004</c:v>
                </c:pt>
                <c:pt idx="42">
                  <c:v>1837.5622117142866</c:v>
                </c:pt>
                <c:pt idx="43">
                  <c:v>1990.9644957142873</c:v>
                </c:pt>
                <c:pt idx="44">
                  <c:v>2156.5802717142869</c:v>
                </c:pt>
                <c:pt idx="45">
                  <c:v>2331.2890025714287</c:v>
                </c:pt>
                <c:pt idx="46">
                  <c:v>2504.5924585714292</c:v>
                </c:pt>
                <c:pt idx="47">
                  <c:v>2703.0875331428579</c:v>
                </c:pt>
                <c:pt idx="48">
                  <c:v>2927.063547714286</c:v>
                </c:pt>
                <c:pt idx="49">
                  <c:v>3177.6571214285723</c:v>
                </c:pt>
                <c:pt idx="50">
                  <c:v>3450.859087714286</c:v>
                </c:pt>
                <c:pt idx="51">
                  <c:v>3750.9679344285723</c:v>
                </c:pt>
                <c:pt idx="52">
                  <c:v>4066.7827944285718</c:v>
                </c:pt>
                <c:pt idx="53">
                  <c:v>4401.1555490000001</c:v>
                </c:pt>
                <c:pt idx="54">
                  <c:v>4739.3308120000002</c:v>
                </c:pt>
                <c:pt idx="55">
                  <c:v>5107.9261425714285</c:v>
                </c:pt>
                <c:pt idx="56">
                  <c:v>5503.2630271428579</c:v>
                </c:pt>
                <c:pt idx="57">
                  <c:v>5920.6089961428579</c:v>
                </c:pt>
                <c:pt idx="58">
                  <c:v>6357.5461499999992</c:v>
                </c:pt>
                <c:pt idx="59">
                  <c:v>6804.7748757142863</c:v>
                </c:pt>
                <c:pt idx="60">
                  <c:v>7240.6374075714293</c:v>
                </c:pt>
                <c:pt idx="61">
                  <c:v>7705.2047451428562</c:v>
                </c:pt>
                <c:pt idx="62">
                  <c:v>8176.9844492857128</c:v>
                </c:pt>
                <c:pt idx="63">
                  <c:v>8646.5115805714267</c:v>
                </c:pt>
                <c:pt idx="64">
                  <c:v>9109.0123374285722</c:v>
                </c:pt>
                <c:pt idx="65">
                  <c:v>9579.2214402857135</c:v>
                </c:pt>
                <c:pt idx="66">
                  <c:v>10053.501706999999</c:v>
                </c:pt>
                <c:pt idx="67">
                  <c:v>10530.695852571429</c:v>
                </c:pt>
                <c:pt idx="68">
                  <c:v>11001.752253571427</c:v>
                </c:pt>
                <c:pt idx="69">
                  <c:v>11481.86027785714</c:v>
                </c:pt>
                <c:pt idx="70">
                  <c:v>11961.823641428575</c:v>
                </c:pt>
                <c:pt idx="71">
                  <c:v>12451.809921428572</c:v>
                </c:pt>
                <c:pt idx="72">
                  <c:v>12937.06373157143</c:v>
                </c:pt>
                <c:pt idx="73">
                  <c:v>13417.791730142857</c:v>
                </c:pt>
                <c:pt idx="74">
                  <c:v>13904.864131285714</c:v>
                </c:pt>
                <c:pt idx="75">
                  <c:v>14384.228186428572</c:v>
                </c:pt>
                <c:pt idx="76">
                  <c:v>14854.375291857144</c:v>
                </c:pt>
                <c:pt idx="77">
                  <c:v>15319.851925000003</c:v>
                </c:pt>
                <c:pt idx="78">
                  <c:v>15778.488176000003</c:v>
                </c:pt>
                <c:pt idx="79">
                  <c:v>16223.567657857144</c:v>
                </c:pt>
                <c:pt idx="80">
                  <c:v>16658.58289157143</c:v>
                </c:pt>
                <c:pt idx="81">
                  <c:v>17085.66245557143</c:v>
                </c:pt>
                <c:pt idx="82">
                  <c:v>17505.88097171429</c:v>
                </c:pt>
                <c:pt idx="83">
                  <c:v>17907.355600999999</c:v>
                </c:pt>
                <c:pt idx="84">
                  <c:v>18296.968057142858</c:v>
                </c:pt>
                <c:pt idx="85">
                  <c:v>18680.628761</c:v>
                </c:pt>
                <c:pt idx="86">
                  <c:v>19070.220551285714</c:v>
                </c:pt>
                <c:pt idx="87">
                  <c:v>19464.875464428573</c:v>
                </c:pt>
                <c:pt idx="88">
                  <c:v>19856.182516857145</c:v>
                </c:pt>
                <c:pt idx="89">
                  <c:v>20246.456278857142</c:v>
                </c:pt>
                <c:pt idx="90">
                  <c:v>20647.166273428571</c:v>
                </c:pt>
                <c:pt idx="91">
                  <c:v>21051.802771142859</c:v>
                </c:pt>
                <c:pt idx="92">
                  <c:v>21452.202778571431</c:v>
                </c:pt>
                <c:pt idx="93">
                  <c:v>21841.918563857147</c:v>
                </c:pt>
                <c:pt idx="94">
                  <c:v>22216.134994000004</c:v>
                </c:pt>
                <c:pt idx="95">
                  <c:v>22588.698159571428</c:v>
                </c:pt>
                <c:pt idx="96">
                  <c:v>22947.435900428572</c:v>
                </c:pt>
                <c:pt idx="97">
                  <c:v>23280.610038142855</c:v>
                </c:pt>
                <c:pt idx="98">
                  <c:v>23585.49268642857</c:v>
                </c:pt>
                <c:pt idx="99">
                  <c:v>23869.027556142857</c:v>
                </c:pt>
                <c:pt idx="100">
                  <c:v>24124.49826014286</c:v>
                </c:pt>
                <c:pt idx="101">
                  <c:v>24374.079209142859</c:v>
                </c:pt>
                <c:pt idx="102">
                  <c:v>24616.81977614286</c:v>
                </c:pt>
                <c:pt idx="103">
                  <c:v>24842.65571314286</c:v>
                </c:pt>
                <c:pt idx="104">
                  <c:v>25048.983128571428</c:v>
                </c:pt>
                <c:pt idx="105">
                  <c:v>25248.201506428573</c:v>
                </c:pt>
                <c:pt idx="106">
                  <c:v>25421.17430957143</c:v>
                </c:pt>
                <c:pt idx="107">
                  <c:v>25563.520387000004</c:v>
                </c:pt>
                <c:pt idx="108">
                  <c:v>25694.851589428577</c:v>
                </c:pt>
                <c:pt idx="109">
                  <c:v>25829.61331571429</c:v>
                </c:pt>
                <c:pt idx="110">
                  <c:v>25944.949183714289</c:v>
                </c:pt>
                <c:pt idx="111">
                  <c:v>26052.824695285712</c:v>
                </c:pt>
                <c:pt idx="112">
                  <c:v>26163.056108857145</c:v>
                </c:pt>
                <c:pt idx="113">
                  <c:v>26278.949953571428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927-49CD-9415-A14491046E44}"/>
            </c:ext>
          </c:extLst>
        </c:ser>
        <c:ser>
          <c:idx val="2"/>
          <c:order val="1"/>
          <c:tx>
            <c:strRef>
              <c:f>LogNormal!$E$1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LogNormal!$B$2:$B$194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17.379943571429521</c:v>
                </c:pt>
                <c:pt idx="4">
                  <c:v>34.511897428571956</c:v>
                </c:pt>
                <c:pt idx="5">
                  <c:v>53.421110571429381</c:v>
                </c:pt>
                <c:pt idx="6">
                  <c:v>72.08233414285769</c:v>
                </c:pt>
                <c:pt idx="7">
                  <c:v>91.818179571429027</c:v>
                </c:pt>
                <c:pt idx="8">
                  <c:v>111.36803285714313</c:v>
                </c:pt>
                <c:pt idx="9">
                  <c:v>130.66989642857152</c:v>
                </c:pt>
                <c:pt idx="10">
                  <c:v>149.8477651428575</c:v>
                </c:pt>
                <c:pt idx="11">
                  <c:v>169.37695257142923</c:v>
                </c:pt>
                <c:pt idx="12">
                  <c:v>189.07146657142903</c:v>
                </c:pt>
                <c:pt idx="13">
                  <c:v>207.81535328571545</c:v>
                </c:pt>
                <c:pt idx="14">
                  <c:v>226.26991885714369</c:v>
                </c:pt>
                <c:pt idx="15">
                  <c:v>247.53503414285797</c:v>
                </c:pt>
                <c:pt idx="16">
                  <c:v>270.16409257142914</c:v>
                </c:pt>
                <c:pt idx="17">
                  <c:v>294.50841300000002</c:v>
                </c:pt>
                <c:pt idx="18">
                  <c:v>319.14205471428613</c:v>
                </c:pt>
                <c:pt idx="19">
                  <c:v>345.11897385714337</c:v>
                </c:pt>
                <c:pt idx="20">
                  <c:v>374.54708285714378</c:v>
                </c:pt>
                <c:pt idx="21">
                  <c:v>406.57908342857172</c:v>
                </c:pt>
                <c:pt idx="22">
                  <c:v>432.61800000000039</c:v>
                </c:pt>
                <c:pt idx="23">
                  <c:v>463.78203671428628</c:v>
                </c:pt>
                <c:pt idx="24">
                  <c:v>495.21472900000072</c:v>
                </c:pt>
                <c:pt idx="25">
                  <c:v>526.87474500000053</c:v>
                </c:pt>
                <c:pt idx="26">
                  <c:v>559.91937014285759</c:v>
                </c:pt>
                <c:pt idx="27">
                  <c:v>596.2705242857146</c:v>
                </c:pt>
                <c:pt idx="28">
                  <c:v>635.74221528571479</c:v>
                </c:pt>
                <c:pt idx="29">
                  <c:v>685.87746271428614</c:v>
                </c:pt>
                <c:pt idx="30">
                  <c:v>738.26528300000064</c:v>
                </c:pt>
                <c:pt idx="31">
                  <c:v>796.15020785714296</c:v>
                </c:pt>
                <c:pt idx="32">
                  <c:v>854.32445414285712</c:v>
                </c:pt>
                <c:pt idx="33">
                  <c:v>918.78110557142918</c:v>
                </c:pt>
                <c:pt idx="34">
                  <c:v>990.45012371428629</c:v>
                </c:pt>
                <c:pt idx="35">
                  <c:v>1070.0134800000005</c:v>
                </c:pt>
                <c:pt idx="36">
                  <c:v>1157.8018274285719</c:v>
                </c:pt>
                <c:pt idx="37">
                  <c:v>1253.567176285715</c:v>
                </c:pt>
                <c:pt idx="38">
                  <c:v>1352.5357252857152</c:v>
                </c:pt>
                <c:pt idx="39">
                  <c:v>1457.9520060000013</c:v>
                </c:pt>
                <c:pt idx="40">
                  <c:v>1572.3992442857157</c:v>
                </c:pt>
                <c:pt idx="41">
                  <c:v>1698.2333420000004</c:v>
                </c:pt>
                <c:pt idx="42">
                  <c:v>1837.5622117142866</c:v>
                </c:pt>
                <c:pt idx="43">
                  <c:v>1990.9644957142873</c:v>
                </c:pt>
                <c:pt idx="44">
                  <c:v>2156.5802717142869</c:v>
                </c:pt>
                <c:pt idx="45">
                  <c:v>2331.2890025714287</c:v>
                </c:pt>
                <c:pt idx="46">
                  <c:v>2504.5924585714292</c:v>
                </c:pt>
                <c:pt idx="47">
                  <c:v>2703.0875331428579</c:v>
                </c:pt>
                <c:pt idx="48">
                  <c:v>2927.063547714286</c:v>
                </c:pt>
                <c:pt idx="49">
                  <c:v>3177.6571214285723</c:v>
                </c:pt>
                <c:pt idx="50">
                  <c:v>3450.859087714286</c:v>
                </c:pt>
                <c:pt idx="51">
                  <c:v>3750.9679344285723</c:v>
                </c:pt>
                <c:pt idx="52">
                  <c:v>4066.7827944285718</c:v>
                </c:pt>
                <c:pt idx="53">
                  <c:v>4401.1555490000001</c:v>
                </c:pt>
                <c:pt idx="54">
                  <c:v>4739.3308120000002</c:v>
                </c:pt>
                <c:pt idx="55">
                  <c:v>5107.9261425714285</c:v>
                </c:pt>
                <c:pt idx="56">
                  <c:v>5503.2630271428579</c:v>
                </c:pt>
                <c:pt idx="57">
                  <c:v>5920.6089961428579</c:v>
                </c:pt>
                <c:pt idx="58">
                  <c:v>6357.5461499999992</c:v>
                </c:pt>
                <c:pt idx="59">
                  <c:v>6804.7748757142863</c:v>
                </c:pt>
                <c:pt idx="60">
                  <c:v>7240.6374075714293</c:v>
                </c:pt>
                <c:pt idx="61">
                  <c:v>7705.2047451428562</c:v>
                </c:pt>
                <c:pt idx="62">
                  <c:v>8176.9844492857128</c:v>
                </c:pt>
                <c:pt idx="63">
                  <c:v>8646.5115805714267</c:v>
                </c:pt>
                <c:pt idx="64">
                  <c:v>9109.0123374285722</c:v>
                </c:pt>
                <c:pt idx="65">
                  <c:v>9579.2214402857135</c:v>
                </c:pt>
                <c:pt idx="66">
                  <c:v>10053.501706999999</c:v>
                </c:pt>
                <c:pt idx="67">
                  <c:v>10530.695852571429</c:v>
                </c:pt>
                <c:pt idx="68">
                  <c:v>11001.752253571427</c:v>
                </c:pt>
                <c:pt idx="69">
                  <c:v>11481.86027785714</c:v>
                </c:pt>
                <c:pt idx="70">
                  <c:v>11961.823641428575</c:v>
                </c:pt>
                <c:pt idx="71">
                  <c:v>12451.809921428572</c:v>
                </c:pt>
                <c:pt idx="72">
                  <c:v>12937.06373157143</c:v>
                </c:pt>
                <c:pt idx="73">
                  <c:v>13417.791730142857</c:v>
                </c:pt>
                <c:pt idx="74">
                  <c:v>13904.864131285714</c:v>
                </c:pt>
                <c:pt idx="75">
                  <c:v>14384.228186428572</c:v>
                </c:pt>
                <c:pt idx="76">
                  <c:v>14854.375291857144</c:v>
                </c:pt>
                <c:pt idx="77">
                  <c:v>15319.851925000003</c:v>
                </c:pt>
                <c:pt idx="78">
                  <c:v>15778.488176000003</c:v>
                </c:pt>
                <c:pt idx="79">
                  <c:v>16223.567657857144</c:v>
                </c:pt>
                <c:pt idx="80">
                  <c:v>16658.58289157143</c:v>
                </c:pt>
                <c:pt idx="81">
                  <c:v>17085.66245557143</c:v>
                </c:pt>
                <c:pt idx="82">
                  <c:v>17505.88097171429</c:v>
                </c:pt>
                <c:pt idx="83">
                  <c:v>17907.355600999999</c:v>
                </c:pt>
                <c:pt idx="84">
                  <c:v>18296.968057142858</c:v>
                </c:pt>
                <c:pt idx="85">
                  <c:v>18680.628761</c:v>
                </c:pt>
                <c:pt idx="86">
                  <c:v>19070.220551285714</c:v>
                </c:pt>
                <c:pt idx="87">
                  <c:v>19464.875464428573</c:v>
                </c:pt>
                <c:pt idx="88">
                  <c:v>19856.182516857145</c:v>
                </c:pt>
                <c:pt idx="89">
                  <c:v>20246.456278857142</c:v>
                </c:pt>
                <c:pt idx="90">
                  <c:v>20647.166273428571</c:v>
                </c:pt>
                <c:pt idx="91">
                  <c:v>21051.802771142859</c:v>
                </c:pt>
                <c:pt idx="92">
                  <c:v>21452.202778571431</c:v>
                </c:pt>
                <c:pt idx="93">
                  <c:v>21841.918563857147</c:v>
                </c:pt>
                <c:pt idx="94">
                  <c:v>22216.134994000004</c:v>
                </c:pt>
                <c:pt idx="95">
                  <c:v>22588.698159571428</c:v>
                </c:pt>
                <c:pt idx="96">
                  <c:v>22947.435900428572</c:v>
                </c:pt>
                <c:pt idx="97">
                  <c:v>23280.610038142855</c:v>
                </c:pt>
                <c:pt idx="98">
                  <c:v>23585.49268642857</c:v>
                </c:pt>
                <c:pt idx="99">
                  <c:v>23869.027556142857</c:v>
                </c:pt>
                <c:pt idx="100">
                  <c:v>24124.49826014286</c:v>
                </c:pt>
                <c:pt idx="101">
                  <c:v>24374.079209142859</c:v>
                </c:pt>
                <c:pt idx="102">
                  <c:v>24616.81977614286</c:v>
                </c:pt>
                <c:pt idx="103">
                  <c:v>24842.65571314286</c:v>
                </c:pt>
                <c:pt idx="104">
                  <c:v>25048.983128571428</c:v>
                </c:pt>
                <c:pt idx="105">
                  <c:v>25248.201506428573</c:v>
                </c:pt>
                <c:pt idx="106">
                  <c:v>25421.17430957143</c:v>
                </c:pt>
                <c:pt idx="107">
                  <c:v>25563.520387000004</c:v>
                </c:pt>
                <c:pt idx="108">
                  <c:v>25694.851589428577</c:v>
                </c:pt>
                <c:pt idx="109">
                  <c:v>25829.61331571429</c:v>
                </c:pt>
                <c:pt idx="110">
                  <c:v>25944.949183714289</c:v>
                </c:pt>
                <c:pt idx="111">
                  <c:v>26052.824695285712</c:v>
                </c:pt>
                <c:pt idx="112">
                  <c:v>26163.056108857145</c:v>
                </c:pt>
                <c:pt idx="113">
                  <c:v>26278.949953571428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927-49CD-9415-A14491046E44}"/>
            </c:ext>
          </c:extLst>
        </c:ser>
        <c:ser>
          <c:idx val="0"/>
          <c:order val="2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LogNormal!$B$2:$B$317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LogNormal!$G$2:$G$317</c:f>
              <c:numCache>
                <c:formatCode>General</c:formatCode>
                <c:ptCount val="316"/>
                <c:pt idx="0">
                  <c:v>0</c:v>
                </c:pt>
                <c:pt idx="2">
                  <c:v>6.1737596610102139E-29</c:v>
                </c:pt>
                <c:pt idx="3">
                  <c:v>1.1485969875362929E-19</c:v>
                </c:pt>
                <c:pt idx="4">
                  <c:v>5.2111906071166346E-15</c:v>
                </c:pt>
                <c:pt idx="5">
                  <c:v>4.7719371983151546E-12</c:v>
                </c:pt>
                <c:pt idx="6">
                  <c:v>6.063063049186554E-10</c:v>
                </c:pt>
                <c:pt idx="7">
                  <c:v>2.3988004713297692E-8</c:v>
                </c:pt>
                <c:pt idx="8">
                  <c:v>4.444524951175905E-7</c:v>
                </c:pt>
                <c:pt idx="9">
                  <c:v>4.8571816157354505E-6</c:v>
                </c:pt>
                <c:pt idx="10">
                  <c:v>3.6074629579195276E-5</c:v>
                </c:pt>
                <c:pt idx="11">
                  <c:v>1.9977972967565754E-4</c:v>
                </c:pt>
                <c:pt idx="12">
                  <c:v>8.7930453500185642E-4</c:v>
                </c:pt>
                <c:pt idx="13">
                  <c:v>3.2195385394837911E-3</c:v>
                </c:pt>
                <c:pt idx="14">
                  <c:v>1.0142927545649511E-2</c:v>
                </c:pt>
                <c:pt idx="15">
                  <c:v>2.8207052079732179E-2</c:v>
                </c:pt>
                <c:pt idx="16">
                  <c:v>7.0629747134438814E-2</c:v>
                </c:pt>
                <c:pt idx="17">
                  <c:v>0.16175293627652002</c:v>
                </c:pt>
                <c:pt idx="18">
                  <c:v>0.34308803973019597</c:v>
                </c:pt>
                <c:pt idx="19">
                  <c:v>0.6809013670847559</c:v>
                </c:pt>
                <c:pt idx="20">
                  <c:v>1.2750884318984341</c:v>
                </c:pt>
                <c:pt idx="21">
                  <c:v>2.2688873898739996</c:v>
                </c:pt>
                <c:pt idx="22">
                  <c:v>3.8588255695027276</c:v>
                </c:pt>
                <c:pt idx="23">
                  <c:v>6.3042011713431307</c:v>
                </c:pt>
                <c:pt idx="24">
                  <c:v>9.9353841042574054</c:v>
                </c:pt>
                <c:pt idx="25">
                  <c:v>15.160273234714236</c:v>
                </c:pt>
                <c:pt idx="26">
                  <c:v>22.468360469469417</c:v>
                </c:pt>
                <c:pt idx="27">
                  <c:v>32.432007796841084</c:v>
                </c:pt>
                <c:pt idx="28">
                  <c:v>45.704722214744507</c:v>
                </c:pt>
                <c:pt idx="29">
                  <c:v>63.016396640198053</c:v>
                </c:pt>
                <c:pt idx="30">
                  <c:v>85.165656464555724</c:v>
                </c:pt>
                <c:pt idx="31">
                  <c:v>113.00959934898059</c:v>
                </c:pt>
                <c:pt idx="32">
                  <c:v>147.45133238677448</c:v>
                </c:pt>
                <c:pt idx="33">
                  <c:v>189.42579219823659</c:v>
                </c:pt>
                <c:pt idx="34">
                  <c:v>239.8843796435483</c:v>
                </c:pt>
                <c:pt idx="35">
                  <c:v>299.7789540968742</c:v>
                </c:pt>
                <c:pt idx="36">
                  <c:v>370.04571693075877</c:v>
                </c:pt>
                <c:pt idx="37">
                  <c:v>451.5894754034332</c:v>
                </c:pt>
                <c:pt idx="38">
                  <c:v>545.26872233320807</c:v>
                </c:pt>
                <c:pt idx="39">
                  <c:v>651.88189949989896</c:v>
                </c:pt>
                <c:pt idx="40">
                  <c:v>772.15513888626413</c:v>
                </c:pt>
                <c:pt idx="41">
                  <c:v>906.73170021785131</c:v>
                </c:pt>
                <c:pt idx="42">
                  <c:v>1056.1632495130866</c:v>
                </c:pt>
                <c:pt idx="43">
                  <c:v>1220.9030544006725</c:v>
                </c:pt>
                <c:pt idx="44">
                  <c:v>1401.3011098632032</c:v>
                </c:pt>
                <c:pt idx="45">
                  <c:v>1597.6011541467005</c:v>
                </c:pt>
                <c:pt idx="46">
                  <c:v>1809.9394895174471</c:v>
                </c:pt>
                <c:pt idx="47">
                  <c:v>2038.3454865048757</c:v>
                </c:pt>
                <c:pt idx="48">
                  <c:v>2282.7436229839109</c:v>
                </c:pt>
                <c:pt idx="49">
                  <c:v>2542.9568903576651</c:v>
                </c:pt>
                <c:pt idx="50">
                  <c:v>2818.7113874272027</c:v>
                </c:pt>
                <c:pt idx="51">
                  <c:v>3109.6419173769023</c:v>
                </c:pt>
                <c:pt idx="52">
                  <c:v>3415.2984036992093</c:v>
                </c:pt>
                <c:pt idx="53">
                  <c:v>3735.1529458622554</c:v>
                </c:pt>
                <c:pt idx="54">
                  <c:v>4068.6073441526582</c:v>
                </c:pt>
                <c:pt idx="55">
                  <c:v>4415.000934531372</c:v>
                </c:pt>
                <c:pt idx="56">
                  <c:v>4773.6185877319567</c:v>
                </c:pt>
                <c:pt idx="57">
                  <c:v>5143.6987415100439</c:v>
                </c:pt>
                <c:pt idx="58">
                  <c:v>5524.4413503191126</c:v>
                </c:pt>
                <c:pt idx="59">
                  <c:v>5915.0156522365851</c:v>
                </c:pt>
                <c:pt idx="60">
                  <c:v>6314.5676682839203</c:v>
                </c:pt>
                <c:pt idx="61">
                  <c:v>6722.227364048942</c:v>
                </c:pt>
                <c:pt idx="62">
                  <c:v>7137.1154174800258</c:v>
                </c:pt>
                <c:pt idx="63">
                  <c:v>7558.349549700667</c:v>
                </c:pt>
                <c:pt idx="64">
                  <c:v>7985.0503875697868</c:v>
                </c:pt>
                <c:pt idx="65">
                  <c:v>8416.3468374185013</c:v>
                </c:pt>
                <c:pt idx="66">
                  <c:v>8851.3809589007396</c:v>
                </c:pt>
                <c:pt idx="67">
                  <c:v>9289.3123362093429</c:v>
                </c:pt>
                <c:pt idx="68">
                  <c:v>9729.3219510642502</c:v>
                </c:pt>
                <c:pt idx="69">
                  <c:v>10170.615567928369</c:v>
                </c:pt>
                <c:pt idx="70">
                  <c:v>10612.426646917665</c:v>
                </c:pt>
                <c:pt idx="71">
                  <c:v>11054.018803923051</c:v>
                </c:pt>
                <c:pt idx="72">
                  <c:v>11494.687840636629</c:v>
                </c:pt>
                <c:pt idx="73">
                  <c:v>11933.763369560787</c:v>
                </c:pt>
                <c:pt idx="74">
                  <c:v>12370.610060762392</c:v>
                </c:pt>
                <c:pt idx="75">
                  <c:v>12804.62853820123</c:v>
                </c:pt>
                <c:pt idx="76">
                  <c:v>13235.255953993554</c:v>
                </c:pt>
                <c:pt idx="77">
                  <c:v>13661.966269045493</c:v>
                </c:pt>
                <c:pt idx="78">
                  <c:v>14084.270268179083</c:v>
                </c:pt>
                <c:pt idx="79">
                  <c:v>14501.71533724206</c:v>
                </c:pt>
                <c:pt idx="80">
                  <c:v>14913.885028801515</c:v>
                </c:pt>
                <c:pt idx="81">
                  <c:v>15320.398441925156</c:v>
                </c:pt>
                <c:pt idx="82">
                  <c:v>15720.909440300509</c:v>
                </c:pt>
                <c:pt idx="83">
                  <c:v>16115.105731574278</c:v>
                </c:pt>
                <c:pt idx="84">
                  <c:v>16502.707829348252</c:v>
                </c:pt>
                <c:pt idx="85">
                  <c:v>16883.467917776492</c:v>
                </c:pt>
                <c:pt idx="86">
                  <c:v>17257.168637198054</c:v>
                </c:pt>
                <c:pt idx="87">
                  <c:v>17623.621807733016</c:v>
                </c:pt>
                <c:pt idx="88">
                  <c:v>17982.66710628599</c:v>
                </c:pt>
                <c:pt idx="89">
                  <c:v>18334.170710955834</c:v>
                </c:pt>
                <c:pt idx="90">
                  <c:v>18678.023925455091</c:v>
                </c:pt>
                <c:pt idx="91">
                  <c:v>19014.141794807416</c:v>
                </c:pt>
                <c:pt idx="92">
                  <c:v>19342.46172232258</c:v>
                </c:pt>
                <c:pt idx="93">
                  <c:v>19662.94209665179</c:v>
                </c:pt>
                <c:pt idx="94">
                  <c:v>19975.560936604041</c:v>
                </c:pt>
                <c:pt idx="95">
                  <c:v>20280.314560358587</c:v>
                </c:pt>
                <c:pt idx="96">
                  <c:v>20577.216284739941</c:v>
                </c:pt>
                <c:pt idx="97">
                  <c:v>20866.295159329111</c:v>
                </c:pt>
                <c:pt idx="98">
                  <c:v>21147.594739366832</c:v>
                </c:pt>
                <c:pt idx="99">
                  <c:v>21421.171900658806</c:v>
                </c:pt>
                <c:pt idx="100">
                  <c:v>21687.095699016994</c:v>
                </c:pt>
                <c:pt idx="101">
                  <c:v>21945.446276161281</c:v>
                </c:pt>
                <c:pt idx="102">
                  <c:v>22196.313813459379</c:v>
                </c:pt>
                <c:pt idx="103">
                  <c:v>22439.797534395519</c:v>
                </c:pt>
                <c:pt idx="104">
                  <c:v>22676.004756226954</c:v>
                </c:pt>
                <c:pt idx="105">
                  <c:v>22905.049990907595</c:v>
                </c:pt>
                <c:pt idx="106">
                  <c:v>23127.05409502648</c:v>
                </c:pt>
                <c:pt idx="107">
                  <c:v>23342.143468221504</c:v>
                </c:pt>
                <c:pt idx="108">
                  <c:v>23550.449299282383</c:v>
                </c:pt>
                <c:pt idx="109">
                  <c:v>23752.106858947627</c:v>
                </c:pt>
                <c:pt idx="110">
                  <c:v>23947.254838224962</c:v>
                </c:pt>
                <c:pt idx="111">
                  <c:v>24136.034730920157</c:v>
                </c:pt>
                <c:pt idx="112">
                  <c:v>24318.590258942353</c:v>
                </c:pt>
                <c:pt idx="113">
                  <c:v>24495.066838862062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927-49CD-9415-A1449104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1184"/>
        <c:axId val="451671576"/>
      </c:scatterChart>
      <c:valAx>
        <c:axId val="4516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1576"/>
        <c:crosses val="autoZero"/>
        <c:crossBetween val="midCat"/>
      </c:valAx>
      <c:valAx>
        <c:axId val="4516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118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LogNormal!$B$4:$B$115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cat>
          <c:val>
            <c:numRef>
              <c:f>LogNormal!$O$4:$O$115</c:f>
              <c:numCache>
                <c:formatCode>General</c:formatCode>
                <c:ptCount val="112"/>
                <c:pt idx="0">
                  <c:v>0</c:v>
                </c:pt>
                <c:pt idx="1">
                  <c:v>-8.266328571289705E-2</c:v>
                </c:pt>
                <c:pt idx="2">
                  <c:v>-0.33065299999998388</c:v>
                </c:pt>
                <c:pt idx="3">
                  <c:v>1.4466062857150064</c:v>
                </c:pt>
                <c:pt idx="4">
                  <c:v>1.1986167142858903</c:v>
                </c:pt>
                <c:pt idx="5">
                  <c:v>2.2732385714289194</c:v>
                </c:pt>
                <c:pt idx="6">
                  <c:v>2.0872464285716887</c:v>
                </c:pt>
                <c:pt idx="7">
                  <c:v>1.8392567142859662</c:v>
                </c:pt>
                <c:pt idx="8">
                  <c:v>1.7152618571435596</c:v>
                </c:pt>
                <c:pt idx="9">
                  <c:v>2.0665805714293128</c:v>
                </c:pt>
                <c:pt idx="10">
                  <c:v>2.2319071428573807</c:v>
                </c:pt>
                <c:pt idx="11">
                  <c:v>1.2812798571439998</c:v>
                </c:pt>
                <c:pt idx="12">
                  <c:v>0.99195871428582905</c:v>
                </c:pt>
                <c:pt idx="13">
                  <c:v>3.8025084285718549</c:v>
                </c:pt>
                <c:pt idx="14">
                  <c:v>5.1664515714287518</c:v>
                </c:pt>
                <c:pt idx="15">
                  <c:v>6.8817135714284632</c:v>
                </c:pt>
                <c:pt idx="16">
                  <c:v>7.1710348571436953</c:v>
                </c:pt>
                <c:pt idx="17">
                  <c:v>8.5143122857148228</c:v>
                </c:pt>
                <c:pt idx="18">
                  <c:v>11.965502142857986</c:v>
                </c:pt>
                <c:pt idx="19">
                  <c:v>14.569393714285525</c:v>
                </c:pt>
                <c:pt idx="20">
                  <c:v>8.5763097142862534</c:v>
                </c:pt>
                <c:pt idx="21">
                  <c:v>13.701429857143467</c:v>
                </c:pt>
                <c:pt idx="22">
                  <c:v>13.97008542857202</c:v>
                </c:pt>
                <c:pt idx="23">
                  <c:v>14.197409142857396</c:v>
                </c:pt>
                <c:pt idx="24">
                  <c:v>15.582018285714639</c:v>
                </c:pt>
                <c:pt idx="25">
                  <c:v>18.888547285714594</c:v>
                </c:pt>
                <c:pt idx="26">
                  <c:v>22.009084142857773</c:v>
                </c:pt>
                <c:pt idx="27">
                  <c:v>32.672640571428929</c:v>
                </c:pt>
                <c:pt idx="28">
                  <c:v>34.925213428572079</c:v>
                </c:pt>
                <c:pt idx="29">
                  <c:v>40.422317999999905</c:v>
                </c:pt>
                <c:pt idx="30">
                  <c:v>40.711639428571743</c:v>
                </c:pt>
                <c:pt idx="31">
                  <c:v>46.99404457142964</c:v>
                </c:pt>
                <c:pt idx="32">
                  <c:v>54.206411285714694</c:v>
                </c:pt>
                <c:pt idx="33">
                  <c:v>62.100749428571817</c:v>
                </c:pt>
                <c:pt idx="34">
                  <c:v>70.325740571428923</c:v>
                </c:pt>
                <c:pt idx="35">
                  <c:v>78.302742000000762</c:v>
                </c:pt>
                <c:pt idx="36">
                  <c:v>81.505942142857748</c:v>
                </c:pt>
                <c:pt idx="37">
                  <c:v>87.953673857143713</c:v>
                </c:pt>
                <c:pt idx="38">
                  <c:v>96.984631428571902</c:v>
                </c:pt>
                <c:pt idx="39">
                  <c:v>108.37149085714236</c:v>
                </c:pt>
                <c:pt idx="40">
                  <c:v>121.86626285714374</c:v>
                </c:pt>
                <c:pt idx="41">
                  <c:v>135.93967714285827</c:v>
                </c:pt>
                <c:pt idx="42">
                  <c:v>148.15316914285722</c:v>
                </c:pt>
                <c:pt idx="43">
                  <c:v>157.24612399999933</c:v>
                </c:pt>
                <c:pt idx="44">
                  <c:v>155.84084914285813</c:v>
                </c:pt>
                <c:pt idx="45">
                  <c:v>181.03246771428621</c:v>
                </c:pt>
                <c:pt idx="46">
                  <c:v>206.51340771428568</c:v>
                </c:pt>
                <c:pt idx="47">
                  <c:v>233.1309668571439</c:v>
                </c:pt>
                <c:pt idx="48">
                  <c:v>255.73935942857133</c:v>
                </c:pt>
                <c:pt idx="49">
                  <c:v>282.64623985714388</c:v>
                </c:pt>
                <c:pt idx="50">
                  <c:v>298.35225314285708</c:v>
                </c:pt>
                <c:pt idx="51">
                  <c:v>316.91014771428581</c:v>
                </c:pt>
                <c:pt idx="52">
                  <c:v>320.71265614285767</c:v>
                </c:pt>
                <c:pt idx="53">
                  <c:v>351.13272371428593</c:v>
                </c:pt>
                <c:pt idx="54">
                  <c:v>377.87427771428702</c:v>
                </c:pt>
                <c:pt idx="55">
                  <c:v>399.88336214285755</c:v>
                </c:pt>
                <c:pt idx="56">
                  <c:v>419.47454699999889</c:v>
                </c:pt>
                <c:pt idx="57">
                  <c:v>429.76611885714465</c:v>
                </c:pt>
                <c:pt idx="58">
                  <c:v>418.39992500000062</c:v>
                </c:pt>
                <c:pt idx="59">
                  <c:v>447.10473071428441</c:v>
                </c:pt>
                <c:pt idx="60">
                  <c:v>454.31709728571423</c:v>
                </c:pt>
                <c:pt idx="61">
                  <c:v>452.06452442857244</c:v>
                </c:pt>
                <c:pt idx="62">
                  <c:v>445.03815000000122</c:v>
                </c:pt>
                <c:pt idx="63">
                  <c:v>452.74649600000066</c:v>
                </c:pt>
                <c:pt idx="64">
                  <c:v>456.81765985714355</c:v>
                </c:pt>
                <c:pt idx="65">
                  <c:v>459.73153871428531</c:v>
                </c:pt>
                <c:pt idx="66">
                  <c:v>453.59379414285559</c:v>
                </c:pt>
                <c:pt idx="67">
                  <c:v>462.64541742857273</c:v>
                </c:pt>
                <c:pt idx="68">
                  <c:v>462.50075671429022</c:v>
                </c:pt>
                <c:pt idx="69">
                  <c:v>472.52367314285675</c:v>
                </c:pt>
                <c:pt idx="70">
                  <c:v>467.79120328571389</c:v>
                </c:pt>
                <c:pt idx="71">
                  <c:v>463.26539171428612</c:v>
                </c:pt>
                <c:pt idx="72">
                  <c:v>469.60979428571318</c:v>
                </c:pt>
                <c:pt idx="73">
                  <c:v>461.90144828571556</c:v>
                </c:pt>
                <c:pt idx="74">
                  <c:v>452.68449857142969</c:v>
                </c:pt>
                <c:pt idx="75">
                  <c:v>448.01402628571577</c:v>
                </c:pt>
                <c:pt idx="76">
                  <c:v>441.17364414285748</c:v>
                </c:pt>
                <c:pt idx="77">
                  <c:v>427.6168749999988</c:v>
                </c:pt>
                <c:pt idx="78">
                  <c:v>417.55262685714388</c:v>
                </c:pt>
                <c:pt idx="79">
                  <c:v>409.61695714285725</c:v>
                </c:pt>
                <c:pt idx="80">
                  <c:v>402.75590928571819</c:v>
                </c:pt>
                <c:pt idx="81">
                  <c:v>384.01202242856652</c:v>
                </c:pt>
                <c:pt idx="82">
                  <c:v>372.1498492857163</c:v>
                </c:pt>
                <c:pt idx="83">
                  <c:v>366.19809699999951</c:v>
                </c:pt>
                <c:pt idx="84">
                  <c:v>372.12918342857211</c:v>
                </c:pt>
                <c:pt idx="85">
                  <c:v>377.19230628571586</c:v>
                </c:pt>
                <c:pt idx="86">
                  <c:v>373.84444557142979</c:v>
                </c:pt>
                <c:pt idx="87">
                  <c:v>372.81115514285466</c:v>
                </c:pt>
                <c:pt idx="88">
                  <c:v>383.24738771428656</c:v>
                </c:pt>
                <c:pt idx="89">
                  <c:v>387.17389085714512</c:v>
                </c:pt>
                <c:pt idx="90">
                  <c:v>382.93740057142986</c:v>
                </c:pt>
                <c:pt idx="91">
                  <c:v>372.25317842857385</c:v>
                </c:pt>
                <c:pt idx="92">
                  <c:v>356.75382328571413</c:v>
                </c:pt>
                <c:pt idx="93">
                  <c:v>355.10055871428176</c:v>
                </c:pt>
                <c:pt idx="94">
                  <c:v>341.27513400000225</c:v>
                </c:pt>
                <c:pt idx="95">
                  <c:v>315.71153085714013</c:v>
                </c:pt>
                <c:pt idx="96">
                  <c:v>287.4200414285724</c:v>
                </c:pt>
                <c:pt idx="97">
                  <c:v>266.07226285714478</c:v>
                </c:pt>
                <c:pt idx="98">
                  <c:v>238.00809714286061</c:v>
                </c:pt>
                <c:pt idx="99">
                  <c:v>232.11834214285682</c:v>
                </c:pt>
                <c:pt idx="100">
                  <c:v>225.27796014285832</c:v>
                </c:pt>
                <c:pt idx="101">
                  <c:v>208.37333014285741</c:v>
                </c:pt>
                <c:pt idx="102">
                  <c:v>188.86480857142578</c:v>
                </c:pt>
                <c:pt idx="103">
                  <c:v>181.75577100000282</c:v>
                </c:pt>
                <c:pt idx="104">
                  <c:v>155.5101962857143</c:v>
                </c:pt>
                <c:pt idx="105">
                  <c:v>124.88347057143164</c:v>
                </c:pt>
                <c:pt idx="106">
                  <c:v>113.86859557143089</c:v>
                </c:pt>
                <c:pt idx="107">
                  <c:v>117.29911942857052</c:v>
                </c:pt>
                <c:pt idx="108">
                  <c:v>97.873261142855881</c:v>
                </c:pt>
                <c:pt idx="109">
                  <c:v>90.412904714280558</c:v>
                </c:pt>
                <c:pt idx="110">
                  <c:v>92.768806714290804</c:v>
                </c:pt>
                <c:pt idx="111">
                  <c:v>98.431237857140331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12-4A01-94C3-6DE9AD13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673144"/>
        <c:axId val="212326168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LogNormal!$B$4:$B$115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LogNormal!$P$4:$P$115</c:f>
              <c:numCache>
                <c:formatCode>General</c:formatCode>
                <c:ptCount val="112"/>
                <c:pt idx="0">
                  <c:v>6.1737596610102139E-29</c:v>
                </c:pt>
                <c:pt idx="1">
                  <c:v>1.148596986918917E-19</c:v>
                </c:pt>
                <c:pt idx="2">
                  <c:v>5.211075747417881E-15</c:v>
                </c:pt>
                <c:pt idx="3">
                  <c:v>4.7667260077080376E-12</c:v>
                </c:pt>
                <c:pt idx="4">
                  <c:v>6.0153436772034029E-10</c:v>
                </c:pt>
                <c:pt idx="5">
                  <c:v>2.3381698408379036E-8</c:v>
                </c:pt>
                <c:pt idx="6">
                  <c:v>4.2046449040429283E-7</c:v>
                </c:pt>
                <c:pt idx="7">
                  <c:v>4.4127291206178596E-6</c:v>
                </c:pt>
                <c:pt idx="8">
                  <c:v>3.1217447963459827E-5</c:v>
                </c:pt>
                <c:pt idx="9">
                  <c:v>1.6370510009646225E-4</c:v>
                </c:pt>
                <c:pt idx="10">
                  <c:v>6.7952480532619888E-4</c:v>
                </c:pt>
                <c:pt idx="11">
                  <c:v>2.3402340044819344E-3</c:v>
                </c:pt>
                <c:pt idx="12">
                  <c:v>6.9233890061657193E-3</c:v>
                </c:pt>
                <c:pt idx="13">
                  <c:v>1.8064124534082668E-2</c:v>
                </c:pt>
                <c:pt idx="14">
                  <c:v>4.2422695054706631E-2</c:v>
                </c:pt>
                <c:pt idx="15">
                  <c:v>9.1123189142081201E-2</c:v>
                </c:pt>
                <c:pt idx="16">
                  <c:v>0.18133510345367598</c:v>
                </c:pt>
                <c:pt idx="17">
                  <c:v>0.33781332735455999</c:v>
                </c:pt>
                <c:pt idx="18">
                  <c:v>0.59418706481367833</c:v>
                </c:pt>
                <c:pt idx="19">
                  <c:v>0.99379895797556539</c:v>
                </c:pt>
                <c:pt idx="20">
                  <c:v>1.589938179628728</c:v>
                </c:pt>
                <c:pt idx="21">
                  <c:v>2.4453756018404036</c:v>
                </c:pt>
                <c:pt idx="22">
                  <c:v>3.6311829329142755</c:v>
                </c:pt>
                <c:pt idx="23">
                  <c:v>5.2248891304568295</c:v>
                </c:pt>
                <c:pt idx="24">
                  <c:v>7.3080872347551828</c:v>
                </c:pt>
                <c:pt idx="25">
                  <c:v>9.9636473273716657</c:v>
                </c:pt>
                <c:pt idx="26">
                  <c:v>13.272714417903426</c:v>
                </c:pt>
                <c:pt idx="27">
                  <c:v>17.311674425453546</c:v>
                </c:pt>
                <c:pt idx="28">
                  <c:v>22.149259824357667</c:v>
                </c:pt>
                <c:pt idx="29">
                  <c:v>27.843942884424866</c:v>
                </c:pt>
                <c:pt idx="30">
                  <c:v>34.441733037793909</c:v>
                </c:pt>
                <c:pt idx="31">
                  <c:v>41.974459811462118</c:v>
                </c:pt>
                <c:pt idx="32">
                  <c:v>50.458587445311721</c:v>
                </c:pt>
                <c:pt idx="33">
                  <c:v>59.894574453325895</c:v>
                </c:pt>
                <c:pt idx="34">
                  <c:v>70.266762833884542</c:v>
                </c:pt>
                <c:pt idx="35">
                  <c:v>81.543758472674412</c:v>
                </c:pt>
                <c:pt idx="36">
                  <c:v>93.679246929774877</c:v>
                </c:pt>
                <c:pt idx="37">
                  <c:v>106.61317716669095</c:v>
                </c:pt>
                <c:pt idx="38">
                  <c:v>120.27323938636518</c:v>
                </c:pt>
                <c:pt idx="39">
                  <c:v>134.57656133158721</c:v>
                </c:pt>
                <c:pt idx="40">
                  <c:v>149.43154929523541</c:v>
                </c:pt>
                <c:pt idx="41">
                  <c:v>164.7398048875859</c:v>
                </c:pt>
                <c:pt idx="42">
                  <c:v>180.39805546253081</c:v>
                </c:pt>
                <c:pt idx="43">
                  <c:v>196.30004428349733</c:v>
                </c:pt>
                <c:pt idx="44">
                  <c:v>212.33833537074659</c:v>
                </c:pt>
                <c:pt idx="45">
                  <c:v>228.40599698742847</c:v>
                </c:pt>
                <c:pt idx="46">
                  <c:v>244.39813647903503</c:v>
                </c:pt>
                <c:pt idx="47">
                  <c:v>260.21326737375409</c:v>
                </c:pt>
                <c:pt idx="48">
                  <c:v>275.75449706953742</c:v>
                </c:pt>
                <c:pt idx="49">
                  <c:v>290.93052994969952</c:v>
                </c:pt>
                <c:pt idx="50">
                  <c:v>305.65648632230727</c:v>
                </c:pt>
                <c:pt idx="51">
                  <c:v>319.85454216304612</c:v>
                </c:pt>
                <c:pt idx="52">
                  <c:v>333.45439829040293</c:v>
                </c:pt>
                <c:pt idx="53">
                  <c:v>346.39359037871412</c:v>
                </c:pt>
                <c:pt idx="54">
                  <c:v>358.61765320058441</c:v>
                </c:pt>
                <c:pt idx="55">
                  <c:v>370.08015377808687</c:v>
                </c:pt>
                <c:pt idx="56">
                  <c:v>380.74260880906871</c:v>
                </c:pt>
                <c:pt idx="57">
                  <c:v>390.57430191747233</c:v>
                </c:pt>
                <c:pt idx="58">
                  <c:v>399.5520160473348</c:v>
                </c:pt>
                <c:pt idx="59">
                  <c:v>407.65969576502192</c:v>
                </c:pt>
                <c:pt idx="60">
                  <c:v>414.88805343108362</c:v>
                </c:pt>
                <c:pt idx="61">
                  <c:v>421.23413222064147</c:v>
                </c:pt>
                <c:pt idx="62">
                  <c:v>426.70083786911954</c:v>
                </c:pt>
                <c:pt idx="63">
                  <c:v>431.29644984871464</c:v>
                </c:pt>
                <c:pt idx="64">
                  <c:v>435.03412148223907</c:v>
                </c:pt>
                <c:pt idx="65">
                  <c:v>437.93137730860303</c:v>
                </c:pt>
                <c:pt idx="66">
                  <c:v>440.00961485490797</c:v>
                </c:pt>
                <c:pt idx="67">
                  <c:v>441.29361686411846</c:v>
                </c:pt>
                <c:pt idx="68">
                  <c:v>441.81107898929565</c:v>
                </c:pt>
                <c:pt idx="69">
                  <c:v>441.59215700538499</c:v>
                </c:pt>
                <c:pt idx="70">
                  <c:v>440.66903671357881</c:v>
                </c:pt>
                <c:pt idx="71">
                  <c:v>439.0755289241589</c:v>
                </c:pt>
                <c:pt idx="72">
                  <c:v>436.84669120160527</c:v>
                </c:pt>
                <c:pt idx="73">
                  <c:v>434.01847743883764</c:v>
                </c:pt>
                <c:pt idx="74">
                  <c:v>430.62741579232403</c:v>
                </c:pt>
                <c:pt idx="75">
                  <c:v>426.71031505193997</c:v>
                </c:pt>
                <c:pt idx="76">
                  <c:v>422.30399913359037</c:v>
                </c:pt>
                <c:pt idx="77">
                  <c:v>417.44506906297687</c:v>
                </c:pt>
                <c:pt idx="78">
                  <c:v>412.16969155945395</c:v>
                </c:pt>
                <c:pt idx="79">
                  <c:v>406.51341312364042</c:v>
                </c:pt>
                <c:pt idx="80">
                  <c:v>400.5109983753544</c:v>
                </c:pt>
                <c:pt idx="81">
                  <c:v>394.19629127376942</c:v>
                </c:pt>
                <c:pt idx="82">
                  <c:v>387.60209777397296</c:v>
                </c:pt>
                <c:pt idx="83">
                  <c:v>380.76008842824069</c:v>
                </c:pt>
                <c:pt idx="84">
                  <c:v>373.70071942156238</c:v>
                </c:pt>
                <c:pt idx="85">
                  <c:v>366.45317053496098</c:v>
                </c:pt>
                <c:pt idx="86">
                  <c:v>359.04529855297488</c:v>
                </c:pt>
                <c:pt idx="87">
                  <c:v>351.5036046698425</c:v>
                </c:pt>
                <c:pt idx="88">
                  <c:v>343.85321449925618</c:v>
                </c:pt>
                <c:pt idx="89">
                  <c:v>336.1178693523255</c:v>
                </c:pt>
                <c:pt idx="90">
                  <c:v>328.31992751516401</c:v>
                </c:pt>
                <c:pt idx="91">
                  <c:v>320.4803743292108</c:v>
                </c:pt>
                <c:pt idx="92">
                  <c:v>312.61883995224957</c:v>
                </c:pt>
                <c:pt idx="93">
                  <c:v>304.75362375454557</c:v>
                </c:pt>
                <c:pt idx="94">
                  <c:v>296.90172438135249</c:v>
                </c:pt>
                <c:pt idx="95">
                  <c:v>289.07887458916991</c:v>
                </c:pt>
                <c:pt idx="96">
                  <c:v>281.29958003771986</c:v>
                </c:pt>
                <c:pt idx="97">
                  <c:v>273.5771612919761</c:v>
                </c:pt>
                <c:pt idx="98">
                  <c:v>265.92379835818775</c:v>
                </c:pt>
                <c:pt idx="99">
                  <c:v>258.35057714428655</c:v>
                </c:pt>
                <c:pt idx="100">
                  <c:v>250.86753729809931</c:v>
                </c:pt>
                <c:pt idx="101">
                  <c:v>243.483720936141</c:v>
                </c:pt>
                <c:pt idx="102">
                  <c:v>236.20722183143403</c:v>
                </c:pt>
                <c:pt idx="103">
                  <c:v>229.04523468064167</c:v>
                </c:pt>
                <c:pt idx="104">
                  <c:v>222.0041041188868</c:v>
                </c:pt>
                <c:pt idx="105">
                  <c:v>215.08937319502485</c:v>
                </c:pt>
                <c:pt idx="106">
                  <c:v>208.30583106088116</c:v>
                </c:pt>
                <c:pt idx="107">
                  <c:v>201.65755966524438</c:v>
                </c:pt>
                <c:pt idx="108">
                  <c:v>195.14797927733517</c:v>
                </c:pt>
                <c:pt idx="109">
                  <c:v>188.7798926951954</c:v>
                </c:pt>
                <c:pt idx="110">
                  <c:v>182.55552802219452</c:v>
                </c:pt>
                <c:pt idx="111">
                  <c:v>176.47657991970885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12-4A01-94C3-6DE9AD13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20816"/>
        <c:axId val="395025128"/>
      </c:scatterChart>
      <c:catAx>
        <c:axId val="45167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6168"/>
        <c:crosses val="autoZero"/>
        <c:auto val="0"/>
        <c:lblAlgn val="ctr"/>
        <c:lblOffset val="100"/>
        <c:noMultiLvlLbl val="0"/>
      </c:catAx>
      <c:valAx>
        <c:axId val="2123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3144"/>
        <c:crosses val="autoZero"/>
        <c:crossBetween val="between"/>
      </c:valAx>
      <c:valAx>
        <c:axId val="395025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0816"/>
        <c:crosses val="max"/>
        <c:crossBetween val="midCat"/>
      </c:valAx>
      <c:valAx>
        <c:axId val="39452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502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17.462606857142418</c:v>
                </c:pt>
                <c:pt idx="3">
                  <c:v>34.84255042857194</c:v>
                </c:pt>
                <c:pt idx="4">
                  <c:v>51.974504285714374</c:v>
                </c:pt>
                <c:pt idx="5">
                  <c:v>70.883717428571799</c:v>
                </c:pt>
                <c:pt idx="6">
                  <c:v>89.544941000000108</c:v>
                </c:pt>
                <c:pt idx="7">
                  <c:v>109.28078642857145</c:v>
                </c:pt>
                <c:pt idx="8">
                  <c:v>128.83063971428555</c:v>
                </c:pt>
                <c:pt idx="9">
                  <c:v>148.13250328571394</c:v>
                </c:pt>
                <c:pt idx="10">
                  <c:v>167.31037199999992</c:v>
                </c:pt>
                <c:pt idx="11">
                  <c:v>186.83955942857165</c:v>
                </c:pt>
                <c:pt idx="12">
                  <c:v>206.53407342857145</c:v>
                </c:pt>
                <c:pt idx="13">
                  <c:v>225.27796014285786</c:v>
                </c:pt>
                <c:pt idx="14">
                  <c:v>243.73252571428611</c:v>
                </c:pt>
                <c:pt idx="15">
                  <c:v>264.99764100000039</c:v>
                </c:pt>
                <c:pt idx="16">
                  <c:v>287.62669942857156</c:v>
                </c:pt>
                <c:pt idx="17">
                  <c:v>311.97101985714244</c:v>
                </c:pt>
                <c:pt idx="18">
                  <c:v>336.60466157142855</c:v>
                </c:pt>
                <c:pt idx="19">
                  <c:v>362.58158071428579</c:v>
                </c:pt>
                <c:pt idx="20">
                  <c:v>392.0096897142862</c:v>
                </c:pt>
                <c:pt idx="21">
                  <c:v>424.04169028571414</c:v>
                </c:pt>
                <c:pt idx="22">
                  <c:v>450.08060685714281</c:v>
                </c:pt>
                <c:pt idx="23">
                  <c:v>481.2446435714287</c:v>
                </c:pt>
                <c:pt idx="24">
                  <c:v>512.67733585714313</c:v>
                </c:pt>
                <c:pt idx="25">
                  <c:v>544.33735185714295</c:v>
                </c:pt>
                <c:pt idx="26">
                  <c:v>577.38197700000001</c:v>
                </c:pt>
                <c:pt idx="27">
                  <c:v>613.73313114285702</c:v>
                </c:pt>
                <c:pt idx="28">
                  <c:v>653.20482214285721</c:v>
                </c:pt>
                <c:pt idx="29">
                  <c:v>703.34006957142856</c:v>
                </c:pt>
                <c:pt idx="30">
                  <c:v>755.72788985714305</c:v>
                </c:pt>
                <c:pt idx="31">
                  <c:v>813.61281471428538</c:v>
                </c:pt>
                <c:pt idx="32">
                  <c:v>871.78706099999954</c:v>
                </c:pt>
                <c:pt idx="33">
                  <c:v>936.2437124285716</c:v>
                </c:pt>
                <c:pt idx="34">
                  <c:v>1007.9127305714287</c:v>
                </c:pt>
                <c:pt idx="35">
                  <c:v>1087.4760868571429</c:v>
                </c:pt>
                <c:pt idx="36">
                  <c:v>1175.2644342857143</c:v>
                </c:pt>
                <c:pt idx="37">
                  <c:v>1271.0297831428575</c:v>
                </c:pt>
                <c:pt idx="38">
                  <c:v>1369.9983321428576</c:v>
                </c:pt>
                <c:pt idx="39">
                  <c:v>1475.4146128571438</c:v>
                </c:pt>
                <c:pt idx="40">
                  <c:v>1589.8618511428581</c:v>
                </c:pt>
                <c:pt idx="41">
                  <c:v>1715.6959488571429</c:v>
                </c:pt>
                <c:pt idx="42">
                  <c:v>1855.024818571429</c:v>
                </c:pt>
                <c:pt idx="43">
                  <c:v>2008.4271025714297</c:v>
                </c:pt>
                <c:pt idx="44">
                  <c:v>2174.0428785714294</c:v>
                </c:pt>
                <c:pt idx="45">
                  <c:v>2348.7516094285711</c:v>
                </c:pt>
                <c:pt idx="46">
                  <c:v>2522.0550654285717</c:v>
                </c:pt>
                <c:pt idx="47">
                  <c:v>2720.5501400000003</c:v>
                </c:pt>
                <c:pt idx="48">
                  <c:v>2944.5261545714284</c:v>
                </c:pt>
                <c:pt idx="49">
                  <c:v>3195.1197282857147</c:v>
                </c:pt>
                <c:pt idx="50">
                  <c:v>3468.3216945714285</c:v>
                </c:pt>
                <c:pt idx="51">
                  <c:v>3768.4305412857148</c:v>
                </c:pt>
                <c:pt idx="52">
                  <c:v>4084.2454012857143</c:v>
                </c:pt>
                <c:pt idx="53">
                  <c:v>4418.6181558571425</c:v>
                </c:pt>
                <c:pt idx="54">
                  <c:v>4756.7934188571426</c:v>
                </c:pt>
                <c:pt idx="55">
                  <c:v>5125.3887494285709</c:v>
                </c:pt>
                <c:pt idx="56">
                  <c:v>5520.7256340000004</c:v>
                </c:pt>
                <c:pt idx="57">
                  <c:v>5938.0716030000003</c:v>
                </c:pt>
                <c:pt idx="58">
                  <c:v>6375.0087568571416</c:v>
                </c:pt>
                <c:pt idx="59">
                  <c:v>6822.2374825714287</c:v>
                </c:pt>
                <c:pt idx="60">
                  <c:v>7258.1000144285717</c:v>
                </c:pt>
                <c:pt idx="61">
                  <c:v>7722.6673519999986</c:v>
                </c:pt>
                <c:pt idx="62">
                  <c:v>8194.4470561428552</c:v>
                </c:pt>
                <c:pt idx="63">
                  <c:v>8663.9741874285701</c:v>
                </c:pt>
                <c:pt idx="64">
                  <c:v>9126.4749442857137</c:v>
                </c:pt>
                <c:pt idx="65">
                  <c:v>9596.6840471428568</c:v>
                </c:pt>
                <c:pt idx="66">
                  <c:v>10070.964313857143</c:v>
                </c:pt>
                <c:pt idx="67">
                  <c:v>10548.15845942857</c:v>
                </c:pt>
                <c:pt idx="68">
                  <c:v>11019.214860428568</c:v>
                </c:pt>
                <c:pt idx="69">
                  <c:v>11499.322884714284</c:v>
                </c:pt>
                <c:pt idx="70">
                  <c:v>11979.286248285716</c:v>
                </c:pt>
                <c:pt idx="71">
                  <c:v>12469.272528285715</c:v>
                </c:pt>
                <c:pt idx="72">
                  <c:v>12954.526338428572</c:v>
                </c:pt>
                <c:pt idx="73">
                  <c:v>13435.254337</c:v>
                </c:pt>
                <c:pt idx="74">
                  <c:v>13922.326738142856</c:v>
                </c:pt>
                <c:pt idx="75">
                  <c:v>14401.690793285714</c:v>
                </c:pt>
                <c:pt idx="76">
                  <c:v>14871.837898714286</c:v>
                </c:pt>
                <c:pt idx="77">
                  <c:v>15337.314531857144</c:v>
                </c:pt>
                <c:pt idx="78">
                  <c:v>15795.950782857144</c:v>
                </c:pt>
                <c:pt idx="79">
                  <c:v>16241.030264714285</c:v>
                </c:pt>
                <c:pt idx="80">
                  <c:v>16676.045498428572</c:v>
                </c:pt>
                <c:pt idx="81">
                  <c:v>17103.125062428571</c:v>
                </c:pt>
                <c:pt idx="82">
                  <c:v>17523.343578571432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9640"/>
        <c:axId val="394518856"/>
      </c:scatterChart>
      <c:valAx>
        <c:axId val="3945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8856"/>
        <c:crosses val="autoZero"/>
        <c:crossBetween val="midCat"/>
      </c:valAx>
      <c:valAx>
        <c:axId val="3945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0.45464785714284517</c:v>
                </c:pt>
                <c:pt idx="3">
                  <c:v>0.37198457142994812</c:v>
                </c:pt>
                <c:pt idx="4">
                  <c:v>0.12399485714286129</c:v>
                </c:pt>
                <c:pt idx="5">
                  <c:v>1.9012541428578515</c:v>
                </c:pt>
                <c:pt idx="6">
                  <c:v>1.6532645714287355</c:v>
                </c:pt>
                <c:pt idx="7">
                  <c:v>2.7278864285717646</c:v>
                </c:pt>
                <c:pt idx="8">
                  <c:v>2.5418942857145339</c:v>
                </c:pt>
                <c:pt idx="9">
                  <c:v>2.2939045714288113</c:v>
                </c:pt>
                <c:pt idx="10">
                  <c:v>2.1699097142864048</c:v>
                </c:pt>
                <c:pt idx="11">
                  <c:v>2.521228428572158</c:v>
                </c:pt>
                <c:pt idx="12">
                  <c:v>2.6865550000002258</c:v>
                </c:pt>
                <c:pt idx="13">
                  <c:v>1.735927714286845</c:v>
                </c:pt>
                <c:pt idx="14">
                  <c:v>1.4466065714286742</c:v>
                </c:pt>
                <c:pt idx="15">
                  <c:v>4.2571562857147001</c:v>
                </c:pt>
                <c:pt idx="16">
                  <c:v>5.6210994285715969</c:v>
                </c:pt>
                <c:pt idx="17">
                  <c:v>7.3363614285713084</c:v>
                </c:pt>
                <c:pt idx="18">
                  <c:v>7.6256827142865404</c:v>
                </c:pt>
                <c:pt idx="19">
                  <c:v>8.968960142857668</c:v>
                </c:pt>
                <c:pt idx="20">
                  <c:v>12.420150000000831</c:v>
                </c:pt>
                <c:pt idx="21">
                  <c:v>15.02404157142837</c:v>
                </c:pt>
                <c:pt idx="22">
                  <c:v>9.0309575714290986</c:v>
                </c:pt>
                <c:pt idx="23">
                  <c:v>14.156077714286312</c:v>
                </c:pt>
                <c:pt idx="24">
                  <c:v>14.424733285714865</c:v>
                </c:pt>
                <c:pt idx="25">
                  <c:v>14.652057000000241</c:v>
                </c:pt>
                <c:pt idx="26">
                  <c:v>16.036666142857484</c:v>
                </c:pt>
                <c:pt idx="27">
                  <c:v>19.343195142857439</c:v>
                </c:pt>
                <c:pt idx="28">
                  <c:v>22.463732000000618</c:v>
                </c:pt>
                <c:pt idx="29">
                  <c:v>33.127288428571774</c:v>
                </c:pt>
                <c:pt idx="30">
                  <c:v>35.379861285714924</c:v>
                </c:pt>
                <c:pt idx="31">
                  <c:v>40.87696585714275</c:v>
                </c:pt>
                <c:pt idx="32">
                  <c:v>41.166287285714589</c:v>
                </c:pt>
                <c:pt idx="33">
                  <c:v>47.448692428572485</c:v>
                </c:pt>
                <c:pt idx="34">
                  <c:v>54.661059142857539</c:v>
                </c:pt>
                <c:pt idx="35">
                  <c:v>62.555397285714662</c:v>
                </c:pt>
                <c:pt idx="36">
                  <c:v>70.780388428571769</c:v>
                </c:pt>
                <c:pt idx="37">
                  <c:v>78.757389857143608</c:v>
                </c:pt>
                <c:pt idx="38">
                  <c:v>81.960590000000593</c:v>
                </c:pt>
                <c:pt idx="39">
                  <c:v>88.408321714286558</c:v>
                </c:pt>
                <c:pt idx="40">
                  <c:v>97.439279285714747</c:v>
                </c:pt>
                <c:pt idx="41">
                  <c:v>108.82613871428521</c:v>
                </c:pt>
                <c:pt idx="42">
                  <c:v>122.32091071428658</c:v>
                </c:pt>
                <c:pt idx="43">
                  <c:v>136.39432500000112</c:v>
                </c:pt>
                <c:pt idx="44">
                  <c:v>148.60781700000007</c:v>
                </c:pt>
                <c:pt idx="45">
                  <c:v>157.70077185714217</c:v>
                </c:pt>
                <c:pt idx="46">
                  <c:v>156.29549700000098</c:v>
                </c:pt>
                <c:pt idx="47">
                  <c:v>181.48711557142906</c:v>
                </c:pt>
                <c:pt idx="48">
                  <c:v>206.96805557142852</c:v>
                </c:pt>
                <c:pt idx="49">
                  <c:v>233.58561471428675</c:v>
                </c:pt>
                <c:pt idx="50">
                  <c:v>256.19400728571418</c:v>
                </c:pt>
                <c:pt idx="51">
                  <c:v>283.10088771428673</c:v>
                </c:pt>
                <c:pt idx="52">
                  <c:v>298.80690099999993</c:v>
                </c:pt>
                <c:pt idx="53">
                  <c:v>317.36479557142866</c:v>
                </c:pt>
                <c:pt idx="54">
                  <c:v>321.16730400000051</c:v>
                </c:pt>
                <c:pt idx="55">
                  <c:v>351.58737157142878</c:v>
                </c:pt>
                <c:pt idx="56">
                  <c:v>378.32892557142986</c:v>
                </c:pt>
                <c:pt idx="57">
                  <c:v>400.33801000000039</c:v>
                </c:pt>
                <c:pt idx="58">
                  <c:v>419.92919485714174</c:v>
                </c:pt>
                <c:pt idx="59">
                  <c:v>430.22076671428749</c:v>
                </c:pt>
                <c:pt idx="60">
                  <c:v>418.85457285714347</c:v>
                </c:pt>
                <c:pt idx="61">
                  <c:v>447.55937857142726</c:v>
                </c:pt>
                <c:pt idx="62">
                  <c:v>454.77174514285707</c:v>
                </c:pt>
                <c:pt idx="63">
                  <c:v>452.51917228571529</c:v>
                </c:pt>
                <c:pt idx="64">
                  <c:v>445.49279785714407</c:v>
                </c:pt>
                <c:pt idx="65">
                  <c:v>453.20114385714351</c:v>
                </c:pt>
                <c:pt idx="66">
                  <c:v>457.2723077142864</c:v>
                </c:pt>
                <c:pt idx="67">
                  <c:v>460.18618657142815</c:v>
                </c:pt>
                <c:pt idx="68">
                  <c:v>454.04844199999843</c:v>
                </c:pt>
                <c:pt idx="69">
                  <c:v>463.10006528571557</c:v>
                </c:pt>
                <c:pt idx="70">
                  <c:v>462.95540457143306</c:v>
                </c:pt>
                <c:pt idx="71">
                  <c:v>472.9783209999996</c:v>
                </c:pt>
                <c:pt idx="72">
                  <c:v>468.24585114285674</c:v>
                </c:pt>
                <c:pt idx="73">
                  <c:v>463.72003957142897</c:v>
                </c:pt>
                <c:pt idx="74">
                  <c:v>470.06444214285602</c:v>
                </c:pt>
                <c:pt idx="75">
                  <c:v>462.35609614285841</c:v>
                </c:pt>
                <c:pt idx="76">
                  <c:v>453.13914642857253</c:v>
                </c:pt>
                <c:pt idx="77">
                  <c:v>448.46867414285862</c:v>
                </c:pt>
                <c:pt idx="78">
                  <c:v>441.62829200000033</c:v>
                </c:pt>
                <c:pt idx="79">
                  <c:v>428.07152285714164</c:v>
                </c:pt>
                <c:pt idx="80">
                  <c:v>418.00727471428672</c:v>
                </c:pt>
                <c:pt idx="81">
                  <c:v>410.07160500000009</c:v>
                </c:pt>
                <c:pt idx="82">
                  <c:v>403.21055714286103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9248"/>
        <c:axId val="394520424"/>
      </c:scatterChart>
      <c:valAx>
        <c:axId val="3945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0424"/>
        <c:crosses val="autoZero"/>
        <c:crossBetween val="midCat"/>
      </c:valAx>
      <c:valAx>
        <c:axId val="3945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Cauchy!$D$2:$D$199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17.462606857142418</c:v>
                </c:pt>
                <c:pt idx="3">
                  <c:v>34.84255042857194</c:v>
                </c:pt>
                <c:pt idx="4">
                  <c:v>51.974504285714374</c:v>
                </c:pt>
                <c:pt idx="5">
                  <c:v>70.883717428571799</c:v>
                </c:pt>
                <c:pt idx="6">
                  <c:v>89.544941000000108</c:v>
                </c:pt>
                <c:pt idx="7">
                  <c:v>109.28078642857145</c:v>
                </c:pt>
                <c:pt idx="8">
                  <c:v>128.83063971428555</c:v>
                </c:pt>
                <c:pt idx="9">
                  <c:v>148.13250328571394</c:v>
                </c:pt>
                <c:pt idx="10">
                  <c:v>167.31037199999992</c:v>
                </c:pt>
                <c:pt idx="11">
                  <c:v>186.83955942857165</c:v>
                </c:pt>
                <c:pt idx="12">
                  <c:v>206.53407342857145</c:v>
                </c:pt>
                <c:pt idx="13">
                  <c:v>225.27796014285786</c:v>
                </c:pt>
                <c:pt idx="14">
                  <c:v>243.73252571428611</c:v>
                </c:pt>
                <c:pt idx="15">
                  <c:v>264.99764100000039</c:v>
                </c:pt>
                <c:pt idx="16">
                  <c:v>287.62669942857156</c:v>
                </c:pt>
                <c:pt idx="17">
                  <c:v>311.97101985714244</c:v>
                </c:pt>
                <c:pt idx="18">
                  <c:v>336.60466157142855</c:v>
                </c:pt>
                <c:pt idx="19">
                  <c:v>362.58158071428579</c:v>
                </c:pt>
                <c:pt idx="20">
                  <c:v>392.0096897142862</c:v>
                </c:pt>
                <c:pt idx="21">
                  <c:v>424.04169028571414</c:v>
                </c:pt>
                <c:pt idx="22">
                  <c:v>450.08060685714281</c:v>
                </c:pt>
                <c:pt idx="23">
                  <c:v>481.2446435714287</c:v>
                </c:pt>
                <c:pt idx="24">
                  <c:v>512.67733585714313</c:v>
                </c:pt>
                <c:pt idx="25">
                  <c:v>544.33735185714295</c:v>
                </c:pt>
                <c:pt idx="26">
                  <c:v>577.38197700000001</c:v>
                </c:pt>
                <c:pt idx="27">
                  <c:v>613.73313114285702</c:v>
                </c:pt>
                <c:pt idx="28">
                  <c:v>653.20482214285721</c:v>
                </c:pt>
                <c:pt idx="29">
                  <c:v>703.34006957142856</c:v>
                </c:pt>
                <c:pt idx="30">
                  <c:v>755.72788985714305</c:v>
                </c:pt>
                <c:pt idx="31">
                  <c:v>813.61281471428538</c:v>
                </c:pt>
                <c:pt idx="32">
                  <c:v>871.78706099999954</c:v>
                </c:pt>
                <c:pt idx="33">
                  <c:v>936.2437124285716</c:v>
                </c:pt>
                <c:pt idx="34">
                  <c:v>1007.9127305714287</c:v>
                </c:pt>
                <c:pt idx="35">
                  <c:v>1087.4760868571429</c:v>
                </c:pt>
                <c:pt idx="36">
                  <c:v>1175.2644342857143</c:v>
                </c:pt>
                <c:pt idx="37">
                  <c:v>1271.0297831428575</c:v>
                </c:pt>
                <c:pt idx="38">
                  <c:v>1369.9983321428576</c:v>
                </c:pt>
                <c:pt idx="39">
                  <c:v>1475.4146128571438</c:v>
                </c:pt>
                <c:pt idx="40">
                  <c:v>1589.8618511428581</c:v>
                </c:pt>
                <c:pt idx="41">
                  <c:v>1715.6959488571429</c:v>
                </c:pt>
                <c:pt idx="42">
                  <c:v>1855.024818571429</c:v>
                </c:pt>
                <c:pt idx="43">
                  <c:v>2008.4271025714297</c:v>
                </c:pt>
                <c:pt idx="44">
                  <c:v>2174.0428785714294</c:v>
                </c:pt>
                <c:pt idx="45">
                  <c:v>2348.7516094285711</c:v>
                </c:pt>
                <c:pt idx="46">
                  <c:v>2522.0550654285717</c:v>
                </c:pt>
                <c:pt idx="47">
                  <c:v>2720.5501400000003</c:v>
                </c:pt>
                <c:pt idx="48">
                  <c:v>2944.5261545714284</c:v>
                </c:pt>
                <c:pt idx="49">
                  <c:v>3195.1197282857147</c:v>
                </c:pt>
                <c:pt idx="50">
                  <c:v>3468.3216945714285</c:v>
                </c:pt>
                <c:pt idx="51">
                  <c:v>3768.4305412857148</c:v>
                </c:pt>
                <c:pt idx="52">
                  <c:v>4084.2454012857143</c:v>
                </c:pt>
                <c:pt idx="53">
                  <c:v>4418.6181558571425</c:v>
                </c:pt>
                <c:pt idx="54">
                  <c:v>4756.7934188571426</c:v>
                </c:pt>
                <c:pt idx="55">
                  <c:v>5125.3887494285709</c:v>
                </c:pt>
                <c:pt idx="56">
                  <c:v>5520.7256340000004</c:v>
                </c:pt>
                <c:pt idx="57">
                  <c:v>5938.0716030000003</c:v>
                </c:pt>
                <c:pt idx="58">
                  <c:v>6375.0087568571416</c:v>
                </c:pt>
                <c:pt idx="59">
                  <c:v>6822.2374825714287</c:v>
                </c:pt>
                <c:pt idx="60">
                  <c:v>7258.1000144285717</c:v>
                </c:pt>
                <c:pt idx="61">
                  <c:v>7722.6673519999986</c:v>
                </c:pt>
                <c:pt idx="62">
                  <c:v>8194.4470561428552</c:v>
                </c:pt>
                <c:pt idx="63">
                  <c:v>8663.9741874285701</c:v>
                </c:pt>
                <c:pt idx="64">
                  <c:v>9126.4749442857137</c:v>
                </c:pt>
                <c:pt idx="65">
                  <c:v>9596.6840471428568</c:v>
                </c:pt>
                <c:pt idx="66">
                  <c:v>10070.964313857143</c:v>
                </c:pt>
                <c:pt idx="67">
                  <c:v>10548.15845942857</c:v>
                </c:pt>
                <c:pt idx="68">
                  <c:v>11019.214860428568</c:v>
                </c:pt>
                <c:pt idx="69">
                  <c:v>11499.322884714284</c:v>
                </c:pt>
                <c:pt idx="70">
                  <c:v>11979.286248285716</c:v>
                </c:pt>
                <c:pt idx="71">
                  <c:v>12469.272528285715</c:v>
                </c:pt>
                <c:pt idx="72">
                  <c:v>12954.526338428572</c:v>
                </c:pt>
                <c:pt idx="73">
                  <c:v>13435.254337</c:v>
                </c:pt>
                <c:pt idx="74">
                  <c:v>13922.326738142856</c:v>
                </c:pt>
                <c:pt idx="75">
                  <c:v>14401.690793285714</c:v>
                </c:pt>
                <c:pt idx="76">
                  <c:v>14871.837898714286</c:v>
                </c:pt>
                <c:pt idx="77">
                  <c:v>15337.314531857144</c:v>
                </c:pt>
                <c:pt idx="78">
                  <c:v>15795.950782857144</c:v>
                </c:pt>
                <c:pt idx="79">
                  <c:v>16241.030264714285</c:v>
                </c:pt>
                <c:pt idx="80">
                  <c:v>16676.045498428572</c:v>
                </c:pt>
                <c:pt idx="81">
                  <c:v>17103.125062428571</c:v>
                </c:pt>
                <c:pt idx="82">
                  <c:v>17523.343578571432</c:v>
                </c:pt>
                <c:pt idx="83">
                  <c:v>17924.818207857141</c:v>
                </c:pt>
                <c:pt idx="84">
                  <c:v>18314.430664</c:v>
                </c:pt>
                <c:pt idx="85">
                  <c:v>18698.091367857141</c:v>
                </c:pt>
                <c:pt idx="86">
                  <c:v>19087.683158142856</c:v>
                </c:pt>
                <c:pt idx="87">
                  <c:v>19482.338071285714</c:v>
                </c:pt>
                <c:pt idx="88">
                  <c:v>19873.645123714286</c:v>
                </c:pt>
                <c:pt idx="89">
                  <c:v>20263.918885714284</c:v>
                </c:pt>
                <c:pt idx="90">
                  <c:v>20664.628880285713</c:v>
                </c:pt>
                <c:pt idx="91">
                  <c:v>21069.265378</c:v>
                </c:pt>
                <c:pt idx="92">
                  <c:v>21469.665385428572</c:v>
                </c:pt>
                <c:pt idx="93">
                  <c:v>21859.381170714289</c:v>
                </c:pt>
                <c:pt idx="94">
                  <c:v>22233.597600857145</c:v>
                </c:pt>
                <c:pt idx="95">
                  <c:v>22606.160766428569</c:v>
                </c:pt>
                <c:pt idx="96">
                  <c:v>22964.898507285714</c:v>
                </c:pt>
                <c:pt idx="97">
                  <c:v>23298.072644999997</c:v>
                </c:pt>
                <c:pt idx="98">
                  <c:v>23602.955293285711</c:v>
                </c:pt>
                <c:pt idx="99">
                  <c:v>23886.490162999999</c:v>
                </c:pt>
                <c:pt idx="100">
                  <c:v>24141.960867000002</c:v>
                </c:pt>
                <c:pt idx="101">
                  <c:v>24391.541816000001</c:v>
                </c:pt>
                <c:pt idx="102">
                  <c:v>24634.282383000002</c:v>
                </c:pt>
                <c:pt idx="103">
                  <c:v>24860.118320000001</c:v>
                </c:pt>
                <c:pt idx="104">
                  <c:v>25066.44573542857</c:v>
                </c:pt>
                <c:pt idx="105">
                  <c:v>25265.664113285715</c:v>
                </c:pt>
                <c:pt idx="106">
                  <c:v>25438.636916428572</c:v>
                </c:pt>
                <c:pt idx="107">
                  <c:v>25580.982993857146</c:v>
                </c:pt>
                <c:pt idx="108">
                  <c:v>25712.314196285719</c:v>
                </c:pt>
                <c:pt idx="109">
                  <c:v>25847.075922571432</c:v>
                </c:pt>
                <c:pt idx="110">
                  <c:v>25962.41179057143</c:v>
                </c:pt>
                <c:pt idx="111">
                  <c:v>26070.287302142853</c:v>
                </c:pt>
                <c:pt idx="112">
                  <c:v>26180.518715714286</c:v>
                </c:pt>
                <c:pt idx="113">
                  <c:v>26296.412560428569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4A-43DA-AA2E-9276F5B8C465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Cauchy!$E$2:$E$199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21.889557153349749</c:v>
                </c:pt>
                <c:pt idx="3">
                  <c:v>33.092833157003447</c:v>
                </c:pt>
                <c:pt idx="4">
                  <c:v>44.473896047292683</c:v>
                </c:pt>
                <c:pt idx="5">
                  <c:v>56.037000014708816</c:v>
                </c:pt>
                <c:pt idx="6">
                  <c:v>67.786535687135597</c:v>
                </c:pt>
                <c:pt idx="7">
                  <c:v>79.727035627847542</c:v>
                </c:pt>
                <c:pt idx="8">
                  <c:v>91.863180100735207</c:v>
                </c:pt>
                <c:pt idx="9">
                  <c:v>104.19980311798733</c:v>
                </c:pt>
                <c:pt idx="10">
                  <c:v>116.74189878645657</c:v>
                </c:pt>
                <c:pt idx="11">
                  <c:v>129.49462797000669</c:v>
                </c:pt>
                <c:pt idx="12">
                  <c:v>142.46332528628886</c:v>
                </c:pt>
                <c:pt idx="13">
                  <c:v>155.65350645763289</c:v>
                </c:pt>
                <c:pt idx="14">
                  <c:v>169.07087603706901</c:v>
                </c:pt>
                <c:pt idx="15">
                  <c:v>182.72133553192921</c:v>
                </c:pt>
                <c:pt idx="16">
                  <c:v>196.61099194901979</c:v>
                </c:pt>
                <c:pt idx="17">
                  <c:v>210.74616678701969</c:v>
                </c:pt>
                <c:pt idx="18">
                  <c:v>225.13340550355252</c:v>
                </c:pt>
                <c:pt idx="19">
                  <c:v>239.77948748631488</c:v>
                </c:pt>
                <c:pt idx="20">
                  <c:v>254.69143655973286</c:v>
                </c:pt>
                <c:pt idx="21">
                  <c:v>269.87653206087555</c:v>
                </c:pt>
                <c:pt idx="22">
                  <c:v>285.34232052079415</c:v>
                </c:pt>
                <c:pt idx="23">
                  <c:v>301.09662799009521</c:v>
                </c:pt>
                <c:pt idx="24">
                  <c:v>317.14757305041348</c:v>
                </c:pt>
                <c:pt idx="25">
                  <c:v>333.50358055654476</c:v>
                </c:pt>
                <c:pt idx="26">
                  <c:v>350.17339615735494</c:v>
                </c:pt>
                <c:pt idx="27">
                  <c:v>367.16610164721931</c:v>
                </c:pt>
                <c:pt idx="28">
                  <c:v>384.49113120369793</c:v>
                </c:pt>
                <c:pt idx="29">
                  <c:v>402.15828857144322</c:v>
                </c:pt>
                <c:pt idx="30">
                  <c:v>420.17776525700094</c:v>
                </c:pt>
                <c:pt idx="31">
                  <c:v>438.5601598042407</c:v>
                </c:pt>
                <c:pt idx="32">
                  <c:v>457.31649822567681</c:v>
                </c:pt>
                <c:pt idx="33">
                  <c:v>476.45825567096057</c:v>
                </c:pt>
                <c:pt idx="34">
                  <c:v>495.99737942038774</c:v>
                </c:pt>
                <c:pt idx="35">
                  <c:v>515.94631329842946</c:v>
                </c:pt>
                <c:pt idx="36">
                  <c:v>536.31802361011637</c:v>
                </c:pt>
                <c:pt idx="37">
                  <c:v>557.12602671165769</c:v>
                </c:pt>
                <c:pt idx="38">
                  <c:v>578.38441833603019</c:v>
                </c:pt>
                <c:pt idx="39">
                  <c:v>600.10790480451533</c:v>
                </c:pt>
                <c:pt idx="40">
                  <c:v>622.31183626638506</c:v>
                </c:pt>
                <c:pt idx="41">
                  <c:v>645.0122421212493</c:v>
                </c:pt>
                <c:pt idx="42">
                  <c:v>668.22586879208916</c:v>
                </c:pt>
                <c:pt idx="43">
                  <c:v>691.97022003185282</c:v>
                </c:pt>
                <c:pt idx="44">
                  <c:v>716.26359996282042</c:v>
                </c:pt>
                <c:pt idx="45">
                  <c:v>741.12515906592489</c:v>
                </c:pt>
                <c:pt idx="46">
                  <c:v>766.57494335702643</c:v>
                </c:pt>
                <c:pt idx="47">
                  <c:v>792.63394700899153</c:v>
                </c:pt>
                <c:pt idx="48">
                  <c:v>819.3241687025552</c:v>
                </c:pt>
                <c:pt idx="49">
                  <c:v>846.66867201561047</c:v>
                </c:pt>
                <c:pt idx="50">
                  <c:v>874.69165019007391</c:v>
                </c:pt>
                <c:pt idx="51">
                  <c:v>903.41849564815107</c:v>
                </c:pt>
                <c:pt idx="52">
                  <c:v>932.87587466605544</c:v>
                </c:pt>
                <c:pt idx="53">
                  <c:v>963.09180765344536</c:v>
                </c:pt>
                <c:pt idx="54">
                  <c:v>994.0957555315274</c:v>
                </c:pt>
                <c:pt idx="55">
                  <c:v>1025.918712752479</c:v>
                </c:pt>
                <c:pt idx="56">
                  <c:v>1058.5933075582027</c:v>
                </c:pt>
                <c:pt idx="57">
                  <c:v>1092.1539101381488</c:v>
                </c:pt>
                <c:pt idx="58">
                  <c:v>1126.6367494148519</c:v>
                </c:pt>
                <c:pt idx="59">
                  <c:v>1162.0800392628396</c:v>
                </c:pt>
                <c:pt idx="60">
                  <c:v>1198.5241150527661</c:v>
                </c:pt>
                <c:pt idx="61">
                  <c:v>1236.0115815091913</c:v>
                </c:pt>
                <c:pt idx="62">
                  <c:v>1274.5874729787722</c:v>
                </c:pt>
                <c:pt idx="63">
                  <c:v>1314.299427327353</c:v>
                </c:pt>
                <c:pt idx="64">
                  <c:v>1355.1978748213389</c:v>
                </c:pt>
                <c:pt idx="65">
                  <c:v>1397.3362435029587</c:v>
                </c:pt>
                <c:pt idx="66">
                  <c:v>1440.7711827429443</c:v>
                </c:pt>
                <c:pt idx="67">
                  <c:v>1485.5628068506048</c:v>
                </c:pt>
                <c:pt idx="68">
                  <c:v>1531.7749608434585</c:v>
                </c:pt>
                <c:pt idx="69">
                  <c:v>1579.4755107302399</c:v>
                </c:pt>
                <c:pt idx="70">
                  <c:v>1628.7366609465405</c:v>
                </c:pt>
                <c:pt idx="71">
                  <c:v>1679.6353019065791</c:v>
                </c:pt>
                <c:pt idx="72">
                  <c:v>1732.2533910034326</c:v>
                </c:pt>
                <c:pt idx="73">
                  <c:v>1786.6783708102671</c:v>
                </c:pt>
                <c:pt idx="74">
                  <c:v>1843.0036287145322</c:v>
                </c:pt>
                <c:pt idx="75">
                  <c:v>1901.3290027649148</c:v>
                </c:pt>
                <c:pt idx="76">
                  <c:v>1961.7613391377611</c:v>
                </c:pt>
                <c:pt idx="77">
                  <c:v>2024.4151073481842</c:v>
                </c:pt>
                <c:pt idx="78">
                  <c:v>2089.4130801557785</c:v>
                </c:pt>
                <c:pt idx="79">
                  <c:v>2156.8870860628645</c:v>
                </c:pt>
                <c:pt idx="80">
                  <c:v>2226.9788433945173</c:v>
                </c:pt>
                <c:pt idx="81">
                  <c:v>2299.8408862077708</c:v>
                </c:pt>
                <c:pt idx="82">
                  <c:v>2375.6375937298244</c:v>
                </c:pt>
                <c:pt idx="83">
                  <c:v>2454.5463367041175</c:v>
                </c:pt>
                <c:pt idx="84">
                  <c:v>2536.7587559665576</c:v>
                </c:pt>
                <c:pt idx="85">
                  <c:v>2622.4821908262979</c:v>
                </c:pt>
                <c:pt idx="86">
                  <c:v>2711.9412774380935</c:v>
                </c:pt>
                <c:pt idx="87">
                  <c:v>2805.3797403869221</c:v>
                </c:pt>
                <c:pt idx="88">
                  <c:v>2903.0624042307131</c:v>
                </c:pt>
                <c:pt idx="89">
                  <c:v>3005.277455845433</c:v>
                </c:pt>
                <c:pt idx="90">
                  <c:v>3112.3389931827078</c:v>
                </c:pt>
                <c:pt idx="91">
                  <c:v>3224.589901591633</c:v>
                </c:pt>
                <c:pt idx="92">
                  <c:v>3342.4051052957184</c:v>
                </c:pt>
                <c:pt idx="93">
                  <c:v>3466.1952490896847</c:v>
                </c:pt>
                <c:pt idx="94">
                  <c:v>3596.410873978296</c:v>
                </c:pt>
                <c:pt idx="95">
                  <c:v>3733.5471604785985</c:v>
                </c:pt>
                <c:pt idx="96">
                  <c:v>3878.1493248066231</c:v>
                </c:pt>
                <c:pt idx="97">
                  <c:v>4030.818766315153</c:v>
                </c:pt>
                <c:pt idx="98">
                  <c:v>4192.2200794485452</c:v>
                </c:pt>
                <c:pt idx="99">
                  <c:v>4363.0890601650917</c:v>
                </c:pt>
                <c:pt idx="100">
                  <c:v>4544.2418551389082</c:v>
                </c:pt>
                <c:pt idx="101">
                  <c:v>4736.5854217460937</c:v>
                </c:pt>
                <c:pt idx="102">
                  <c:v>4941.1294871279351</c:v>
                </c:pt>
                <c:pt idx="103">
                  <c:v>5159.0002141475088</c:v>
                </c:pt>
                <c:pt idx="104">
                  <c:v>5391.4557984761368</c:v>
                </c:pt>
                <c:pt idx="105">
                  <c:v>5639.9042305092235</c:v>
                </c:pt>
                <c:pt idx="106">
                  <c:v>5905.9234521490644</c:v>
                </c:pt>
                <c:pt idx="107">
                  <c:v>6191.2841120413104</c:v>
                </c:pt>
                <c:pt idx="108">
                  <c:v>6497.975058728086</c:v>
                </c:pt>
                <c:pt idx="109">
                  <c:v>6828.2315868114392</c:v>
                </c:pt>
                <c:pt idx="110">
                  <c:v>7184.5662328917233</c:v>
                </c:pt>
                <c:pt idx="111">
                  <c:v>7569.801556253833</c:v>
                </c:pt>
                <c:pt idx="112">
                  <c:v>7987.1037628318909</c:v>
                </c:pt>
                <c:pt idx="113">
                  <c:v>8440.0151403053442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4A-43DA-AA2E-9276F5B8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7680"/>
        <c:axId val="394518072"/>
      </c:scatterChart>
      <c:valAx>
        <c:axId val="3945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8072"/>
        <c:crosses val="autoZero"/>
        <c:crossBetween val="midCat"/>
      </c:valAx>
      <c:valAx>
        <c:axId val="3945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Cauchy!$M$2:$M$199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0.45464785714284517</c:v>
                </c:pt>
                <c:pt idx="3">
                  <c:v>0.37198457142994812</c:v>
                </c:pt>
                <c:pt idx="4">
                  <c:v>0.12399485714286129</c:v>
                </c:pt>
                <c:pt idx="5">
                  <c:v>1.9012541428578515</c:v>
                </c:pt>
                <c:pt idx="6">
                  <c:v>1.6532645714287355</c:v>
                </c:pt>
                <c:pt idx="7">
                  <c:v>2.7278864285717646</c:v>
                </c:pt>
                <c:pt idx="8">
                  <c:v>2.5418942857145339</c:v>
                </c:pt>
                <c:pt idx="9">
                  <c:v>2.2939045714288113</c:v>
                </c:pt>
                <c:pt idx="10">
                  <c:v>2.1699097142864048</c:v>
                </c:pt>
                <c:pt idx="11">
                  <c:v>2.521228428572158</c:v>
                </c:pt>
                <c:pt idx="12">
                  <c:v>2.6865550000002258</c:v>
                </c:pt>
                <c:pt idx="13">
                  <c:v>1.735927714286845</c:v>
                </c:pt>
                <c:pt idx="14">
                  <c:v>1.4466065714286742</c:v>
                </c:pt>
                <c:pt idx="15">
                  <c:v>4.2571562857147001</c:v>
                </c:pt>
                <c:pt idx="16">
                  <c:v>5.6210994285715969</c:v>
                </c:pt>
                <c:pt idx="17">
                  <c:v>7.3363614285713084</c:v>
                </c:pt>
                <c:pt idx="18">
                  <c:v>7.6256827142865404</c:v>
                </c:pt>
                <c:pt idx="19">
                  <c:v>8.968960142857668</c:v>
                </c:pt>
                <c:pt idx="20">
                  <c:v>12.420150000000831</c:v>
                </c:pt>
                <c:pt idx="21">
                  <c:v>15.02404157142837</c:v>
                </c:pt>
                <c:pt idx="22">
                  <c:v>9.0309575714290986</c:v>
                </c:pt>
                <c:pt idx="23">
                  <c:v>14.156077714286312</c:v>
                </c:pt>
                <c:pt idx="24">
                  <c:v>14.424733285714865</c:v>
                </c:pt>
                <c:pt idx="25">
                  <c:v>14.652057000000241</c:v>
                </c:pt>
                <c:pt idx="26">
                  <c:v>16.036666142857484</c:v>
                </c:pt>
                <c:pt idx="27">
                  <c:v>19.343195142857439</c:v>
                </c:pt>
                <c:pt idx="28">
                  <c:v>22.463732000000618</c:v>
                </c:pt>
                <c:pt idx="29">
                  <c:v>33.127288428571774</c:v>
                </c:pt>
                <c:pt idx="30">
                  <c:v>35.379861285714924</c:v>
                </c:pt>
                <c:pt idx="31">
                  <c:v>40.87696585714275</c:v>
                </c:pt>
                <c:pt idx="32">
                  <c:v>41.166287285714589</c:v>
                </c:pt>
                <c:pt idx="33">
                  <c:v>47.448692428572485</c:v>
                </c:pt>
                <c:pt idx="34">
                  <c:v>54.661059142857539</c:v>
                </c:pt>
                <c:pt idx="35">
                  <c:v>62.555397285714662</c:v>
                </c:pt>
                <c:pt idx="36">
                  <c:v>70.780388428571769</c:v>
                </c:pt>
                <c:pt idx="37">
                  <c:v>78.757389857143608</c:v>
                </c:pt>
                <c:pt idx="38">
                  <c:v>81.960590000000593</c:v>
                </c:pt>
                <c:pt idx="39">
                  <c:v>88.408321714286558</c:v>
                </c:pt>
                <c:pt idx="40">
                  <c:v>97.439279285714747</c:v>
                </c:pt>
                <c:pt idx="41">
                  <c:v>108.82613871428521</c:v>
                </c:pt>
                <c:pt idx="42">
                  <c:v>122.32091071428658</c:v>
                </c:pt>
                <c:pt idx="43">
                  <c:v>136.39432500000112</c:v>
                </c:pt>
                <c:pt idx="44">
                  <c:v>148.60781700000007</c:v>
                </c:pt>
                <c:pt idx="45">
                  <c:v>157.70077185714217</c:v>
                </c:pt>
                <c:pt idx="46">
                  <c:v>156.29549700000098</c:v>
                </c:pt>
                <c:pt idx="47">
                  <c:v>181.48711557142906</c:v>
                </c:pt>
                <c:pt idx="48">
                  <c:v>206.96805557142852</c:v>
                </c:pt>
                <c:pt idx="49">
                  <c:v>233.58561471428675</c:v>
                </c:pt>
                <c:pt idx="50">
                  <c:v>256.19400728571418</c:v>
                </c:pt>
                <c:pt idx="51">
                  <c:v>283.10088771428673</c:v>
                </c:pt>
                <c:pt idx="52">
                  <c:v>298.80690099999993</c:v>
                </c:pt>
                <c:pt idx="53">
                  <c:v>317.36479557142866</c:v>
                </c:pt>
                <c:pt idx="54">
                  <c:v>321.16730400000051</c:v>
                </c:pt>
                <c:pt idx="55">
                  <c:v>351.58737157142878</c:v>
                </c:pt>
                <c:pt idx="56">
                  <c:v>378.32892557142986</c:v>
                </c:pt>
                <c:pt idx="57">
                  <c:v>400.33801000000039</c:v>
                </c:pt>
                <c:pt idx="58">
                  <c:v>419.92919485714174</c:v>
                </c:pt>
                <c:pt idx="59">
                  <c:v>430.22076671428749</c:v>
                </c:pt>
                <c:pt idx="60">
                  <c:v>418.85457285714347</c:v>
                </c:pt>
                <c:pt idx="61">
                  <c:v>447.55937857142726</c:v>
                </c:pt>
                <c:pt idx="62">
                  <c:v>454.77174514285707</c:v>
                </c:pt>
                <c:pt idx="63">
                  <c:v>452.51917228571529</c:v>
                </c:pt>
                <c:pt idx="64">
                  <c:v>445.49279785714407</c:v>
                </c:pt>
                <c:pt idx="65">
                  <c:v>453.20114385714351</c:v>
                </c:pt>
                <c:pt idx="66">
                  <c:v>457.2723077142864</c:v>
                </c:pt>
                <c:pt idx="67">
                  <c:v>460.18618657142815</c:v>
                </c:pt>
                <c:pt idx="68">
                  <c:v>454.04844199999843</c:v>
                </c:pt>
                <c:pt idx="69">
                  <c:v>463.10006528571557</c:v>
                </c:pt>
                <c:pt idx="70">
                  <c:v>462.95540457143306</c:v>
                </c:pt>
                <c:pt idx="71">
                  <c:v>472.9783209999996</c:v>
                </c:pt>
                <c:pt idx="72">
                  <c:v>468.24585114285674</c:v>
                </c:pt>
                <c:pt idx="73">
                  <c:v>463.72003957142897</c:v>
                </c:pt>
                <c:pt idx="74">
                  <c:v>470.06444214285602</c:v>
                </c:pt>
                <c:pt idx="75">
                  <c:v>462.35609614285841</c:v>
                </c:pt>
                <c:pt idx="76">
                  <c:v>453.13914642857253</c:v>
                </c:pt>
                <c:pt idx="77">
                  <c:v>448.46867414285862</c:v>
                </c:pt>
                <c:pt idx="78">
                  <c:v>441.62829200000033</c:v>
                </c:pt>
                <c:pt idx="79">
                  <c:v>428.07152285714164</c:v>
                </c:pt>
                <c:pt idx="80">
                  <c:v>418.00727471428672</c:v>
                </c:pt>
                <c:pt idx="81">
                  <c:v>410.07160500000009</c:v>
                </c:pt>
                <c:pt idx="82">
                  <c:v>403.21055714286103</c:v>
                </c:pt>
                <c:pt idx="83">
                  <c:v>384.46667028570937</c:v>
                </c:pt>
                <c:pt idx="84">
                  <c:v>372.60449714285915</c:v>
                </c:pt>
                <c:pt idx="85">
                  <c:v>366.65274485714235</c:v>
                </c:pt>
                <c:pt idx="86">
                  <c:v>372.58383128571495</c:v>
                </c:pt>
                <c:pt idx="87">
                  <c:v>377.6469541428587</c:v>
                </c:pt>
                <c:pt idx="88">
                  <c:v>374.29909342857263</c:v>
                </c:pt>
                <c:pt idx="89">
                  <c:v>373.2658029999975</c:v>
                </c:pt>
                <c:pt idx="90">
                  <c:v>383.70203557142941</c:v>
                </c:pt>
                <c:pt idx="91">
                  <c:v>387.62853871428797</c:v>
                </c:pt>
                <c:pt idx="92">
                  <c:v>383.39204842857271</c:v>
                </c:pt>
                <c:pt idx="93">
                  <c:v>372.70782628571669</c:v>
                </c:pt>
                <c:pt idx="94">
                  <c:v>357.20847114285698</c:v>
                </c:pt>
                <c:pt idx="95">
                  <c:v>355.55520657142461</c:v>
                </c:pt>
                <c:pt idx="96">
                  <c:v>341.7297818571451</c:v>
                </c:pt>
                <c:pt idx="97">
                  <c:v>316.16617871428298</c:v>
                </c:pt>
                <c:pt idx="98">
                  <c:v>287.87468928571525</c:v>
                </c:pt>
                <c:pt idx="99">
                  <c:v>266.52691071428762</c:v>
                </c:pt>
                <c:pt idx="100">
                  <c:v>238.46274500000345</c:v>
                </c:pt>
                <c:pt idx="101">
                  <c:v>232.57298999999966</c:v>
                </c:pt>
                <c:pt idx="102">
                  <c:v>225.73260800000116</c:v>
                </c:pt>
                <c:pt idx="103">
                  <c:v>208.82797800000026</c:v>
                </c:pt>
                <c:pt idx="104">
                  <c:v>189.31945642856863</c:v>
                </c:pt>
                <c:pt idx="105">
                  <c:v>182.21041885714567</c:v>
                </c:pt>
                <c:pt idx="106">
                  <c:v>155.96484414285715</c:v>
                </c:pt>
                <c:pt idx="107">
                  <c:v>125.33811842857449</c:v>
                </c:pt>
                <c:pt idx="108">
                  <c:v>114.32324342857373</c:v>
                </c:pt>
                <c:pt idx="109">
                  <c:v>117.75376728571337</c:v>
                </c:pt>
                <c:pt idx="110">
                  <c:v>98.327908999998726</c:v>
                </c:pt>
                <c:pt idx="111">
                  <c:v>90.867552571423403</c:v>
                </c:pt>
                <c:pt idx="112">
                  <c:v>93.223454571433649</c:v>
                </c:pt>
                <c:pt idx="113">
                  <c:v>98.885885714283177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DC-4955-A715-96488000EF9D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Cauchy!$N$2:$N$199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11.029612115189753</c:v>
                </c:pt>
                <c:pt idx="3">
                  <c:v>11.203276003653698</c:v>
                </c:pt>
                <c:pt idx="4">
                  <c:v>11.381062890289236</c:v>
                </c:pt>
                <c:pt idx="5">
                  <c:v>11.563103967416131</c:v>
                </c:pt>
                <c:pt idx="6">
                  <c:v>11.749535672426779</c:v>
                </c:pt>
                <c:pt idx="7">
                  <c:v>11.940499940711943</c:v>
                </c:pt>
                <c:pt idx="8">
                  <c:v>12.136144472887668</c:v>
                </c:pt>
                <c:pt idx="9">
                  <c:v>12.336623017252116</c:v>
                </c:pt>
                <c:pt idx="10">
                  <c:v>12.542095668469251</c:v>
                </c:pt>
                <c:pt idx="11">
                  <c:v>12.752729183550111</c:v>
                </c:pt>
                <c:pt idx="12">
                  <c:v>12.968697316282174</c:v>
                </c:pt>
                <c:pt idx="13">
                  <c:v>13.190181171344035</c:v>
                </c:pt>
                <c:pt idx="14">
                  <c:v>13.417369579436119</c:v>
                </c:pt>
                <c:pt idx="15">
                  <c:v>13.650459494860204</c:v>
                </c:pt>
                <c:pt idx="16">
                  <c:v>13.889656417090579</c:v>
                </c:pt>
                <c:pt idx="17">
                  <c:v>14.135174837999905</c:v>
                </c:pt>
                <c:pt idx="18">
                  <c:v>14.387238716532829</c:v>
                </c:pt>
                <c:pt idx="19">
                  <c:v>14.646081982762357</c:v>
                </c:pt>
                <c:pt idx="20">
                  <c:v>14.911949073417988</c:v>
                </c:pt>
                <c:pt idx="21">
                  <c:v>15.185095501142689</c:v>
                </c:pt>
                <c:pt idx="22">
                  <c:v>15.465788459918603</c:v>
                </c:pt>
                <c:pt idx="23">
                  <c:v>15.754307469301079</c:v>
                </c:pt>
                <c:pt idx="24">
                  <c:v>16.050945060318266</c:v>
                </c:pt>
                <c:pt idx="25">
                  <c:v>16.356007506131306</c:v>
                </c:pt>
                <c:pt idx="26">
                  <c:v>16.669815600810185</c:v>
                </c:pt>
                <c:pt idx="27">
                  <c:v>16.992705489864356</c:v>
                </c:pt>
                <c:pt idx="28">
                  <c:v>17.325029556478608</c:v>
                </c:pt>
                <c:pt idx="29">
                  <c:v>17.667157367745279</c:v>
                </c:pt>
                <c:pt idx="30">
                  <c:v>18.019476685557709</c:v>
                </c:pt>
                <c:pt idx="31">
                  <c:v>18.382394547239738</c:v>
                </c:pt>
                <c:pt idx="32">
                  <c:v>18.756338421436141</c:v>
                </c:pt>
                <c:pt idx="33">
                  <c:v>19.141757445283755</c:v>
                </c:pt>
                <c:pt idx="34">
                  <c:v>19.539123749427151</c:v>
                </c:pt>
                <c:pt idx="35">
                  <c:v>19.948933878041679</c:v>
                </c:pt>
                <c:pt idx="36">
                  <c:v>20.371710311686922</c:v>
                </c:pt>
                <c:pt idx="37">
                  <c:v>20.808003101541338</c:v>
                </c:pt>
                <c:pt idx="38">
                  <c:v>21.258391624372532</c:v>
                </c:pt>
                <c:pt idx="39">
                  <c:v>21.723486468485099</c:v>
                </c:pt>
                <c:pt idx="40">
                  <c:v>22.203931461869775</c:v>
                </c:pt>
                <c:pt idx="41">
                  <c:v>22.700405854864265</c:v>
                </c:pt>
                <c:pt idx="42">
                  <c:v>23.213626670839879</c:v>
                </c:pt>
                <c:pt idx="43">
                  <c:v>23.744351239763667</c:v>
                </c:pt>
                <c:pt idx="44">
                  <c:v>24.293379930967621</c:v>
                </c:pt>
                <c:pt idx="45">
                  <c:v>24.861559103104469</c:v>
                </c:pt>
                <c:pt idx="46">
                  <c:v>25.449784291101501</c:v>
                </c:pt>
                <c:pt idx="47">
                  <c:v>26.059003651965121</c:v>
                </c:pt>
                <c:pt idx="48">
                  <c:v>26.690221693563718</c:v>
                </c:pt>
                <c:pt idx="49">
                  <c:v>27.344503313055316</c:v>
                </c:pt>
                <c:pt idx="50">
                  <c:v>28.022978174463447</c:v>
                </c:pt>
                <c:pt idx="51">
                  <c:v>28.726845458077158</c:v>
                </c:pt>
                <c:pt idx="52">
                  <c:v>29.457379017904323</c:v>
                </c:pt>
                <c:pt idx="53">
                  <c:v>30.215932987389923</c:v>
                </c:pt>
                <c:pt idx="54">
                  <c:v>31.003947878082094</c:v>
                </c:pt>
                <c:pt idx="55">
                  <c:v>31.822957220951647</c:v>
                </c:pt>
                <c:pt idx="56">
                  <c:v>32.67459480572365</c:v>
                </c:pt>
                <c:pt idx="57">
                  <c:v>33.560602579946163</c:v>
                </c:pt>
                <c:pt idx="58">
                  <c:v>34.48283927670299</c:v>
                </c:pt>
                <c:pt idx="59">
                  <c:v>35.4432898479876</c:v>
                </c:pt>
                <c:pt idx="60">
                  <c:v>36.444075789926572</c:v>
                </c:pt>
                <c:pt idx="61">
                  <c:v>37.487466456425075</c:v>
                </c:pt>
                <c:pt idx="62">
                  <c:v>38.575891469581016</c:v>
                </c:pt>
                <c:pt idx="63">
                  <c:v>39.711954348580782</c:v>
                </c:pt>
                <c:pt idx="64">
                  <c:v>40.898447493985884</c:v>
                </c:pt>
                <c:pt idx="65">
                  <c:v>42.138368681619788</c:v>
                </c:pt>
                <c:pt idx="66">
                  <c:v>43.434939239985532</c:v>
                </c:pt>
                <c:pt idx="67">
                  <c:v>44.791624107660482</c:v>
                </c:pt>
                <c:pt idx="68">
                  <c:v>46.21215399285375</c:v>
                </c:pt>
                <c:pt idx="69">
                  <c:v>47.700549886781353</c:v>
                </c:pt>
                <c:pt idx="70">
                  <c:v>49.261150216300642</c:v>
                </c:pt>
                <c:pt idx="71">
                  <c:v>50.898640960038534</c:v>
                </c:pt>
                <c:pt idx="72">
                  <c:v>52.618089096853623</c:v>
                </c:pt>
                <c:pt idx="73">
                  <c:v>54.424979806834536</c:v>
                </c:pt>
                <c:pt idx="74">
                  <c:v>56.325257904265136</c:v>
                </c:pt>
                <c:pt idx="75">
                  <c:v>58.325374050382578</c:v>
                </c:pt>
                <c:pt idx="76">
                  <c:v>60.43233637284623</c:v>
                </c:pt>
                <c:pt idx="77">
                  <c:v>62.653768210423152</c:v>
                </c:pt>
                <c:pt idx="78">
                  <c:v>64.997972807594465</c:v>
                </c:pt>
                <c:pt idx="79">
                  <c:v>67.474005907085811</c:v>
                </c:pt>
                <c:pt idx="80">
                  <c:v>70.091757331653</c:v>
                </c:pt>
                <c:pt idx="81">
                  <c:v>72.862042813253737</c:v>
                </c:pt>
                <c:pt idx="82">
                  <c:v>75.796707522053481</c:v>
                </c:pt>
                <c:pt idx="83">
                  <c:v>78.908742974292934</c:v>
                </c:pt>
                <c:pt idx="84">
                  <c:v>82.212419262439951</c:v>
                </c:pt>
                <c:pt idx="85">
                  <c:v>85.723434859740223</c:v>
                </c:pt>
                <c:pt idx="86">
                  <c:v>89.459086611795541</c:v>
                </c:pt>
                <c:pt idx="87">
                  <c:v>93.438462948828374</c:v>
                </c:pt>
                <c:pt idx="88">
                  <c:v>97.682663843791033</c:v>
                </c:pt>
                <c:pt idx="89">
                  <c:v>102.21505161471974</c:v>
                </c:pt>
                <c:pt idx="90">
                  <c:v>107.06153733727494</c:v>
                </c:pt>
                <c:pt idx="91">
                  <c:v>112.25090840892506</c:v>
                </c:pt>
                <c:pt idx="92">
                  <c:v>117.81520370408525</c:v>
                </c:pt>
                <c:pt idx="93">
                  <c:v>123.79014379396654</c:v>
                </c:pt>
                <c:pt idx="94">
                  <c:v>130.2156248886113</c:v>
                </c:pt>
                <c:pt idx="95">
                  <c:v>137.13628650030248</c:v>
                </c:pt>
                <c:pt idx="96">
                  <c:v>144.60216432802466</c:v>
                </c:pt>
                <c:pt idx="97">
                  <c:v>152.66944150852981</c:v>
                </c:pt>
                <c:pt idx="98">
                  <c:v>161.40131313339248</c:v>
                </c:pt>
                <c:pt idx="99">
                  <c:v>170.86898071654647</c:v>
                </c:pt>
                <c:pt idx="100">
                  <c:v>181.15279497381667</c:v>
                </c:pt>
                <c:pt idx="101">
                  <c:v>192.34356660718547</c:v>
                </c:pt>
                <c:pt idx="102">
                  <c:v>204.54406538184131</c:v>
                </c:pt>
                <c:pt idx="103">
                  <c:v>217.87072701957354</c:v>
                </c:pt>
                <c:pt idx="104">
                  <c:v>232.45558432862839</c:v>
                </c:pt>
                <c:pt idx="105">
                  <c:v>248.44843203308631</c:v>
                </c:pt>
                <c:pt idx="106">
                  <c:v>266.01922163984125</c:v>
                </c:pt>
                <c:pt idx="107">
                  <c:v>285.36065989224591</c:v>
                </c:pt>
                <c:pt idx="108">
                  <c:v>306.69094668677593</c:v>
                </c:pt>
                <c:pt idx="109">
                  <c:v>330.25652808335349</c:v>
                </c:pt>
                <c:pt idx="110">
                  <c:v>356.33464608028419</c:v>
                </c:pt>
                <c:pt idx="111">
                  <c:v>385.23532336210957</c:v>
                </c:pt>
                <c:pt idx="112">
                  <c:v>417.30220657805773</c:v>
                </c:pt>
                <c:pt idx="113">
                  <c:v>452.91137747345385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DC-4955-A715-96488000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02376"/>
        <c:axId val="463805512"/>
      </c:scatterChart>
      <c:valAx>
        <c:axId val="46380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5512"/>
        <c:crosses val="autoZero"/>
        <c:crossBetween val="midCat"/>
      </c:valAx>
      <c:valAx>
        <c:axId val="4638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17.462606857142418</c:v>
                </c:pt>
                <c:pt idx="3">
                  <c:v>34.84255042857194</c:v>
                </c:pt>
                <c:pt idx="4">
                  <c:v>51.974504285714374</c:v>
                </c:pt>
                <c:pt idx="5">
                  <c:v>70.883717428571799</c:v>
                </c:pt>
                <c:pt idx="6">
                  <c:v>89.544941000000108</c:v>
                </c:pt>
                <c:pt idx="7">
                  <c:v>109.28078642857145</c:v>
                </c:pt>
                <c:pt idx="8">
                  <c:v>128.83063971428555</c:v>
                </c:pt>
                <c:pt idx="9">
                  <c:v>148.13250328571394</c:v>
                </c:pt>
                <c:pt idx="10">
                  <c:v>167.31037199999992</c:v>
                </c:pt>
                <c:pt idx="11">
                  <c:v>186.83955942857165</c:v>
                </c:pt>
                <c:pt idx="12">
                  <c:v>206.53407342857145</c:v>
                </c:pt>
                <c:pt idx="13">
                  <c:v>225.27796014285786</c:v>
                </c:pt>
                <c:pt idx="14">
                  <c:v>243.73252571428611</c:v>
                </c:pt>
                <c:pt idx="15">
                  <c:v>264.99764100000039</c:v>
                </c:pt>
                <c:pt idx="16">
                  <c:v>287.62669942857156</c:v>
                </c:pt>
                <c:pt idx="17">
                  <c:v>311.97101985714244</c:v>
                </c:pt>
                <c:pt idx="18">
                  <c:v>336.60466157142855</c:v>
                </c:pt>
                <c:pt idx="19">
                  <c:v>362.58158071428579</c:v>
                </c:pt>
                <c:pt idx="20">
                  <c:v>392.0096897142862</c:v>
                </c:pt>
                <c:pt idx="21">
                  <c:v>424.04169028571414</c:v>
                </c:pt>
                <c:pt idx="22">
                  <c:v>450.08060685714281</c:v>
                </c:pt>
                <c:pt idx="23">
                  <c:v>481.2446435714287</c:v>
                </c:pt>
                <c:pt idx="24">
                  <c:v>512.67733585714313</c:v>
                </c:pt>
                <c:pt idx="25">
                  <c:v>544.33735185714295</c:v>
                </c:pt>
                <c:pt idx="26">
                  <c:v>577.38197700000001</c:v>
                </c:pt>
                <c:pt idx="27">
                  <c:v>613.73313114285702</c:v>
                </c:pt>
                <c:pt idx="28">
                  <c:v>653.20482214285721</c:v>
                </c:pt>
                <c:pt idx="29">
                  <c:v>703.34006957142856</c:v>
                </c:pt>
                <c:pt idx="30">
                  <c:v>755.72788985714305</c:v>
                </c:pt>
                <c:pt idx="31">
                  <c:v>813.61281471428538</c:v>
                </c:pt>
                <c:pt idx="32">
                  <c:v>871.78706099999954</c:v>
                </c:pt>
                <c:pt idx="33">
                  <c:v>936.2437124285716</c:v>
                </c:pt>
                <c:pt idx="34">
                  <c:v>1007.9127305714287</c:v>
                </c:pt>
                <c:pt idx="35">
                  <c:v>1087.4760868571429</c:v>
                </c:pt>
                <c:pt idx="36">
                  <c:v>1175.2644342857143</c:v>
                </c:pt>
                <c:pt idx="37">
                  <c:v>1271.0297831428575</c:v>
                </c:pt>
                <c:pt idx="38">
                  <c:v>1369.9983321428576</c:v>
                </c:pt>
                <c:pt idx="39">
                  <c:v>1475.4146128571438</c:v>
                </c:pt>
                <c:pt idx="40">
                  <c:v>1589.8618511428581</c:v>
                </c:pt>
                <c:pt idx="41">
                  <c:v>1715.6959488571429</c:v>
                </c:pt>
                <c:pt idx="42">
                  <c:v>1855.024818571429</c:v>
                </c:pt>
                <c:pt idx="43">
                  <c:v>2008.4271025714297</c:v>
                </c:pt>
                <c:pt idx="44">
                  <c:v>2174.0428785714294</c:v>
                </c:pt>
                <c:pt idx="45">
                  <c:v>2348.7516094285711</c:v>
                </c:pt>
                <c:pt idx="46">
                  <c:v>2522.0550654285717</c:v>
                </c:pt>
                <c:pt idx="47">
                  <c:v>2720.5501400000003</c:v>
                </c:pt>
                <c:pt idx="48">
                  <c:v>2944.5261545714284</c:v>
                </c:pt>
                <c:pt idx="49">
                  <c:v>3195.1197282857147</c:v>
                </c:pt>
                <c:pt idx="50">
                  <c:v>3468.3216945714285</c:v>
                </c:pt>
                <c:pt idx="51">
                  <c:v>3768.4305412857148</c:v>
                </c:pt>
                <c:pt idx="52">
                  <c:v>4084.2454012857143</c:v>
                </c:pt>
                <c:pt idx="53">
                  <c:v>4418.6181558571425</c:v>
                </c:pt>
                <c:pt idx="54">
                  <c:v>4756.7934188571426</c:v>
                </c:pt>
                <c:pt idx="55">
                  <c:v>5125.3887494285709</c:v>
                </c:pt>
                <c:pt idx="56">
                  <c:v>5520.7256340000004</c:v>
                </c:pt>
                <c:pt idx="57">
                  <c:v>5938.0716030000003</c:v>
                </c:pt>
                <c:pt idx="58">
                  <c:v>6375.0087568571416</c:v>
                </c:pt>
                <c:pt idx="59">
                  <c:v>6822.2374825714287</c:v>
                </c:pt>
                <c:pt idx="60">
                  <c:v>7258.1000144285717</c:v>
                </c:pt>
                <c:pt idx="61">
                  <c:v>7722.6673519999986</c:v>
                </c:pt>
                <c:pt idx="62">
                  <c:v>8194.4470561428552</c:v>
                </c:pt>
                <c:pt idx="63">
                  <c:v>8663.9741874285701</c:v>
                </c:pt>
                <c:pt idx="64">
                  <c:v>9126.4749442857137</c:v>
                </c:pt>
                <c:pt idx="65">
                  <c:v>9596.6840471428568</c:v>
                </c:pt>
                <c:pt idx="66">
                  <c:v>10070.964313857143</c:v>
                </c:pt>
                <c:pt idx="67">
                  <c:v>10548.15845942857</c:v>
                </c:pt>
                <c:pt idx="68">
                  <c:v>11019.214860428568</c:v>
                </c:pt>
                <c:pt idx="69">
                  <c:v>11499.322884714284</c:v>
                </c:pt>
                <c:pt idx="70">
                  <c:v>11979.286248285716</c:v>
                </c:pt>
                <c:pt idx="71">
                  <c:v>12469.272528285715</c:v>
                </c:pt>
                <c:pt idx="72">
                  <c:v>12954.526338428572</c:v>
                </c:pt>
                <c:pt idx="73">
                  <c:v>13435.254337</c:v>
                </c:pt>
                <c:pt idx="74">
                  <c:v>13922.326738142856</c:v>
                </c:pt>
                <c:pt idx="75">
                  <c:v>14401.690793285714</c:v>
                </c:pt>
                <c:pt idx="76">
                  <c:v>14871.837898714286</c:v>
                </c:pt>
                <c:pt idx="77">
                  <c:v>15337.314531857144</c:v>
                </c:pt>
                <c:pt idx="78">
                  <c:v>15795.950782857144</c:v>
                </c:pt>
                <c:pt idx="79">
                  <c:v>16241.030264714285</c:v>
                </c:pt>
                <c:pt idx="80">
                  <c:v>16676.045498428572</c:v>
                </c:pt>
                <c:pt idx="81">
                  <c:v>17103.125062428571</c:v>
                </c:pt>
                <c:pt idx="82">
                  <c:v>17523.343578571432</c:v>
                </c:pt>
                <c:pt idx="83">
                  <c:v>17924.818207857141</c:v>
                </c:pt>
                <c:pt idx="84">
                  <c:v>18314.430664</c:v>
                </c:pt>
                <c:pt idx="85">
                  <c:v>18698.091367857141</c:v>
                </c:pt>
                <c:pt idx="86">
                  <c:v>19087.683158142856</c:v>
                </c:pt>
                <c:pt idx="87">
                  <c:v>19482.338071285714</c:v>
                </c:pt>
                <c:pt idx="88">
                  <c:v>19873.645123714286</c:v>
                </c:pt>
                <c:pt idx="89">
                  <c:v>20263.918885714284</c:v>
                </c:pt>
                <c:pt idx="90">
                  <c:v>20664.628880285713</c:v>
                </c:pt>
                <c:pt idx="91">
                  <c:v>21069.265378</c:v>
                </c:pt>
                <c:pt idx="92">
                  <c:v>21469.665385428572</c:v>
                </c:pt>
                <c:pt idx="93">
                  <c:v>21859.381170714289</c:v>
                </c:pt>
                <c:pt idx="94">
                  <c:v>22233.597600857145</c:v>
                </c:pt>
                <c:pt idx="95">
                  <c:v>22606.160766428569</c:v>
                </c:pt>
                <c:pt idx="96">
                  <c:v>22964.898507285714</c:v>
                </c:pt>
                <c:pt idx="97">
                  <c:v>23298.072644999997</c:v>
                </c:pt>
                <c:pt idx="98">
                  <c:v>23602.955293285711</c:v>
                </c:pt>
                <c:pt idx="99">
                  <c:v>23886.490162999999</c:v>
                </c:pt>
                <c:pt idx="100">
                  <c:v>24141.960867000002</c:v>
                </c:pt>
                <c:pt idx="101">
                  <c:v>24391.541816000001</c:v>
                </c:pt>
                <c:pt idx="102">
                  <c:v>24634.282383000002</c:v>
                </c:pt>
                <c:pt idx="103">
                  <c:v>24860.118320000001</c:v>
                </c:pt>
                <c:pt idx="104">
                  <c:v>25066.44573542857</c:v>
                </c:pt>
                <c:pt idx="105">
                  <c:v>25265.664113285715</c:v>
                </c:pt>
                <c:pt idx="106">
                  <c:v>25438.636916428572</c:v>
                </c:pt>
                <c:pt idx="107">
                  <c:v>25580.982993857146</c:v>
                </c:pt>
                <c:pt idx="108">
                  <c:v>25712.314196285719</c:v>
                </c:pt>
                <c:pt idx="109">
                  <c:v>25847.075922571432</c:v>
                </c:pt>
                <c:pt idx="110">
                  <c:v>25962.41179057143</c:v>
                </c:pt>
                <c:pt idx="111">
                  <c:v>26070.287302142853</c:v>
                </c:pt>
                <c:pt idx="112">
                  <c:v>26180.518715714286</c:v>
                </c:pt>
                <c:pt idx="113">
                  <c:v>26296.412560428569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114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5.1809392901013289E-4</c:v>
                </c:pt>
                <c:pt idx="3">
                  <c:v>9.1911028687040909E-3</c:v>
                </c:pt>
                <c:pt idx="4">
                  <c:v>4.9426690566709515E-2</c:v>
                </c:pt>
                <c:pt idx="5">
                  <c:v>0.16305169536920197</c:v>
                </c:pt>
                <c:pt idx="6">
                  <c:v>0.41152661363673332</c:v>
                </c:pt>
                <c:pt idx="7">
                  <c:v>0.87682430487974583</c:v>
                </c:pt>
                <c:pt idx="8">
                  <c:v>1.6621258143439259</c:v>
                </c:pt>
                <c:pt idx="9">
                  <c:v>2.8923949884625575</c:v>
                </c:pt>
                <c:pt idx="10">
                  <c:v>4.714862299557689</c:v>
                </c:pt>
                <c:pt idx="11">
                  <c:v>7.2994337712044324</c:v>
                </c:pt>
                <c:pt idx="12">
                  <c:v>10.839032843864118</c:v>
                </c:pt>
                <c:pt idx="13">
                  <c:v>15.549877947118624</c:v>
                </c:pt>
                <c:pt idx="14">
                  <c:v>21.671695010077805</c:v>
                </c:pt>
                <c:pt idx="15">
                  <c:v>29.46786147116849</c:v>
                </c:pt>
                <c:pt idx="16">
                  <c:v>39.225476200491869</c:v>
                </c:pt>
                <c:pt idx="17">
                  <c:v>51.25534793684777</c:v>
                </c:pt>
                <c:pt idx="18">
                  <c:v>65.891893264827161</c:v>
                </c:pt>
                <c:pt idx="19">
                  <c:v>83.492933757940676</c:v>
                </c:pt>
                <c:pt idx="20">
                  <c:v>104.43938066224311</c:v>
                </c:pt>
                <c:pt idx="21">
                  <c:v>129.13479437893221</c:v>
                </c:pt>
                <c:pt idx="22">
                  <c:v>158.00480502407476</c:v>
                </c:pt>
                <c:pt idx="23">
                  <c:v>191.49637950732222</c:v>
                </c:pt>
                <c:pt idx="24">
                  <c:v>230.07691989398609</c:v>
                </c:pt>
                <c:pt idx="25">
                  <c:v>274.23317731718549</c:v>
                </c:pt>
                <c:pt idx="26">
                  <c:v>324.46996541299745</c:v>
                </c:pt>
                <c:pt idx="27">
                  <c:v>381.30865719090974</c:v>
                </c:pt>
                <c:pt idx="28">
                  <c:v>445.28544945540597</c:v>
                </c:pt>
                <c:pt idx="29">
                  <c:v>516.94937939667989</c:v>
                </c:pt>
                <c:pt idx="30">
                  <c:v>596.86007880502518</c:v>
                </c:pt>
                <c:pt idx="31">
                  <c:v>685.58525257098859</c:v>
                </c:pt>
                <c:pt idx="32">
                  <c:v>783.6978697494842</c:v>
                </c:pt>
                <c:pt idx="33">
                  <c:v>891.77305752604445</c:v>
                </c:pt>
                <c:pt idx="34">
                  <c:v>1010.3846909619613</c:v>
                </c:pt>
                <c:pt idx="35">
                  <c:v>1140.1016744420713</c:v>
                </c:pt>
                <c:pt idx="36">
                  <c:v>1281.4839143303511</c:v>
                </c:pt>
                <c:pt idx="37">
                  <c:v>1435.0779864727272</c:v>
                </c:pt>
                <c:pt idx="38">
                  <c:v>1601.4125068839235</c:v>
                </c:pt>
                <c:pt idx="39">
                  <c:v>1780.9932192153817</c:v>
                </c:pt>
                <c:pt idx="40">
                  <c:v>1974.2978184112133</c:v>
                </c:pt>
                <c:pt idx="41">
                  <c:v>2181.7705362911447</c:v>
                </c:pt>
                <c:pt idx="42">
                  <c:v>2403.8165216086304</c:v>
                </c:pt>
                <c:pt idx="43">
                  <c:v>2640.7960543553691</c:v>
                </c:pt>
                <c:pt idx="44">
                  <c:v>2893.0186416358838</c:v>
                </c:pt>
                <c:pt idx="45">
                  <c:v>3160.7370502110166</c:v>
                </c:pt>
                <c:pt idx="46">
                  <c:v>3444.141338676764</c:v>
                </c:pt>
                <c:pt idx="47">
                  <c:v>3743.3529600508105</c:v>
                </c:pt>
                <c:pt idx="48">
                  <c:v>4058.4190131043356</c:v>
                </c:pt>
                <c:pt idx="49">
                  <c:v>4389.3067278996459</c:v>
                </c:pt>
                <c:pt idx="50">
                  <c:v>4735.8982774511005</c:v>
                </c:pt>
                <c:pt idx="51">
                  <c:v>5097.9860129749277</c:v>
                </c:pt>
                <c:pt idx="52">
                  <c:v>5475.268224575957</c:v>
                </c:pt>
                <c:pt idx="53">
                  <c:v>5867.3455321681877</c:v>
                </c:pt>
                <c:pt idx="54">
                  <c:v>6273.7180126714475</c:v>
                </c:pt>
                <c:pt idx="55">
                  <c:v>6693.7831688027336</c:v>
                </c:pt>
                <c:pt idx="56">
                  <c:v>7126.8348418352462</c:v>
                </c:pt>
                <c:pt idx="57">
                  <c:v>7572.0631653039381</c:v>
                </c:pt>
                <c:pt idx="58">
                  <c:v>8028.5556485997668</c:v>
                </c:pt>
                <c:pt idx="59">
                  <c:v>8495.2994685708763</c:v>
                </c:pt>
                <c:pt idx="60">
                  <c:v>8971.1850335512518</c:v>
                </c:pt>
                <c:pt idx="61">
                  <c:v>9455.0108676509317</c:v>
                </c:pt>
                <c:pt idx="62">
                  <c:v>9945.4898437353786</c:v>
                </c:pt>
                <c:pt idx="63">
                  <c:v>10441.256771455386</c:v>
                </c:pt>
                <c:pt idx="64">
                  <c:v>10940.877322226095</c:v>
                </c:pt>
                <c:pt idx="65">
                  <c:v>11442.858246563004</c:v>
                </c:pt>
                <c:pt idx="66">
                  <c:v>11945.658811142592</c:v>
                </c:pt>
                <c:pt idx="67">
                  <c:v>12447.703353951303</c:v>
                </c:pt>
                <c:pt idx="68">
                  <c:v>12947.394826605443</c:v>
                </c:pt>
                <c:pt idx="69">
                  <c:v>13443.129164142378</c:v>
                </c:pt>
                <c:pt idx="70">
                  <c:v>13933.310295150526</c:v>
                </c:pt>
                <c:pt idx="71">
                  <c:v>14416.36557992109</c:v>
                </c:pt>
                <c:pt idx="72">
                  <c:v>14890.761442294062</c:v>
                </c:pt>
                <c:pt idx="73">
                  <c:v>15355.018942950177</c:v>
                </c:pt>
                <c:pt idx="74">
                  <c:v>15807.729028941771</c:v>
                </c:pt>
                <c:pt idx="75">
                  <c:v>16247.567187049979</c:v>
                </c:pt>
                <c:pt idx="76">
                  <c:v>16673.307227771926</c:v>
                </c:pt>
                <c:pt idx="77">
                  <c:v>17083.833932887595</c:v>
                </c:pt>
                <c:pt idx="78">
                  <c:v>17478.154312944462</c:v>
                </c:pt>
                <c:pt idx="79">
                  <c:v>17855.407241711175</c:v>
                </c:pt>
                <c:pt idx="80">
                  <c:v>18214.871262519991</c:v>
                </c:pt>
                <c:pt idx="81">
                  <c:v>18555.970396003129</c:v>
                </c:pt>
                <c:pt idx="82">
                  <c:v>18878.277819318559</c:v>
                </c:pt>
                <c:pt idx="83">
                  <c:v>19181.51733257763</c:v>
                </c:pt>
                <c:pt idx="84">
                  <c:v>19465.562577606983</c:v>
                </c:pt>
                <c:pt idx="85">
                  <c:v>19730.434025964649</c:v>
                </c:pt>
                <c:pt idx="86">
                  <c:v>19976.293805685098</c:v>
                </c:pt>
                <c:pt idx="87">
                  <c:v>20203.438487842897</c:v>
                </c:pt>
                <c:pt idx="88">
                  <c:v>20412.290002954865</c:v>
                </c:pt>
                <c:pt idx="89">
                  <c:v>20603.384901775298</c:v>
                </c:pt>
                <c:pt idx="90">
                  <c:v>20777.362213581069</c:v>
                </c:pt>
                <c:pt idx="91">
                  <c:v>20934.950186184516</c:v>
                </c:pt>
                <c:pt idx="92">
                  <c:v>21076.952214502031</c:v>
                </c:pt>
                <c:pt idx="93">
                  <c:v>21204.23227771583</c:v>
                </c:pt>
                <c:pt idx="94">
                  <c:v>21317.700208431776</c:v>
                </c:pt>
                <c:pt idx="95">
                  <c:v>21418.297110691412</c:v>
                </c:pt>
                <c:pt idx="96">
                  <c:v>21506.981227580171</c:v>
                </c:pt>
                <c:pt idx="97">
                  <c:v>21584.714534221574</c:v>
                </c:pt>
                <c:pt idx="98">
                  <c:v>21652.45029925702</c:v>
                </c:pt>
                <c:pt idx="99">
                  <c:v>21711.121818891101</c:v>
                </c:pt>
                <c:pt idx="100">
                  <c:v>21761.632483885132</c:v>
                </c:pt>
                <c:pt idx="101">
                  <c:v>21804.847293316339</c:v>
                </c:pt>
                <c:pt idx="102">
                  <c:v>21841.585881366649</c:v>
                </c:pt>
                <c:pt idx="103">
                  <c:v>21872.617076716924</c:v>
                </c:pt>
                <c:pt idx="104">
                  <c:v>21898.654970036481</c:v>
                </c:pt>
                <c:pt idx="105">
                  <c:v>21920.356425113314</c:v>
                </c:pt>
                <c:pt idx="106">
                  <c:v>21938.319934636824</c:v>
                </c:pt>
                <c:pt idx="107">
                  <c:v>21953.085693473058</c:v>
                </c:pt>
                <c:pt idx="108">
                  <c:v>21965.13674106183</c:v>
                </c:pt>
                <c:pt idx="109">
                  <c:v>21974.901010554146</c:v>
                </c:pt>
                <c:pt idx="110">
                  <c:v>21982.754115387153</c:v>
                </c:pt>
                <c:pt idx="111">
                  <c:v>21989.022703733954</c:v>
                </c:pt>
                <c:pt idx="112">
                  <c:v>21993.988216970007</c:v>
                </c:pt>
                <c:pt idx="113">
                  <c:v>21997.890899058682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03160"/>
        <c:axId val="463804336"/>
      </c:scatterChart>
      <c:valAx>
        <c:axId val="46380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4336"/>
        <c:crosses val="autoZero"/>
        <c:crossBetween val="midCat"/>
      </c:valAx>
      <c:valAx>
        <c:axId val="4638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5</xdr:col>
      <xdr:colOff>729651</xdr:colOff>
      <xdr:row>6</xdr:row>
      <xdr:rowOff>51759</xdr:rowOff>
    </xdr:from>
    <xdr:to>
      <xdr:col>12</xdr:col>
      <xdr:colOff>147367</xdr:colOff>
      <xdr:row>21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132991</xdr:colOff>
      <xdr:row>5</xdr:row>
      <xdr:rowOff>1438</xdr:rowOff>
    </xdr:from>
    <xdr:to>
      <xdr:col>19</xdr:col>
      <xdr:colOff>600256</xdr:colOff>
      <xdr:row>20</xdr:row>
      <xdr:rowOff>48884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134982</xdr:colOff>
      <xdr:row>6</xdr:row>
      <xdr:rowOff>99969</xdr:rowOff>
    </xdr:from>
    <xdr:to>
      <xdr:col>8</xdr:col>
      <xdr:colOff>628223</xdr:colOff>
      <xdr:row>21</xdr:row>
      <xdr:rowOff>116747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420680</xdr:colOff>
      <xdr:row>6</xdr:row>
      <xdr:rowOff>58023</xdr:rowOff>
    </xdr:from>
    <xdr:to>
      <xdr:col>16</xdr:col>
      <xdr:colOff>56553</xdr:colOff>
      <xdr:row>21</xdr:row>
      <xdr:rowOff>74801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BA163F2-E0DA-4A13-90A1-43B7B45D3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109538</xdr:rowOff>
    </xdr:from>
    <xdr:to>
      <xdr:col>9</xdr:col>
      <xdr:colOff>47625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12E2300-DD40-40E7-BA01-D034DF2E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9</xdr:row>
      <xdr:rowOff>109538</xdr:rowOff>
    </xdr:from>
    <xdr:to>
      <xdr:col>16</xdr:col>
      <xdr:colOff>171450</xdr:colOff>
      <xdr:row>24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4B27AA8-34EF-45E9-9D3F-054C8BDF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opLeftCell="A88" workbookViewId="0">
      <selection activeCell="J5" sqref="J5:J100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7" t="s">
        <v>468</v>
      </c>
      <c r="B1" s="27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8" t="s">
        <v>467</v>
      </c>
      <c r="G2" s="28"/>
      <c r="H2" s="28"/>
      <c r="I2" s="28"/>
      <c r="J2" s="28"/>
      <c r="K2" s="28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275</v>
      </c>
      <c r="G4">
        <v>182</v>
      </c>
      <c r="H4">
        <v>2545.7380800000001</v>
      </c>
      <c r="I4">
        <v>2491.9863168571428</v>
      </c>
      <c r="J4">
        <v>17.007958999999573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276</v>
      </c>
      <c r="G5">
        <v>183</v>
      </c>
      <c r="H5">
        <v>2574.814871</v>
      </c>
      <c r="I5">
        <v>2509.4489237142852</v>
      </c>
      <c r="J5">
        <v>17.462606857142418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277</v>
      </c>
      <c r="G6">
        <v>184</v>
      </c>
      <c r="H6">
        <v>2588.12365</v>
      </c>
      <c r="I6">
        <v>2526.8288672857148</v>
      </c>
      <c r="J6">
        <v>17.379943571429521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278</v>
      </c>
      <c r="G7">
        <v>185</v>
      </c>
      <c r="H7">
        <v>2592.0294880000001</v>
      </c>
      <c r="I7">
        <v>2543.9608211428572</v>
      </c>
      <c r="J7">
        <v>17.131953857142435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279</v>
      </c>
      <c r="G8">
        <v>186</v>
      </c>
      <c r="H8">
        <v>2612.71596</v>
      </c>
      <c r="I8">
        <v>2562.8700342857146</v>
      </c>
      <c r="J8">
        <v>18.909213142857425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280</v>
      </c>
      <c r="G9">
        <v>187</v>
      </c>
      <c r="H9">
        <v>2635.1383609999998</v>
      </c>
      <c r="I9">
        <v>2581.5312578571429</v>
      </c>
      <c r="J9">
        <v>18.661223571428309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281</v>
      </c>
      <c r="G10">
        <v>188</v>
      </c>
      <c r="H10">
        <v>2660.3093130000002</v>
      </c>
      <c r="I10">
        <v>2601.2671032857143</v>
      </c>
      <c r="J10">
        <v>19.735845428571338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282</v>
      </c>
      <c r="G11">
        <v>189</v>
      </c>
      <c r="H11">
        <v>2682.5870530000002</v>
      </c>
      <c r="I11">
        <v>2620.8169565714284</v>
      </c>
      <c r="J11">
        <v>19.549853285714107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283</v>
      </c>
      <c r="G12">
        <v>190</v>
      </c>
      <c r="H12">
        <v>2709.9279160000001</v>
      </c>
      <c r="I12">
        <v>2640.1188201428567</v>
      </c>
      <c r="J12">
        <v>19.301863571428385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284</v>
      </c>
      <c r="G13">
        <v>191</v>
      </c>
      <c r="H13">
        <v>2722.368731</v>
      </c>
      <c r="I13">
        <v>2659.2966888571427</v>
      </c>
      <c r="J13">
        <v>19.177868714285978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285</v>
      </c>
      <c r="G14">
        <v>192</v>
      </c>
      <c r="H14">
        <v>2728.7338</v>
      </c>
      <c r="I14">
        <v>2678.8258762857145</v>
      </c>
      <c r="J14">
        <v>19.529187428571731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286</v>
      </c>
      <c r="G15">
        <v>193</v>
      </c>
      <c r="H15">
        <v>2750.577558</v>
      </c>
      <c r="I15">
        <v>2698.5203902857143</v>
      </c>
      <c r="J15">
        <v>19.694513999999799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287</v>
      </c>
      <c r="G16">
        <v>194</v>
      </c>
      <c r="H16">
        <v>2766.3455680000002</v>
      </c>
      <c r="I16">
        <v>2717.2642770000007</v>
      </c>
      <c r="J16">
        <v>18.743886714286418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288</v>
      </c>
      <c r="G17">
        <v>195</v>
      </c>
      <c r="H17">
        <v>2789.4912720000002</v>
      </c>
      <c r="I17">
        <v>2735.7188425714289</v>
      </c>
      <c r="J17">
        <v>18.454565571428247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289</v>
      </c>
      <c r="G18">
        <v>196</v>
      </c>
      <c r="H18">
        <v>2831.4428600000001</v>
      </c>
      <c r="I18">
        <v>2756.9839578571432</v>
      </c>
      <c r="J18">
        <v>21.265115285714273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290</v>
      </c>
      <c r="G19">
        <v>197</v>
      </c>
      <c r="H19">
        <v>2868.3313250000001</v>
      </c>
      <c r="I19">
        <v>2779.6130162857144</v>
      </c>
      <c r="J19">
        <v>22.62905842857117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291</v>
      </c>
      <c r="G20">
        <v>198</v>
      </c>
      <c r="H20">
        <v>2892.7789739999998</v>
      </c>
      <c r="I20">
        <v>2803.9573367142852</v>
      </c>
      <c r="J20">
        <v>24.344320428570882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292</v>
      </c>
      <c r="G21">
        <v>199</v>
      </c>
      <c r="H21">
        <v>2901.169292</v>
      </c>
      <c r="I21">
        <v>2828.5909784285714</v>
      </c>
      <c r="J21">
        <v>24.633641714286114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293</v>
      </c>
      <c r="G22">
        <v>200</v>
      </c>
      <c r="H22">
        <v>2932.4159920000002</v>
      </c>
      <c r="I22">
        <v>2854.5678975714286</v>
      </c>
      <c r="J22">
        <v>25.976919142857241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294</v>
      </c>
      <c r="G23">
        <v>201</v>
      </c>
      <c r="H23">
        <v>2972.3423309999998</v>
      </c>
      <c r="I23">
        <v>2883.996006571429</v>
      </c>
      <c r="J23">
        <v>29.428109000000404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295</v>
      </c>
      <c r="G24">
        <v>202</v>
      </c>
      <c r="H24">
        <v>3013.7152759999999</v>
      </c>
      <c r="I24">
        <v>2916.0280071428569</v>
      </c>
      <c r="J24">
        <v>32.032000571427943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296</v>
      </c>
      <c r="G25">
        <v>203</v>
      </c>
      <c r="H25">
        <v>3013.7152759999999</v>
      </c>
      <c r="I25">
        <v>2942.0669237142856</v>
      </c>
      <c r="J25">
        <v>26.038916571428672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297</v>
      </c>
      <c r="G26">
        <v>204</v>
      </c>
      <c r="H26">
        <v>3086.4795819999999</v>
      </c>
      <c r="I26">
        <v>2973.2309604285715</v>
      </c>
      <c r="J26">
        <v>31.164036714285885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298</v>
      </c>
      <c r="G27">
        <v>205</v>
      </c>
      <c r="H27">
        <v>3112.80782</v>
      </c>
      <c r="I27">
        <v>3004.6636527142859</v>
      </c>
      <c r="J27">
        <v>31.432692285714438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299</v>
      </c>
      <c r="G28">
        <v>206</v>
      </c>
      <c r="H28">
        <v>3122.7894040000001</v>
      </c>
      <c r="I28">
        <v>3036.3236687142858</v>
      </c>
      <c r="J28">
        <v>31.660015999999814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300</v>
      </c>
      <c r="G29">
        <v>207</v>
      </c>
      <c r="H29">
        <v>3163.728368</v>
      </c>
      <c r="I29">
        <v>3069.3682938571428</v>
      </c>
      <c r="J29">
        <v>33.044625142857058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301</v>
      </c>
      <c r="G30">
        <v>208</v>
      </c>
      <c r="H30">
        <v>3226.8004099999998</v>
      </c>
      <c r="I30">
        <v>3105.7194479999998</v>
      </c>
      <c r="J30">
        <v>36.351154142857013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302</v>
      </c>
      <c r="G31">
        <v>209</v>
      </c>
      <c r="H31">
        <v>3290.0171129999999</v>
      </c>
      <c r="I31">
        <v>3145.191139</v>
      </c>
      <c r="J31">
        <v>39.471691000000192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303</v>
      </c>
      <c r="G32">
        <v>210</v>
      </c>
      <c r="H32">
        <v>3364.6620079999998</v>
      </c>
      <c r="I32">
        <v>3195.3263864285714</v>
      </c>
      <c r="J32">
        <v>50.135247428571347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304</v>
      </c>
      <c r="G33">
        <v>211</v>
      </c>
      <c r="H33">
        <v>3453.1943240000001</v>
      </c>
      <c r="I33">
        <v>3247.7142067142859</v>
      </c>
      <c r="J33">
        <v>52.387820285714497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305</v>
      </c>
      <c r="G34">
        <v>212</v>
      </c>
      <c r="H34">
        <v>3518.0022939999999</v>
      </c>
      <c r="I34">
        <v>3305.5991315714282</v>
      </c>
      <c r="J34">
        <v>57.884924857142323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306</v>
      </c>
      <c r="G35">
        <v>213</v>
      </c>
      <c r="H35">
        <v>3530.0091280000001</v>
      </c>
      <c r="I35">
        <v>3363.7733778571423</v>
      </c>
      <c r="J35">
        <v>58.174246285714162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307</v>
      </c>
      <c r="G36">
        <v>214</v>
      </c>
      <c r="H36">
        <v>3614.9249279999999</v>
      </c>
      <c r="I36">
        <v>3428.2300292857144</v>
      </c>
      <c r="J36">
        <v>64.456651428572059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308</v>
      </c>
      <c r="G37">
        <v>215</v>
      </c>
      <c r="H37">
        <v>3728.4835370000001</v>
      </c>
      <c r="I37">
        <v>3499.8990474285715</v>
      </c>
      <c r="J37">
        <v>71.669018142857112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309</v>
      </c>
      <c r="G38">
        <v>216</v>
      </c>
      <c r="H38">
        <v>3846.960607</v>
      </c>
      <c r="I38">
        <v>3579.4624037142858</v>
      </c>
      <c r="J38">
        <v>79.563356285714235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310</v>
      </c>
      <c r="G39">
        <v>217</v>
      </c>
      <c r="H39">
        <v>3979.1804400000001</v>
      </c>
      <c r="I39">
        <v>3667.2507511428571</v>
      </c>
      <c r="J39">
        <v>87.788347428571342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311</v>
      </c>
      <c r="G40">
        <v>218</v>
      </c>
      <c r="H40">
        <v>4123.5517659999996</v>
      </c>
      <c r="I40">
        <v>3763.0161000000003</v>
      </c>
      <c r="J40">
        <v>95.765348857143181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312</v>
      </c>
      <c r="G41">
        <v>219</v>
      </c>
      <c r="H41">
        <v>4210.7821370000001</v>
      </c>
      <c r="I41">
        <v>3861.9846490000004</v>
      </c>
      <c r="J41">
        <v>98.968549000000166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313</v>
      </c>
      <c r="G42">
        <v>220</v>
      </c>
      <c r="H42">
        <v>4267.9230930000003</v>
      </c>
      <c r="I42">
        <v>3967.4009297142866</v>
      </c>
      <c r="J42">
        <v>105.41628071428613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314</v>
      </c>
      <c r="G43">
        <v>221</v>
      </c>
      <c r="H43">
        <v>4416.0555960000002</v>
      </c>
      <c r="I43">
        <v>4081.8481680000009</v>
      </c>
      <c r="J43">
        <v>114.44723828571432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315</v>
      </c>
      <c r="G44">
        <v>222</v>
      </c>
      <c r="H44">
        <v>4609.3222210000004</v>
      </c>
      <c r="I44">
        <v>4207.6822657142857</v>
      </c>
      <c r="J44">
        <v>125.83409771428478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316</v>
      </c>
      <c r="G45">
        <v>223</v>
      </c>
      <c r="H45">
        <v>4822.2626950000003</v>
      </c>
      <c r="I45">
        <v>4347.0111354285718</v>
      </c>
      <c r="J45">
        <v>139.32886971428616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317</v>
      </c>
      <c r="G46">
        <v>224</v>
      </c>
      <c r="H46">
        <v>5052.9964280000004</v>
      </c>
      <c r="I46">
        <v>4500.4134194285725</v>
      </c>
      <c r="J46">
        <v>153.40228400000069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318</v>
      </c>
      <c r="G47">
        <v>225</v>
      </c>
      <c r="H47">
        <v>5282.8621979999998</v>
      </c>
      <c r="I47">
        <v>4666.0291954285722</v>
      </c>
      <c r="J47">
        <v>165.61577599999964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319</v>
      </c>
      <c r="G48">
        <v>226</v>
      </c>
      <c r="H48">
        <v>5433.7432529999996</v>
      </c>
      <c r="I48">
        <v>4840.7379262857139</v>
      </c>
      <c r="J48">
        <v>174.70873085714175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320</v>
      </c>
      <c r="G49">
        <v>227</v>
      </c>
      <c r="H49">
        <v>5481.0472849999996</v>
      </c>
      <c r="I49">
        <v>5014.0413822857145</v>
      </c>
      <c r="J49">
        <v>173.30345600000055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321</v>
      </c>
      <c r="G50">
        <v>228</v>
      </c>
      <c r="H50">
        <v>5805.5211179999997</v>
      </c>
      <c r="I50">
        <v>5212.5364568571431</v>
      </c>
      <c r="J50">
        <v>198.49507457142863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322</v>
      </c>
      <c r="G51">
        <v>229</v>
      </c>
      <c r="H51">
        <v>6177.1543229999997</v>
      </c>
      <c r="I51">
        <v>5436.5124714285712</v>
      </c>
      <c r="J51">
        <v>223.9760145714281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323</v>
      </c>
      <c r="G52">
        <v>230</v>
      </c>
      <c r="H52">
        <v>6576.4177110000001</v>
      </c>
      <c r="I52">
        <v>5687.1060451428575</v>
      </c>
      <c r="J52">
        <v>250.59357371428632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324</v>
      </c>
      <c r="G53">
        <v>231</v>
      </c>
      <c r="H53">
        <v>6965.4101920000003</v>
      </c>
      <c r="I53">
        <v>5960.3080114285713</v>
      </c>
      <c r="J53">
        <v>273.20196628571375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325</v>
      </c>
      <c r="G54">
        <v>232</v>
      </c>
      <c r="H54">
        <v>7383.6241250000003</v>
      </c>
      <c r="I54">
        <v>6260.4168581428576</v>
      </c>
      <c r="J54">
        <v>300.1088467142863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326</v>
      </c>
      <c r="G55">
        <v>233</v>
      </c>
      <c r="H55">
        <v>7644.4472729999998</v>
      </c>
      <c r="I55">
        <v>6576.2317181428571</v>
      </c>
      <c r="J55">
        <v>315.8148599999995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327</v>
      </c>
      <c r="G56">
        <v>234</v>
      </c>
      <c r="H56">
        <v>7821.656567</v>
      </c>
      <c r="I56">
        <v>6910.6044727142853</v>
      </c>
      <c r="J56">
        <v>334.37275457142823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328</v>
      </c>
      <c r="G57">
        <v>235</v>
      </c>
      <c r="H57">
        <v>8172.7479590000003</v>
      </c>
      <c r="I57">
        <v>7248.7797357142854</v>
      </c>
      <c r="J57">
        <v>338.17526300000009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329</v>
      </c>
      <c r="G58">
        <v>236</v>
      </c>
      <c r="H58">
        <v>8757.3216369999991</v>
      </c>
      <c r="I58">
        <v>7617.3750662857137</v>
      </c>
      <c r="J58">
        <v>368.59533057142835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330</v>
      </c>
      <c r="G59">
        <v>237</v>
      </c>
      <c r="H59">
        <v>9343.7759029999997</v>
      </c>
      <c r="I59">
        <v>8012.7119508571432</v>
      </c>
      <c r="J59">
        <v>395.33688457142944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331</v>
      </c>
      <c r="G60">
        <v>238</v>
      </c>
      <c r="H60">
        <v>9886.8319749999991</v>
      </c>
      <c r="I60">
        <v>8430.0579198571431</v>
      </c>
      <c r="J60">
        <v>417.34596899999997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332</v>
      </c>
      <c r="G61">
        <v>239</v>
      </c>
      <c r="H61">
        <v>10442.184202</v>
      </c>
      <c r="I61">
        <v>8866.9950737142844</v>
      </c>
      <c r="J61">
        <v>436.93715385714131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333</v>
      </c>
      <c r="G62">
        <v>240</v>
      </c>
      <c r="H62">
        <v>10775.048353</v>
      </c>
      <c r="I62">
        <v>9314.2237994285715</v>
      </c>
      <c r="J62">
        <v>447.22872571428707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334</v>
      </c>
      <c r="G63">
        <v>241</v>
      </c>
      <c r="H63">
        <v>10872.694289999999</v>
      </c>
      <c r="I63">
        <v>9750.0863312857146</v>
      </c>
      <c r="J63">
        <v>435.86253185714304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335</v>
      </c>
      <c r="G64">
        <v>242</v>
      </c>
      <c r="H64">
        <v>11424.719322000001</v>
      </c>
      <c r="I64">
        <v>10214.653668857141</v>
      </c>
      <c r="J64">
        <v>464.56733757142683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336</v>
      </c>
      <c r="G65">
        <v>243</v>
      </c>
      <c r="H65">
        <v>12059.779565999999</v>
      </c>
      <c r="I65">
        <v>10686.433372999998</v>
      </c>
      <c r="J65">
        <v>471.77970414285664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337</v>
      </c>
      <c r="G66">
        <v>244</v>
      </c>
      <c r="H66">
        <v>12630.465822</v>
      </c>
      <c r="I66">
        <v>11155.960504285713</v>
      </c>
      <c r="J66">
        <v>469.52713128571486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338</v>
      </c>
      <c r="G67">
        <v>245</v>
      </c>
      <c r="H67">
        <v>13124.337272999999</v>
      </c>
      <c r="I67">
        <v>11618.461261142857</v>
      </c>
      <c r="J67">
        <v>462.50075685714364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339</v>
      </c>
      <c r="G68">
        <v>246</v>
      </c>
      <c r="H68">
        <v>13733.647922</v>
      </c>
      <c r="I68">
        <v>12088.670364</v>
      </c>
      <c r="J68">
        <v>470.20910285714308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340</v>
      </c>
      <c r="G69">
        <v>247</v>
      </c>
      <c r="H69">
        <v>14095.01022</v>
      </c>
      <c r="I69">
        <v>12562.950630714286</v>
      </c>
      <c r="J69">
        <v>474.28026671428597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341</v>
      </c>
      <c r="G70">
        <v>248</v>
      </c>
      <c r="H70">
        <v>14213.053309000001</v>
      </c>
      <c r="I70">
        <v>13040.144776285713</v>
      </c>
      <c r="J70">
        <v>477.19414557142773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342</v>
      </c>
      <c r="G71">
        <v>249</v>
      </c>
      <c r="H71">
        <v>14722.114129</v>
      </c>
      <c r="I71">
        <v>13511.201177285711</v>
      </c>
      <c r="J71">
        <v>471.056400999998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343</v>
      </c>
      <c r="G72">
        <v>250</v>
      </c>
      <c r="H72">
        <v>15420.535736</v>
      </c>
      <c r="I72">
        <v>13991.309201571426</v>
      </c>
      <c r="J72">
        <v>480.10802428571515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344</v>
      </c>
      <c r="G73">
        <v>251</v>
      </c>
      <c r="H73">
        <v>15990.209366999999</v>
      </c>
      <c r="I73">
        <v>14471.272565142859</v>
      </c>
      <c r="J73">
        <v>479.96336357143264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345</v>
      </c>
      <c r="G74">
        <v>252</v>
      </c>
      <c r="H74">
        <v>16554.241233000001</v>
      </c>
      <c r="I74">
        <v>14961.258845142858</v>
      </c>
      <c r="J74">
        <v>489.98627999999917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346</v>
      </c>
      <c r="G75">
        <v>253</v>
      </c>
      <c r="H75">
        <v>17130.424593</v>
      </c>
      <c r="I75">
        <v>15446.512655285715</v>
      </c>
      <c r="J75">
        <v>485.25381014285631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347</v>
      </c>
      <c r="G76">
        <v>254</v>
      </c>
      <c r="H76">
        <v>17460.106210000002</v>
      </c>
      <c r="I76">
        <v>15927.240653857143</v>
      </c>
      <c r="J76">
        <v>480.72799857142854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348</v>
      </c>
      <c r="G77">
        <v>255</v>
      </c>
      <c r="H77">
        <v>17622.560117000001</v>
      </c>
      <c r="I77">
        <v>16414.313054999999</v>
      </c>
      <c r="J77">
        <v>487.0724011428556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349</v>
      </c>
      <c r="G78">
        <v>256</v>
      </c>
      <c r="H78">
        <v>18077.662515</v>
      </c>
      <c r="I78">
        <v>16893.677110142857</v>
      </c>
      <c r="J78">
        <v>479.36405514285798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350</v>
      </c>
      <c r="G79">
        <v>257</v>
      </c>
      <c r="H79">
        <v>18711.565473999999</v>
      </c>
      <c r="I79">
        <v>17363.824215571429</v>
      </c>
      <c r="J79">
        <v>470.1471054285721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351</v>
      </c>
      <c r="G80">
        <v>258</v>
      </c>
      <c r="H80">
        <v>19248.545799</v>
      </c>
      <c r="I80">
        <v>17829.300848714287</v>
      </c>
      <c r="J80">
        <v>465.47663314285819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352</v>
      </c>
      <c r="G81">
        <v>259</v>
      </c>
      <c r="H81">
        <v>19764.69499</v>
      </c>
      <c r="I81">
        <v>18287.937099714287</v>
      </c>
      <c r="J81">
        <v>458.6362509999999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353</v>
      </c>
      <c r="G82">
        <v>260</v>
      </c>
      <c r="H82">
        <v>20245.980965999999</v>
      </c>
      <c r="I82">
        <v>18733.016581571428</v>
      </c>
      <c r="J82">
        <v>445.07948185714122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354</v>
      </c>
      <c r="G83">
        <v>261</v>
      </c>
      <c r="H83">
        <v>20505.212845999999</v>
      </c>
      <c r="I83">
        <v>19168.031815285714</v>
      </c>
      <c r="J83">
        <v>435.0152337142863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355</v>
      </c>
      <c r="G84">
        <v>262</v>
      </c>
      <c r="H84">
        <v>20612.117064999999</v>
      </c>
      <c r="I84">
        <v>19595.111379285714</v>
      </c>
      <c r="J84">
        <v>427.07956399999966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356</v>
      </c>
      <c r="G85">
        <v>263</v>
      </c>
      <c r="H85">
        <v>21019.192127999999</v>
      </c>
      <c r="I85">
        <v>20015.329895428575</v>
      </c>
      <c r="J85">
        <v>420.21851614286061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357</v>
      </c>
      <c r="G86">
        <v>264</v>
      </c>
      <c r="H86">
        <v>21521.887879000002</v>
      </c>
      <c r="I86">
        <v>20416.804524714284</v>
      </c>
      <c r="J86">
        <v>401.47462928570894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358</v>
      </c>
      <c r="G87">
        <v>265</v>
      </c>
      <c r="H87">
        <v>21975.832992</v>
      </c>
      <c r="I87">
        <v>20806.416980857142</v>
      </c>
      <c r="J87">
        <v>389.61245614285872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359</v>
      </c>
      <c r="G88">
        <v>266</v>
      </c>
      <c r="H88">
        <v>22450.319917000001</v>
      </c>
      <c r="I88">
        <v>21190.077684714284</v>
      </c>
      <c r="J88">
        <v>383.66070385714193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360</v>
      </c>
      <c r="G89">
        <v>267</v>
      </c>
      <c r="H89">
        <v>22973.123498000001</v>
      </c>
      <c r="I89">
        <v>21579.669474999999</v>
      </c>
      <c r="J89">
        <v>389.59179028571452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361</v>
      </c>
      <c r="G90">
        <v>268</v>
      </c>
      <c r="H90">
        <v>23267.797237999999</v>
      </c>
      <c r="I90">
        <v>21974.324388142857</v>
      </c>
      <c r="J90">
        <v>394.65491314285828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362</v>
      </c>
      <c r="G91">
        <v>269</v>
      </c>
      <c r="H91">
        <v>23351.266432</v>
      </c>
      <c r="I91">
        <v>22365.631440571429</v>
      </c>
      <c r="J91">
        <v>391.30705242857221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363</v>
      </c>
      <c r="G92">
        <v>270</v>
      </c>
      <c r="H92">
        <v>23751.108462</v>
      </c>
      <c r="I92">
        <v>22755.905202571426</v>
      </c>
      <c r="J92">
        <v>390.27376199999708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364</v>
      </c>
      <c r="G93">
        <v>271</v>
      </c>
      <c r="H93">
        <v>24326.857841000001</v>
      </c>
      <c r="I93">
        <v>23156.615197142855</v>
      </c>
      <c r="J93">
        <v>400.70999457142898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365</v>
      </c>
      <c r="G94">
        <v>272</v>
      </c>
      <c r="H94">
        <v>24808.288476000002</v>
      </c>
      <c r="I94">
        <v>23561.251694857143</v>
      </c>
      <c r="J94">
        <v>404.63649771428754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366</v>
      </c>
      <c r="G95">
        <v>273</v>
      </c>
      <c r="H95">
        <v>25253.119968999999</v>
      </c>
      <c r="I95">
        <v>23961.651702285715</v>
      </c>
      <c r="J95">
        <v>400.40000742857228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367</v>
      </c>
      <c r="G96">
        <v>274</v>
      </c>
      <c r="H96">
        <v>25701.133995</v>
      </c>
      <c r="I96">
        <v>24351.367487571431</v>
      </c>
      <c r="J96">
        <v>389.71578528571627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368</v>
      </c>
      <c r="G97">
        <v>275</v>
      </c>
      <c r="H97">
        <v>25887.312248999999</v>
      </c>
      <c r="I97">
        <v>24725.583917714288</v>
      </c>
      <c r="J97">
        <v>374.21643014285655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369</v>
      </c>
      <c r="G98">
        <v>276</v>
      </c>
      <c r="H98">
        <v>25959.208590999999</v>
      </c>
      <c r="I98">
        <v>25098.147083285712</v>
      </c>
      <c r="J98">
        <v>372.56316557142418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370</v>
      </c>
      <c r="G99">
        <v>277</v>
      </c>
      <c r="H99">
        <v>26262.272647999998</v>
      </c>
      <c r="I99">
        <v>25456.884824142857</v>
      </c>
      <c r="J99">
        <v>358.73774085714467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371</v>
      </c>
      <c r="G100">
        <v>278</v>
      </c>
      <c r="H100">
        <v>26659.076805000001</v>
      </c>
      <c r="I100">
        <v>25790.058961857139</v>
      </c>
      <c r="J100">
        <v>333.17413771428255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372</v>
      </c>
      <c r="G101">
        <v>279</v>
      </c>
      <c r="H101">
        <v>26942.467014000002</v>
      </c>
      <c r="I101">
        <v>26094.941610142854</v>
      </c>
      <c r="J101">
        <v>304.88264828571482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373</v>
      </c>
      <c r="G102">
        <v>280</v>
      </c>
      <c r="H102">
        <v>27237.864056999999</v>
      </c>
      <c r="I102">
        <v>26378.476479857141</v>
      </c>
      <c r="J102">
        <v>283.5348697142872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374</v>
      </c>
      <c r="G103">
        <v>281</v>
      </c>
      <c r="H103">
        <v>27489.428922999999</v>
      </c>
      <c r="I103">
        <v>26633.947183857144</v>
      </c>
      <c r="J103">
        <v>255.47070400000302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375</v>
      </c>
      <c r="G104">
        <v>282</v>
      </c>
      <c r="H104">
        <v>27634.378892000001</v>
      </c>
      <c r="I104">
        <v>26883.528132857144</v>
      </c>
      <c r="J104">
        <v>249.58094899999924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376</v>
      </c>
      <c r="G105">
        <v>283</v>
      </c>
      <c r="H105">
        <v>27658.39256</v>
      </c>
      <c r="I105">
        <v>27126.268699857144</v>
      </c>
      <c r="J105">
        <v>242.74056700000074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377</v>
      </c>
      <c r="G106">
        <v>284</v>
      </c>
      <c r="H106">
        <v>27843.124207000001</v>
      </c>
      <c r="I106">
        <v>27352.104636857144</v>
      </c>
      <c r="J106">
        <v>225.83593699999983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378</v>
      </c>
      <c r="G107">
        <v>285</v>
      </c>
      <c r="H107">
        <v>28103.368713</v>
      </c>
      <c r="I107">
        <v>27558.432052285712</v>
      </c>
      <c r="J107">
        <v>206.3274154285682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379</v>
      </c>
      <c r="G108">
        <v>286</v>
      </c>
      <c r="H108">
        <v>28336.995659</v>
      </c>
      <c r="I108">
        <v>27757.650430142858</v>
      </c>
      <c r="J108">
        <v>199.21837785714524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380</v>
      </c>
      <c r="G109">
        <v>287</v>
      </c>
      <c r="H109">
        <v>28448.673679</v>
      </c>
      <c r="I109">
        <v>27930.623233285714</v>
      </c>
      <c r="J109">
        <v>172.97280314285672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381</v>
      </c>
      <c r="G110">
        <v>288</v>
      </c>
      <c r="H110">
        <v>28485.851465</v>
      </c>
      <c r="I110">
        <v>28072.969310714288</v>
      </c>
      <c r="J110">
        <v>142.34607742857406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382</v>
      </c>
      <c r="G111">
        <v>289</v>
      </c>
      <c r="H111">
        <v>28553.697308999999</v>
      </c>
      <c r="I111">
        <v>28204.300513142862</v>
      </c>
      <c r="J111">
        <v>131.33120242857331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383</v>
      </c>
      <c r="G112">
        <v>290</v>
      </c>
      <c r="H112">
        <v>28601.724644000002</v>
      </c>
      <c r="I112">
        <v>28339.062239428575</v>
      </c>
      <c r="J112">
        <v>134.76172628571294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384</v>
      </c>
      <c r="G113">
        <v>291</v>
      </c>
      <c r="H113">
        <v>28650.475283</v>
      </c>
      <c r="I113">
        <v>28454.398107428573</v>
      </c>
      <c r="J113">
        <v>115.3358679999983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385</v>
      </c>
      <c r="G114">
        <v>292</v>
      </c>
      <c r="H114">
        <v>28858.497294000001</v>
      </c>
      <c r="I114">
        <v>28562.273618999996</v>
      </c>
      <c r="J114">
        <v>107.87551157142298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386</v>
      </c>
      <c r="G115">
        <v>293</v>
      </c>
      <c r="H115">
        <v>29108.615554</v>
      </c>
      <c r="I115">
        <v>28672.505032571429</v>
      </c>
      <c r="J115">
        <v>110.23141357143322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387</v>
      </c>
      <c r="G116">
        <v>294</v>
      </c>
      <c r="H116">
        <v>29259.930592000001</v>
      </c>
      <c r="I116">
        <v>28788.398877285712</v>
      </c>
      <c r="J116">
        <v>115.89384471428275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4"/>
  <sheetViews>
    <sheetView topLeftCell="B1" zoomScale="106" zoomScaleNormal="55" workbookViewId="0">
      <selection activeCell="I3" sqref="I3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9" t="s">
        <v>18</v>
      </c>
      <c r="D1" s="29"/>
      <c r="E1" s="29"/>
      <c r="F1" s="29"/>
      <c r="G1" s="29"/>
      <c r="H1" s="29"/>
      <c r="I1" s="29"/>
      <c r="J1" s="29"/>
      <c r="L1" s="29" t="s">
        <v>19</v>
      </c>
      <c r="M1" s="29"/>
      <c r="N1" s="29"/>
      <c r="O1" s="29"/>
      <c r="P1" s="29"/>
      <c r="Q1" s="29"/>
      <c r="R1" s="29"/>
      <c r="S1" s="29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182</v>
      </c>
      <c r="B3">
        <f>A3-$A$3</f>
        <v>0</v>
      </c>
      <c r="C3" s="4">
        <f>Input!I4</f>
        <v>2491.9863168571428</v>
      </c>
      <c r="D3">
        <f>C3-$C$3</f>
        <v>0</v>
      </c>
      <c r="E3">
        <f t="shared" ref="E3:E34" si="0">(_Ac/(1+EXP(-1*(B3-_Muc)/_sc)))</f>
        <v>104.80783421359308</v>
      </c>
      <c r="F3">
        <f>(D3-E3)^2</f>
        <v>10984.682112544013</v>
      </c>
      <c r="G3">
        <f>(E3-$H$4)^2</f>
        <v>91351179.878622085</v>
      </c>
      <c r="H3" s="2" t="s">
        <v>11</v>
      </c>
      <c r="I3" s="16">
        <f>SUM(F3:F167)</f>
        <v>7132955.2750975741</v>
      </c>
      <c r="J3">
        <f>1-(I3/I5)</f>
        <v>0.99929123488273663</v>
      </c>
      <c r="L3">
        <f>Input!J4</f>
        <v>17.007958999999573</v>
      </c>
      <c r="M3">
        <f>L3-$L$3</f>
        <v>0</v>
      </c>
      <c r="N3">
        <f>_Ac*EXP(-1*(B3-_Muc)/_sc)*(1/_sc)*(1/(1+EXP(-1*(B3-_Muc)/_sc))^2)+$L$3</f>
        <v>24.956350816493654</v>
      </c>
      <c r="O3">
        <f>(L3-N3)^2</f>
        <v>63.176932468510067</v>
      </c>
      <c r="P3">
        <f>(N3-$Q$4)^2</f>
        <v>36441.977174501051</v>
      </c>
      <c r="Q3" s="1" t="s">
        <v>11</v>
      </c>
      <c r="R3" s="16">
        <f>SUM(O3:O167)</f>
        <v>155591.27704098847</v>
      </c>
      <c r="S3" s="5">
        <f>1-(R3/R5)</f>
        <v>0.95676799893059239</v>
      </c>
      <c r="V3">
        <f>COUNT(B3:B500)</f>
        <v>113</v>
      </c>
      <c r="X3">
        <v>27426.40846198277</v>
      </c>
      <c r="Y3">
        <v>73.077637663014883</v>
      </c>
      <c r="Z3">
        <v>13.135653329401165</v>
      </c>
      <c r="AA3">
        <v>0.28440957142857137</v>
      </c>
      <c r="AB3" s="30" t="s">
        <v>22</v>
      </c>
      <c r="AC3" s="30"/>
      <c r="AD3" s="30"/>
      <c r="AE3" s="30"/>
      <c r="AF3" s="30"/>
      <c r="AG3" s="30"/>
      <c r="AH3" s="30"/>
      <c r="AI3" s="30"/>
    </row>
    <row r="4" spans="1:35" x14ac:dyDescent="0.25">
      <c r="A4">
        <f>Input!G5</f>
        <v>183</v>
      </c>
      <c r="B4">
        <f t="shared" ref="B4:B67" si="1">A4-$A$3</f>
        <v>1</v>
      </c>
      <c r="C4" s="4">
        <f>Input!I5</f>
        <v>2509.4489237142852</v>
      </c>
      <c r="D4">
        <f>C4-$C$3</f>
        <v>17.462606857142418</v>
      </c>
      <c r="E4">
        <f t="shared" si="0"/>
        <v>113.06410658965217</v>
      </c>
      <c r="F4">
        <f t="shared" ref="F4:F67" si="2">(D4-E4)^2</f>
        <v>9139.6467511050614</v>
      </c>
      <c r="G4">
        <f t="shared" ref="G4:G67" si="3">(E4-$H$4)^2</f>
        <v>91193424.7562318</v>
      </c>
      <c r="H4">
        <f>AVERAGE(D3:D167)</f>
        <v>9662.5889511163059</v>
      </c>
      <c r="I4" t="s">
        <v>5</v>
      </c>
      <c r="J4" t="s">
        <v>6</v>
      </c>
      <c r="L4">
        <f>Input!J5</f>
        <v>17.462606857142418</v>
      </c>
      <c r="M4">
        <f t="shared" ref="M4:M67" si="4">L4-$L$3</f>
        <v>0.45464785714284517</v>
      </c>
      <c r="N4">
        <f t="shared" ref="N4:N34" si="5">_Ac*EXP(-1*(B4-_Muc)/_sc)*(1/_sc)*(1/(1+EXP(-1*(B4-_Muc)/_sc))^2)+$L$3</f>
        <v>25.579896930331813</v>
      </c>
      <c r="O4">
        <f t="shared" ref="O4:O67" si="6">(L4-N4)^2</f>
        <v>65.890398132299083</v>
      </c>
      <c r="P4">
        <f t="shared" ref="P4:P67" si="7">(N4-$Q$4)^2</f>
        <v>36204.298798308395</v>
      </c>
      <c r="Q4">
        <f>AVERAGE(M3:M167)</f>
        <v>215.85416949051898</v>
      </c>
      <c r="R4" t="s">
        <v>5</v>
      </c>
      <c r="S4" t="s">
        <v>6</v>
      </c>
      <c r="AB4" s="30"/>
      <c r="AC4" s="30"/>
      <c r="AD4" s="30"/>
      <c r="AE4" s="30"/>
      <c r="AF4" s="30"/>
      <c r="AG4" s="30"/>
      <c r="AH4" s="30"/>
      <c r="AI4" s="30"/>
    </row>
    <row r="5" spans="1:35" x14ac:dyDescent="0.25">
      <c r="A5">
        <f>Input!G6</f>
        <v>184</v>
      </c>
      <c r="B5">
        <f t="shared" si="1"/>
        <v>2</v>
      </c>
      <c r="C5" s="4">
        <f>Input!I6</f>
        <v>2526.8288672857148</v>
      </c>
      <c r="D5">
        <f t="shared" ref="D5:D67" si="8">C5-$C$3</f>
        <v>34.84255042857194</v>
      </c>
      <c r="E5">
        <f t="shared" si="0"/>
        <v>121.96786615311613</v>
      </c>
      <c r="F5">
        <f t="shared" si="2"/>
        <v>7590.8206401015077</v>
      </c>
      <c r="G5">
        <f t="shared" si="3"/>
        <v>91023450.6868442</v>
      </c>
      <c r="I5">
        <f>SUM(G3:G167)</f>
        <v>10063919768.849394</v>
      </c>
      <c r="J5" s="5">
        <f>1-((1-J3)*(V3-1)/(V3-1-1))</f>
        <v>0.99928484961140995</v>
      </c>
      <c r="L5">
        <f>Input!J6</f>
        <v>17.379943571429521</v>
      </c>
      <c r="M5">
        <f t="shared" si="4"/>
        <v>0.37198457142994812</v>
      </c>
      <c r="N5">
        <f t="shared" si="5"/>
        <v>26.25191971680804</v>
      </c>
      <c r="O5">
        <f t="shared" si="6"/>
        <v>78.711960724165465</v>
      </c>
      <c r="P5">
        <f t="shared" si="7"/>
        <v>35949.013119252675</v>
      </c>
      <c r="R5">
        <f>SUM(P3:P167)</f>
        <v>3598983.9283911819</v>
      </c>
      <c r="S5" s="5">
        <f>1-((1-S3)*(V3-1)/(V3-1-1))</f>
        <v>0.95637852144348057</v>
      </c>
      <c r="V5" s="17"/>
      <c r="W5" s="18"/>
      <c r="AB5" s="30"/>
      <c r="AC5" s="30"/>
      <c r="AD5" s="30"/>
      <c r="AE5" s="30"/>
      <c r="AF5" s="30"/>
      <c r="AG5" s="30"/>
      <c r="AH5" s="30"/>
      <c r="AI5" s="30"/>
    </row>
    <row r="6" spans="1:35" x14ac:dyDescent="0.25">
      <c r="A6">
        <f>Input!G7</f>
        <v>185</v>
      </c>
      <c r="B6">
        <f t="shared" si="1"/>
        <v>3</v>
      </c>
      <c r="C6" s="4">
        <f>Input!I7</f>
        <v>2543.9608211428572</v>
      </c>
      <c r="D6">
        <f t="shared" si="8"/>
        <v>51.974504285714374</v>
      </c>
      <c r="E6">
        <f t="shared" si="0"/>
        <v>131.56941617141737</v>
      </c>
      <c r="F6">
        <f t="shared" si="2"/>
        <v>6335.3499980928245</v>
      </c>
      <c r="G6">
        <f t="shared" si="3"/>
        <v>90840333.375501066</v>
      </c>
      <c r="L6">
        <f>Input!J7</f>
        <v>17.131953857142435</v>
      </c>
      <c r="M6">
        <f t="shared" si="4"/>
        <v>0.12399485714286129</v>
      </c>
      <c r="N6">
        <f t="shared" si="5"/>
        <v>26.976115948534712</v>
      </c>
      <c r="O6">
        <f t="shared" si="6"/>
        <v>96.907527281604786</v>
      </c>
      <c r="P6">
        <f t="shared" si="7"/>
        <v>35674.919109808681</v>
      </c>
      <c r="V6" s="19" t="s">
        <v>17</v>
      </c>
      <c r="W6" s="20">
        <f>SQRT((S5-J5)^2)</f>
        <v>4.2906328167929386E-2</v>
      </c>
      <c r="AB6" s="30"/>
      <c r="AC6" s="30"/>
      <c r="AD6" s="30"/>
      <c r="AE6" s="30"/>
      <c r="AF6" s="30"/>
      <c r="AG6" s="30"/>
      <c r="AH6" s="30"/>
      <c r="AI6" s="30"/>
    </row>
    <row r="7" spans="1:35" x14ac:dyDescent="0.25">
      <c r="A7">
        <f>Input!G8</f>
        <v>186</v>
      </c>
      <c r="B7">
        <f t="shared" si="1"/>
        <v>4</v>
      </c>
      <c r="C7" s="4">
        <f>Input!I8</f>
        <v>2562.8700342857146</v>
      </c>
      <c r="D7">
        <f t="shared" si="8"/>
        <v>70.883717428571799</v>
      </c>
      <c r="E7">
        <f t="shared" si="0"/>
        <v>141.92289030006066</v>
      </c>
      <c r="F7">
        <f t="shared" si="2"/>
        <v>5046.5640822652786</v>
      </c>
      <c r="G7">
        <f t="shared" si="3"/>
        <v>90643082.241578326</v>
      </c>
      <c r="L7">
        <f>Input!J8</f>
        <v>18.909213142857425</v>
      </c>
      <c r="M7">
        <f t="shared" si="4"/>
        <v>1.9012541428578515</v>
      </c>
      <c r="N7">
        <f t="shared" si="5"/>
        <v>27.75645252386164</v>
      </c>
      <c r="O7">
        <f t="shared" si="6"/>
        <v>78.273644664791846</v>
      </c>
      <c r="P7">
        <f t="shared" si="7"/>
        <v>35380.751128068732</v>
      </c>
      <c r="V7" s="21"/>
      <c r="W7" s="22"/>
      <c r="AB7" s="30"/>
      <c r="AC7" s="30"/>
      <c r="AD7" s="30"/>
      <c r="AE7" s="30"/>
      <c r="AF7" s="30"/>
      <c r="AG7" s="30"/>
      <c r="AH7" s="30"/>
      <c r="AI7" s="30"/>
    </row>
    <row r="8" spans="1:35" x14ac:dyDescent="0.25">
      <c r="A8">
        <f>Input!G9</f>
        <v>187</v>
      </c>
      <c r="B8">
        <f t="shared" si="1"/>
        <v>5</v>
      </c>
      <c r="C8" s="4">
        <f>Input!I9</f>
        <v>2581.5312578571429</v>
      </c>
      <c r="D8">
        <f t="shared" si="8"/>
        <v>89.544941000000108</v>
      </c>
      <c r="E8">
        <f t="shared" si="0"/>
        <v>153.08653153467191</v>
      </c>
      <c r="F8">
        <f t="shared" si="2"/>
        <v>4037.5337276758928</v>
      </c>
      <c r="G8">
        <f t="shared" si="3"/>
        <v>90430636.26802893</v>
      </c>
      <c r="L8">
        <f>Input!J9</f>
        <v>18.661223571428309</v>
      </c>
      <c r="M8">
        <f t="shared" si="4"/>
        <v>1.6532645714287355</v>
      </c>
      <c r="N8">
        <f t="shared" si="5"/>
        <v>28.597184261091794</v>
      </c>
      <c r="O8">
        <f t="shared" si="6"/>
        <v>98.723314826538072</v>
      </c>
      <c r="P8">
        <f t="shared" si="7"/>
        <v>35065.178517213913</v>
      </c>
      <c r="AB8" s="30"/>
      <c r="AC8" s="30"/>
      <c r="AD8" s="30"/>
      <c r="AE8" s="30"/>
      <c r="AF8" s="30"/>
      <c r="AG8" s="30"/>
      <c r="AH8" s="30"/>
      <c r="AI8" s="30"/>
    </row>
    <row r="9" spans="1:35" x14ac:dyDescent="0.25">
      <c r="A9">
        <f>Input!G10</f>
        <v>188</v>
      </c>
      <c r="B9">
        <f t="shared" si="1"/>
        <v>6</v>
      </c>
      <c r="C9" s="4">
        <f>Input!I10</f>
        <v>2601.2671032857143</v>
      </c>
      <c r="D9">
        <f t="shared" si="8"/>
        <v>109.28078642857145</v>
      </c>
      <c r="E9">
        <f t="shared" si="0"/>
        <v>165.122989380143</v>
      </c>
      <c r="F9">
        <f t="shared" si="2"/>
        <v>3118.3516304845066</v>
      </c>
      <c r="G9">
        <f t="shared" si="3"/>
        <v>90201859.694337025</v>
      </c>
      <c r="L9">
        <f>Input!J10</f>
        <v>19.735845428571338</v>
      </c>
      <c r="M9">
        <f t="shared" si="4"/>
        <v>2.7278864285717646</v>
      </c>
      <c r="N9">
        <f t="shared" si="5"/>
        <v>29.50287253616305</v>
      </c>
      <c r="O9">
        <f t="shared" si="6"/>
        <v>95.394818520431329</v>
      </c>
      <c r="P9">
        <f t="shared" si="7"/>
        <v>34726.80587657055</v>
      </c>
      <c r="AB9" s="30"/>
      <c r="AC9" s="30"/>
      <c r="AD9" s="30"/>
      <c r="AE9" s="30"/>
      <c r="AF9" s="30"/>
      <c r="AG9" s="30"/>
      <c r="AH9" s="30"/>
      <c r="AI9" s="30"/>
    </row>
    <row r="10" spans="1:35" x14ac:dyDescent="0.25">
      <c r="A10">
        <f>Input!G11</f>
        <v>189</v>
      </c>
      <c r="B10">
        <f t="shared" si="1"/>
        <v>7</v>
      </c>
      <c r="C10" s="4">
        <f>Input!I11</f>
        <v>2620.8169565714284</v>
      </c>
      <c r="D10">
        <f t="shared" si="8"/>
        <v>128.83063971428555</v>
      </c>
      <c r="E10">
        <f t="shared" si="0"/>
        <v>178.09963607135501</v>
      </c>
      <c r="F10">
        <f t="shared" si="2"/>
        <v>2427.4340020329232</v>
      </c>
      <c r="G10">
        <f t="shared" si="3"/>
        <v>89955537.567201853</v>
      </c>
      <c r="L10">
        <f>Input!J11</f>
        <v>19.549853285714107</v>
      </c>
      <c r="M10">
        <f t="shared" si="4"/>
        <v>2.5418942857145339</v>
      </c>
      <c r="N10">
        <f t="shared" si="5"/>
        <v>30.478404743645495</v>
      </c>
      <c r="O10">
        <f t="shared" si="6"/>
        <v>119.43323696865426</v>
      </c>
      <c r="P10">
        <f t="shared" si="7"/>
        <v>34364.174155488188</v>
      </c>
      <c r="AB10" s="30"/>
      <c r="AC10" s="30"/>
      <c r="AD10" s="30"/>
      <c r="AE10" s="30"/>
      <c r="AF10" s="30"/>
      <c r="AG10" s="30"/>
      <c r="AH10" s="30"/>
      <c r="AI10" s="30"/>
    </row>
    <row r="11" spans="1:35" x14ac:dyDescent="0.25">
      <c r="A11">
        <f>Input!G12</f>
        <v>190</v>
      </c>
      <c r="B11">
        <f t="shared" si="1"/>
        <v>8</v>
      </c>
      <c r="C11" s="4">
        <f>Input!I12</f>
        <v>2640.1188201428567</v>
      </c>
      <c r="D11">
        <f t="shared" si="8"/>
        <v>148.13250328571394</v>
      </c>
      <c r="E11">
        <f t="shared" si="0"/>
        <v>192.08890265282704</v>
      </c>
      <c r="F11">
        <f t="shared" si="2"/>
        <v>1932.1650453211416</v>
      </c>
      <c r="G11">
        <f t="shared" si="3"/>
        <v>89690371.167946741</v>
      </c>
      <c r="L11">
        <f>Input!J12</f>
        <v>19.301863571428385</v>
      </c>
      <c r="M11">
        <f t="shared" si="4"/>
        <v>2.2939045714288113</v>
      </c>
      <c r="N11">
        <f t="shared" si="5"/>
        <v>31.529014546486543</v>
      </c>
      <c r="O11">
        <f t="shared" si="6"/>
        <v>149.50322096686568</v>
      </c>
      <c r="P11">
        <f t="shared" si="7"/>
        <v>33975.762745141568</v>
      </c>
      <c r="AB11" s="30"/>
      <c r="AC11" s="30"/>
      <c r="AD11" s="30"/>
      <c r="AE11" s="30"/>
      <c r="AF11" s="30"/>
      <c r="AG11" s="30"/>
      <c r="AH11" s="30"/>
      <c r="AI11" s="30"/>
    </row>
    <row r="12" spans="1:35" x14ac:dyDescent="0.25">
      <c r="A12">
        <f>Input!G13</f>
        <v>191</v>
      </c>
      <c r="B12">
        <f t="shared" si="1"/>
        <v>9</v>
      </c>
      <c r="C12" s="4">
        <f>Input!I13</f>
        <v>2659.2966888571427</v>
      </c>
      <c r="D12">
        <f t="shared" si="8"/>
        <v>167.31037199999992</v>
      </c>
      <c r="E12">
        <f t="shared" si="0"/>
        <v>207.1686356816746</v>
      </c>
      <c r="F12">
        <f t="shared" si="2"/>
        <v>1588.6811837179073</v>
      </c>
      <c r="G12">
        <f t="shared" si="3"/>
        <v>89404973.341533929</v>
      </c>
      <c r="L12">
        <f>Input!J13</f>
        <v>19.177868714285978</v>
      </c>
      <c r="M12">
        <f t="shared" si="4"/>
        <v>2.1699097142864048</v>
      </c>
      <c r="N12">
        <f t="shared" si="5"/>
        <v>32.660302862627397</v>
      </c>
      <c r="O12">
        <f t="shared" si="6"/>
        <v>181.7760305643628</v>
      </c>
      <c r="P12">
        <f t="shared" si="7"/>
        <v>33559.992770077733</v>
      </c>
      <c r="T12" t="s">
        <v>25</v>
      </c>
      <c r="U12" t="s">
        <v>26</v>
      </c>
      <c r="V12" t="s">
        <v>27</v>
      </c>
      <c r="AB12" s="30"/>
      <c r="AC12" s="30"/>
      <c r="AD12" s="30"/>
      <c r="AE12" s="30"/>
      <c r="AF12" s="30"/>
      <c r="AG12" s="30"/>
      <c r="AH12" s="30"/>
      <c r="AI12" s="30"/>
    </row>
    <row r="13" spans="1:35" x14ac:dyDescent="0.25">
      <c r="A13">
        <f>Input!G14</f>
        <v>192</v>
      </c>
      <c r="B13">
        <f t="shared" si="1"/>
        <v>10</v>
      </c>
      <c r="C13" s="4">
        <f>Input!I14</f>
        <v>2678.8258762857145</v>
      </c>
      <c r="D13">
        <f t="shared" si="8"/>
        <v>186.83955942857165</v>
      </c>
      <c r="E13">
        <f t="shared" si="0"/>
        <v>223.42247525636367</v>
      </c>
      <c r="F13">
        <f t="shared" si="2"/>
        <v>1338.3097304633161</v>
      </c>
      <c r="G13">
        <f t="shared" si="3"/>
        <v>89097863.7589982</v>
      </c>
      <c r="L13">
        <f>Input!J14</f>
        <v>19.529187428571731</v>
      </c>
      <c r="M13">
        <f t="shared" si="4"/>
        <v>2.521228428572158</v>
      </c>
      <c r="N13">
        <f t="shared" si="5"/>
        <v>33.878259515983444</v>
      </c>
      <c r="O13">
        <f t="shared" si="6"/>
        <v>205.89586976973794</v>
      </c>
      <c r="P13">
        <f t="shared" si="7"/>
        <v>33115.231811060265</v>
      </c>
      <c r="S13" t="s">
        <v>23</v>
      </c>
      <c r="T13">
        <f>_Ac*0.8413</f>
        <v>23073.837439066105</v>
      </c>
      <c r="AB13" s="30"/>
      <c r="AC13" s="30"/>
      <c r="AD13" s="30"/>
      <c r="AE13" s="30"/>
      <c r="AF13" s="30"/>
      <c r="AG13" s="30"/>
      <c r="AH13" s="30"/>
      <c r="AI13" s="30"/>
    </row>
    <row r="14" spans="1:35" x14ac:dyDescent="0.25">
      <c r="A14">
        <f>Input!G15</f>
        <v>193</v>
      </c>
      <c r="B14">
        <f t="shared" si="1"/>
        <v>11</v>
      </c>
      <c r="C14" s="4">
        <f>Input!I15</f>
        <v>2698.5203902857143</v>
      </c>
      <c r="D14">
        <f t="shared" si="8"/>
        <v>206.53407342857145</v>
      </c>
      <c r="E14">
        <f t="shared" si="0"/>
        <v>240.940254989366</v>
      </c>
      <c r="F14">
        <f t="shared" si="2"/>
        <v>1183.7853295943589</v>
      </c>
      <c r="G14">
        <f t="shared" si="3"/>
        <v>88767464.153230473</v>
      </c>
      <c r="L14">
        <f>Input!J15</f>
        <v>19.694513999999799</v>
      </c>
      <c r="M14">
        <f t="shared" si="4"/>
        <v>2.6865550000002258</v>
      </c>
      <c r="N14">
        <f t="shared" si="5"/>
        <v>35.189285454850079</v>
      </c>
      <c r="O14">
        <f t="shared" si="6"/>
        <v>240.08794243804306</v>
      </c>
      <c r="P14">
        <f t="shared" si="7"/>
        <v>32639.800323621694</v>
      </c>
      <c r="S14" t="s">
        <v>24</v>
      </c>
      <c r="T14">
        <f>_Ac*0.9772</f>
        <v>26801.086349049561</v>
      </c>
      <c r="AB14" s="30"/>
      <c r="AC14" s="30"/>
      <c r="AD14" s="30"/>
      <c r="AE14" s="30"/>
      <c r="AF14" s="30"/>
      <c r="AG14" s="30"/>
      <c r="AH14" s="30"/>
      <c r="AI14" s="30"/>
    </row>
    <row r="15" spans="1:35" x14ac:dyDescent="0.25">
      <c r="A15">
        <f>Input!G16</f>
        <v>194</v>
      </c>
      <c r="B15">
        <f t="shared" si="1"/>
        <v>12</v>
      </c>
      <c r="C15" s="4">
        <f>Input!I16</f>
        <v>2717.2642770000007</v>
      </c>
      <c r="D15">
        <f t="shared" si="8"/>
        <v>225.27796014285786</v>
      </c>
      <c r="E15">
        <f t="shared" si="0"/>
        <v>259.81842443087993</v>
      </c>
      <c r="F15">
        <f t="shared" si="2"/>
        <v>1193.0436732321275</v>
      </c>
      <c r="G15">
        <f t="shared" si="3"/>
        <v>88412093.577504128</v>
      </c>
      <c r="L15">
        <f>Input!J16</f>
        <v>18.743886714286418</v>
      </c>
      <c r="M15">
        <f t="shared" si="4"/>
        <v>1.735927714286845</v>
      </c>
      <c r="N15">
        <f t="shared" si="5"/>
        <v>36.600215412036199</v>
      </c>
      <c r="O15">
        <f t="shared" si="6"/>
        <v>318.8484745620824</v>
      </c>
      <c r="P15">
        <f t="shared" si="7"/>
        <v>32131.980052770818</v>
      </c>
      <c r="AB15" s="30"/>
      <c r="AC15" s="30"/>
      <c r="AD15" s="30"/>
      <c r="AE15" s="30"/>
      <c r="AF15" s="30"/>
      <c r="AG15" s="30"/>
      <c r="AH15" s="30"/>
      <c r="AI15" s="30"/>
    </row>
    <row r="16" spans="1:35" x14ac:dyDescent="0.25">
      <c r="A16">
        <f>Input!G17</f>
        <v>195</v>
      </c>
      <c r="B16">
        <f t="shared" si="1"/>
        <v>13</v>
      </c>
      <c r="C16" s="4">
        <f>Input!I17</f>
        <v>2735.7188425714289</v>
      </c>
      <c r="D16">
        <f t="shared" si="8"/>
        <v>243.73252571428611</v>
      </c>
      <c r="E16">
        <f t="shared" si="0"/>
        <v>280.1604943086931</v>
      </c>
      <c r="F16">
        <f t="shared" si="2"/>
        <v>1326.996895915102</v>
      </c>
      <c r="G16">
        <f t="shared" si="3"/>
        <v>88029963.747113287</v>
      </c>
      <c r="L16">
        <f>Input!J17</f>
        <v>18.454565571428247</v>
      </c>
      <c r="M16">
        <f t="shared" si="4"/>
        <v>1.4466065714286742</v>
      </c>
      <c r="N16">
        <f t="shared" si="5"/>
        <v>38.118340847365324</v>
      </c>
      <c r="O16">
        <f t="shared" si="6"/>
        <v>386.66405810255429</v>
      </c>
      <c r="P16">
        <f t="shared" si="7"/>
        <v>31590.024783468485</v>
      </c>
      <c r="AB16" s="30"/>
      <c r="AC16" s="30"/>
      <c r="AD16" s="30"/>
      <c r="AE16" s="30"/>
      <c r="AF16" s="30"/>
      <c r="AG16" s="30"/>
      <c r="AH16" s="30"/>
      <c r="AI16" s="30"/>
    </row>
    <row r="17" spans="1:35" x14ac:dyDescent="0.25">
      <c r="A17">
        <f>Input!G18</f>
        <v>196</v>
      </c>
      <c r="B17">
        <f t="shared" si="1"/>
        <v>14</v>
      </c>
      <c r="C17" s="4">
        <f>Input!I18</f>
        <v>2756.9839578571432</v>
      </c>
      <c r="D17">
        <f t="shared" si="8"/>
        <v>264.99764100000039</v>
      </c>
      <c r="E17">
        <f t="shared" si="0"/>
        <v>302.07750477079151</v>
      </c>
      <c r="F17">
        <f t="shared" si="2"/>
        <v>1374.9162972604279</v>
      </c>
      <c r="G17">
        <f t="shared" si="3"/>
        <v>87619174.537165388</v>
      </c>
      <c r="L17">
        <f>Input!J18</f>
        <v>21.265115285714273</v>
      </c>
      <c r="M17">
        <f t="shared" si="4"/>
        <v>4.2571562857147001</v>
      </c>
      <c r="N17">
        <f t="shared" si="5"/>
        <v>39.751432973993758</v>
      </c>
      <c r="O17">
        <f t="shared" si="6"/>
        <v>341.74394167199495</v>
      </c>
      <c r="P17">
        <f t="shared" si="7"/>
        <v>31012.173808608706</v>
      </c>
      <c r="AB17" s="30"/>
      <c r="AC17" s="30"/>
      <c r="AD17" s="30"/>
      <c r="AE17" s="30"/>
      <c r="AF17" s="30"/>
      <c r="AG17" s="30"/>
      <c r="AH17" s="30"/>
      <c r="AI17" s="30"/>
    </row>
    <row r="18" spans="1:35" x14ac:dyDescent="0.25">
      <c r="A18">
        <f>Input!G19</f>
        <v>197</v>
      </c>
      <c r="B18">
        <f t="shared" si="1"/>
        <v>15</v>
      </c>
      <c r="C18" s="4">
        <f>Input!I19</f>
        <v>2779.6130162857144</v>
      </c>
      <c r="D18">
        <f t="shared" si="8"/>
        <v>287.62669942857156</v>
      </c>
      <c r="E18">
        <f t="shared" si="0"/>
        <v>325.68851659662272</v>
      </c>
      <c r="F18">
        <f t="shared" si="2"/>
        <v>1448.7019261341543</v>
      </c>
      <c r="G18">
        <f t="shared" si="3"/>
        <v>87177709.724133834</v>
      </c>
      <c r="L18">
        <f>Input!J19</f>
        <v>22.62905842857117</v>
      </c>
      <c r="M18">
        <f t="shared" si="4"/>
        <v>5.6210994285715969</v>
      </c>
      <c r="N18">
        <f t="shared" si="5"/>
        <v>41.507765624608155</v>
      </c>
      <c r="O18">
        <f t="shared" si="6"/>
        <v>356.40558539369863</v>
      </c>
      <c r="P18">
        <f t="shared" si="7"/>
        <v>30396.668540975283</v>
      </c>
      <c r="AB18" s="30"/>
      <c r="AC18" s="30"/>
      <c r="AD18" s="30"/>
      <c r="AE18" s="30"/>
      <c r="AF18" s="30"/>
      <c r="AG18" s="30"/>
      <c r="AH18" s="30"/>
      <c r="AI18" s="30"/>
    </row>
    <row r="19" spans="1:35" x14ac:dyDescent="0.25">
      <c r="A19">
        <f>Input!G20</f>
        <v>198</v>
      </c>
      <c r="B19">
        <f t="shared" si="1"/>
        <v>16</v>
      </c>
      <c r="C19" s="4">
        <f>Input!I20</f>
        <v>2803.9573367142852</v>
      </c>
      <c r="D19">
        <f t="shared" si="8"/>
        <v>311.97101985714244</v>
      </c>
      <c r="E19">
        <f t="shared" si="0"/>
        <v>351.12112507344193</v>
      </c>
      <c r="F19">
        <f t="shared" si="2"/>
        <v>1532.7307384473208</v>
      </c>
      <c r="G19">
        <f t="shared" si="3"/>
        <v>86703433.075431436</v>
      </c>
      <c r="L19">
        <f>Input!J20</f>
        <v>24.344320428570882</v>
      </c>
      <c r="M19">
        <f t="shared" si="4"/>
        <v>7.3363614285713084</v>
      </c>
      <c r="N19">
        <f t="shared" si="5"/>
        <v>43.396137661274878</v>
      </c>
      <c r="O19">
        <f t="shared" si="6"/>
        <v>362.97173986835696</v>
      </c>
      <c r="P19">
        <f t="shared" si="7"/>
        <v>29741.772742416575</v>
      </c>
    </row>
    <row r="20" spans="1:35" x14ac:dyDescent="0.25">
      <c r="A20">
        <f>Input!G21</f>
        <v>199</v>
      </c>
      <c r="B20">
        <f t="shared" si="1"/>
        <v>17</v>
      </c>
      <c r="C20" s="4">
        <f>Input!I21</f>
        <v>2828.5909784285714</v>
      </c>
      <c r="D20">
        <f t="shared" si="8"/>
        <v>336.60466157142855</v>
      </c>
      <c r="E20">
        <f t="shared" si="0"/>
        <v>378.51199590864888</v>
      </c>
      <c r="F20">
        <f t="shared" si="2"/>
        <v>1756.2246712515664</v>
      </c>
      <c r="G20">
        <f t="shared" si="3"/>
        <v>86194084.910217866</v>
      </c>
      <c r="L20">
        <f>Input!J21</f>
        <v>24.633641714286114</v>
      </c>
      <c r="M20">
        <f t="shared" si="4"/>
        <v>7.6256827142865404</v>
      </c>
      <c r="N20">
        <f t="shared" si="5"/>
        <v>45.425894572785836</v>
      </c>
      <c r="O20">
        <f t="shared" si="6"/>
        <v>432.31777893178986</v>
      </c>
      <c r="P20">
        <f t="shared" si="7"/>
        <v>29045.796891434431</v>
      </c>
    </row>
    <row r="21" spans="1:35" x14ac:dyDescent="0.25">
      <c r="A21">
        <f>Input!G22</f>
        <v>200</v>
      </c>
      <c r="B21">
        <f t="shared" si="1"/>
        <v>18</v>
      </c>
      <c r="C21" s="4">
        <f>Input!I22</f>
        <v>2854.5678975714286</v>
      </c>
      <c r="D21">
        <f t="shared" si="8"/>
        <v>362.58158071428579</v>
      </c>
      <c r="E21">
        <f t="shared" si="0"/>
        <v>408.00742215943814</v>
      </c>
      <c r="F21">
        <f t="shared" si="2"/>
        <v>2063.5070710001205</v>
      </c>
      <c r="G21">
        <f t="shared" si="3"/>
        <v>85647279.276109621</v>
      </c>
      <c r="L21">
        <f>Input!J22</f>
        <v>25.976919142857241</v>
      </c>
      <c r="M21">
        <f t="shared" si="4"/>
        <v>8.968960142857668</v>
      </c>
      <c r="N21">
        <f t="shared" si="5"/>
        <v>47.606948835033393</v>
      </c>
      <c r="O21">
        <f t="shared" si="6"/>
        <v>467.85818448442194</v>
      </c>
      <c r="P21">
        <f t="shared" si="7"/>
        <v>28307.127258295659</v>
      </c>
    </row>
    <row r="22" spans="1:35" x14ac:dyDescent="0.25">
      <c r="A22">
        <f>Input!G23</f>
        <v>201</v>
      </c>
      <c r="B22">
        <f t="shared" si="1"/>
        <v>19</v>
      </c>
      <c r="C22" s="4">
        <f>Input!I23</f>
        <v>2883.996006571429</v>
      </c>
      <c r="D22">
        <f t="shared" si="8"/>
        <v>392.0096897142862</v>
      </c>
      <c r="E22">
        <f t="shared" si="0"/>
        <v>439.76390069869291</v>
      </c>
      <c r="F22">
        <f t="shared" si="2"/>
        <v>2280.4646667432307</v>
      </c>
      <c r="G22">
        <f t="shared" si="3"/>
        <v>85060501.910610631</v>
      </c>
      <c r="L22">
        <f>Input!J23</f>
        <v>29.428109000000404</v>
      </c>
      <c r="M22">
        <f t="shared" si="4"/>
        <v>12.420150000000831</v>
      </c>
      <c r="N22">
        <f t="shared" si="5"/>
        <v>49.949798532510236</v>
      </c>
      <c r="O22">
        <f t="shared" si="6"/>
        <v>421.13974126872358</v>
      </c>
      <c r="P22">
        <f t="shared" si="7"/>
        <v>27524.260302972572</v>
      </c>
    </row>
    <row r="23" spans="1:35" x14ac:dyDescent="0.25">
      <c r="A23">
        <f>Input!G24</f>
        <v>202</v>
      </c>
      <c r="B23">
        <f t="shared" si="1"/>
        <v>20</v>
      </c>
      <c r="C23" s="4">
        <f>Input!I24</f>
        <v>2916.0280071428569</v>
      </c>
      <c r="D23">
        <f t="shared" si="8"/>
        <v>424.04169028571414</v>
      </c>
      <c r="E23">
        <f t="shared" si="0"/>
        <v>473.94872619136379</v>
      </c>
      <c r="F23">
        <f t="shared" si="2"/>
        <v>2490.7122328878036</v>
      </c>
      <c r="G23">
        <f t="shared" si="3"/>
        <v>84431109.183108687</v>
      </c>
      <c r="L23">
        <f>Input!J24</f>
        <v>32.032000571427943</v>
      </c>
      <c r="M23">
        <f t="shared" si="4"/>
        <v>15.02404157142837</v>
      </c>
      <c r="N23">
        <f t="shared" si="5"/>
        <v>52.46554365176825</v>
      </c>
      <c r="O23">
        <f t="shared" si="6"/>
        <v>417.52968281612323</v>
      </c>
      <c r="P23">
        <f t="shared" si="7"/>
        <v>26695.843053475281</v>
      </c>
    </row>
    <row r="24" spans="1:35" x14ac:dyDescent="0.25">
      <c r="A24">
        <f>Input!G25</f>
        <v>203</v>
      </c>
      <c r="B24">
        <f t="shared" si="1"/>
        <v>21</v>
      </c>
      <c r="C24" s="4">
        <f>Input!I25</f>
        <v>2942.0669237142856</v>
      </c>
      <c r="D24">
        <f t="shared" si="8"/>
        <v>450.08060685714281</v>
      </c>
      <c r="E24">
        <f t="shared" si="0"/>
        <v>510.74059991844121</v>
      </c>
      <c r="F24">
        <f t="shared" si="2"/>
        <v>3679.6347581967693</v>
      </c>
      <c r="G24">
        <f t="shared" si="3"/>
        <v>83756328.243323073</v>
      </c>
      <c r="L24">
        <f>Input!J25</f>
        <v>26.038916571428672</v>
      </c>
      <c r="M24">
        <f t="shared" si="4"/>
        <v>9.0309575714290986</v>
      </c>
      <c r="N24">
        <f t="shared" si="5"/>
        <v>55.165899359954366</v>
      </c>
      <c r="O24">
        <f t="shared" si="6"/>
        <v>848.38112636307198</v>
      </c>
      <c r="P24">
        <f t="shared" si="7"/>
        <v>25820.7201575533</v>
      </c>
    </row>
    <row r="25" spans="1:35" x14ac:dyDescent="0.25">
      <c r="A25">
        <f>Input!G26</f>
        <v>204</v>
      </c>
      <c r="B25">
        <f t="shared" si="1"/>
        <v>22</v>
      </c>
      <c r="C25" s="4">
        <f>Input!I26</f>
        <v>2973.2309604285715</v>
      </c>
      <c r="D25">
        <f t="shared" si="8"/>
        <v>481.2446435714287</v>
      </c>
      <c r="E25">
        <f t="shared" si="0"/>
        <v>550.33025004534545</v>
      </c>
      <c r="F25">
        <f t="shared" si="2"/>
        <v>4772.8210218688882</v>
      </c>
      <c r="G25">
        <f t="shared" si="3"/>
        <v>83033258.635243446</v>
      </c>
      <c r="L25">
        <f>Input!J26</f>
        <v>31.164036714285885</v>
      </c>
      <c r="M25">
        <f t="shared" si="4"/>
        <v>14.156077714286312</v>
      </c>
      <c r="N25">
        <f t="shared" si="5"/>
        <v>58.063205472868312</v>
      </c>
      <c r="O25">
        <f t="shared" si="6"/>
        <v>723.56527990269683</v>
      </c>
      <c r="P25">
        <f t="shared" si="7"/>
        <v>24897.988325619532</v>
      </c>
    </row>
    <row r="26" spans="1:35" x14ac:dyDescent="0.25">
      <c r="A26">
        <f>Input!G27</f>
        <v>205</v>
      </c>
      <c r="B26">
        <f t="shared" si="1"/>
        <v>23</v>
      </c>
      <c r="C26" s="4">
        <f>Input!I27</f>
        <v>3004.6636527142859</v>
      </c>
      <c r="D26">
        <f t="shared" si="8"/>
        <v>512.67733585714313</v>
      </c>
      <c r="E26">
        <f t="shared" si="0"/>
        <v>592.92105907697498</v>
      </c>
      <c r="F26">
        <f t="shared" si="2"/>
        <v>6439.0551161809808</v>
      </c>
      <c r="G26">
        <f t="shared" si="3"/>
        <v>82258875.671889171</v>
      </c>
      <c r="L26">
        <f>Input!J27</f>
        <v>31.432692285714438</v>
      </c>
      <c r="M26">
        <f t="shared" si="4"/>
        <v>14.424733285714865</v>
      </c>
      <c r="N26">
        <f t="shared" si="5"/>
        <v>61.170431197039427</v>
      </c>
      <c r="O26">
        <f t="shared" si="6"/>
        <v>884.33311555813236</v>
      </c>
      <c r="P26">
        <f t="shared" si="7"/>
        <v>23927.058892445675</v>
      </c>
    </row>
    <row r="27" spans="1:35" x14ac:dyDescent="0.25">
      <c r="A27">
        <f>Input!G28</f>
        <v>206</v>
      </c>
      <c r="B27">
        <f t="shared" si="1"/>
        <v>24</v>
      </c>
      <c r="C27" s="4">
        <f>Input!I28</f>
        <v>3036.3236687142858</v>
      </c>
      <c r="D27">
        <f t="shared" si="8"/>
        <v>544.33735185714295</v>
      </c>
      <c r="E27">
        <f t="shared" si="0"/>
        <v>638.72969326144596</v>
      </c>
      <c r="F27">
        <f t="shared" si="2"/>
        <v>8909.914115786496</v>
      </c>
      <c r="G27">
        <f t="shared" si="3"/>
        <v>81430035.905572861</v>
      </c>
      <c r="L27">
        <f>Input!J28</f>
        <v>31.660015999999814</v>
      </c>
      <c r="M27">
        <f t="shared" si="4"/>
        <v>14.652057000000241</v>
      </c>
      <c r="N27">
        <f t="shared" si="5"/>
        <v>64.50117409904135</v>
      </c>
      <c r="O27">
        <f t="shared" si="6"/>
        <v>1078.5416652862414</v>
      </c>
      <c r="P27">
        <f t="shared" si="7"/>
        <v>22907.729213972649</v>
      </c>
    </row>
    <row r="28" spans="1:35" x14ac:dyDescent="0.25">
      <c r="A28">
        <f>Input!G29</f>
        <v>207</v>
      </c>
      <c r="B28">
        <f t="shared" si="1"/>
        <v>25</v>
      </c>
      <c r="C28" s="4">
        <f>Input!I29</f>
        <v>3069.3682938571428</v>
      </c>
      <c r="D28">
        <f t="shared" si="8"/>
        <v>577.38197700000001</v>
      </c>
      <c r="E28">
        <f t="shared" si="0"/>
        <v>687.98672758752195</v>
      </c>
      <c r="F28">
        <f t="shared" si="2"/>
        <v>12233.410852527937</v>
      </c>
      <c r="G28">
        <f t="shared" si="3"/>
        <v>80543485.070567787</v>
      </c>
      <c r="L28">
        <f>Input!J29</f>
        <v>33.044625142857058</v>
      </c>
      <c r="M28">
        <f t="shared" si="4"/>
        <v>16.036666142857484</v>
      </c>
      <c r="N28">
        <f t="shared" si="5"/>
        <v>68.069652112961933</v>
      </c>
      <c r="O28">
        <f t="shared" si="6"/>
        <v>1226.7525142565739</v>
      </c>
      <c r="P28">
        <f t="shared" si="7"/>
        <v>21840.263576517464</v>
      </c>
    </row>
    <row r="29" spans="1:35" x14ac:dyDescent="0.25">
      <c r="A29">
        <f>Input!G30</f>
        <v>208</v>
      </c>
      <c r="B29">
        <f t="shared" si="1"/>
        <v>26</v>
      </c>
      <c r="C29" s="4">
        <f>Input!I30</f>
        <v>3105.7194479999998</v>
      </c>
      <c r="D29">
        <f t="shared" si="8"/>
        <v>613.73313114285702</v>
      </c>
      <c r="E29">
        <f t="shared" si="0"/>
        <v>740.93725875618452</v>
      </c>
      <c r="F29">
        <f t="shared" si="2"/>
        <v>16180.890081867708</v>
      </c>
      <c r="G29">
        <f t="shared" si="3"/>
        <v>79595868.91979222</v>
      </c>
      <c r="L29">
        <f>Input!J30</f>
        <v>36.351154142857013</v>
      </c>
      <c r="M29">
        <f t="shared" si="4"/>
        <v>19.343195142857439</v>
      </c>
      <c r="N29">
        <f t="shared" si="5"/>
        <v>71.890687244398919</v>
      </c>
      <c r="O29">
        <f t="shared" si="6"/>
        <v>1263.0584130755929</v>
      </c>
      <c r="P29">
        <f t="shared" si="7"/>
        <v>20725.484220428927</v>
      </c>
    </row>
    <row r="30" spans="1:35" x14ac:dyDescent="0.25">
      <c r="A30">
        <f>Input!G31</f>
        <v>209</v>
      </c>
      <c r="B30">
        <f t="shared" si="1"/>
        <v>27</v>
      </c>
      <c r="C30" s="4">
        <f>Input!I31</f>
        <v>3145.191139</v>
      </c>
      <c r="D30">
        <f t="shared" si="8"/>
        <v>653.20482214285721</v>
      </c>
      <c r="E30">
        <f t="shared" si="0"/>
        <v>797.84149708512064</v>
      </c>
      <c r="F30">
        <f t="shared" si="2"/>
        <v>20919.767738353974</v>
      </c>
      <c r="G30">
        <f t="shared" si="3"/>
        <v>78583747.423752382</v>
      </c>
      <c r="L30">
        <f>Input!J31</f>
        <v>39.471691000000192</v>
      </c>
      <c r="M30">
        <f t="shared" si="4"/>
        <v>22.463732000000618</v>
      </c>
      <c r="N30">
        <f t="shared" si="5"/>
        <v>75.979679467952906</v>
      </c>
      <c r="O30">
        <f t="shared" si="6"/>
        <v>1332.8332219761683</v>
      </c>
      <c r="P30">
        <f t="shared" si="7"/>
        <v>19564.872959072938</v>
      </c>
    </row>
    <row r="31" spans="1:35" x14ac:dyDescent="0.25">
      <c r="A31">
        <f>Input!G32</f>
        <v>210</v>
      </c>
      <c r="B31">
        <f t="shared" si="1"/>
        <v>28</v>
      </c>
      <c r="C31" s="4">
        <f>Input!I32</f>
        <v>3195.3263864285714</v>
      </c>
      <c r="D31">
        <f t="shared" si="8"/>
        <v>703.34006957142856</v>
      </c>
      <c r="E31">
        <f t="shared" si="0"/>
        <v>858.97532671828117</v>
      </c>
      <c r="F31">
        <f t="shared" si="2"/>
        <v>24222.333267166938</v>
      </c>
      <c r="G31">
        <f t="shared" si="3"/>
        <v>77503612.847686544</v>
      </c>
      <c r="L31">
        <f>Input!J32</f>
        <v>50.135247428571347</v>
      </c>
      <c r="M31">
        <f t="shared" si="4"/>
        <v>33.127288428571774</v>
      </c>
      <c r="N31">
        <f t="shared" si="5"/>
        <v>80.352569147105527</v>
      </c>
      <c r="O31">
        <f t="shared" si="6"/>
        <v>913.08653184139746</v>
      </c>
      <c r="P31">
        <f t="shared" si="7"/>
        <v>18360.683695626147</v>
      </c>
    </row>
    <row r="32" spans="1:35" x14ac:dyDescent="0.25">
      <c r="A32">
        <f>Input!G33</f>
        <v>211</v>
      </c>
      <c r="B32">
        <f t="shared" si="1"/>
        <v>29</v>
      </c>
      <c r="C32" s="4">
        <f>Input!I33</f>
        <v>3247.7142067142859</v>
      </c>
      <c r="D32">
        <f t="shared" si="8"/>
        <v>755.72788985714305</v>
      </c>
      <c r="E32">
        <f t="shared" si="0"/>
        <v>924.63082175586885</v>
      </c>
      <c r="F32">
        <f t="shared" si="2"/>
        <v>28528.200403985604</v>
      </c>
      <c r="G32">
        <f t="shared" si="3"/>
        <v>76351912.27045615</v>
      </c>
      <c r="L32">
        <f>Input!J33</f>
        <v>52.387820285714497</v>
      </c>
      <c r="M32">
        <f t="shared" si="4"/>
        <v>35.379861285714924</v>
      </c>
      <c r="N32">
        <f t="shared" si="5"/>
        <v>85.025786133730534</v>
      </c>
      <c r="O32">
        <f t="shared" si="6"/>
        <v>1065.2368146962613</v>
      </c>
      <c r="P32">
        <f t="shared" si="7"/>
        <v>17116.065891750797</v>
      </c>
    </row>
    <row r="33" spans="1:16" x14ac:dyDescent="0.25">
      <c r="A33">
        <f>Input!G34</f>
        <v>212</v>
      </c>
      <c r="B33">
        <f t="shared" si="1"/>
        <v>30</v>
      </c>
      <c r="C33" s="4">
        <f>Input!I34</f>
        <v>3305.5991315714282</v>
      </c>
      <c r="D33">
        <f t="shared" si="8"/>
        <v>813.61281471428538</v>
      </c>
      <c r="E33">
        <f t="shared" si="0"/>
        <v>995.11670399163245</v>
      </c>
      <c r="F33">
        <f t="shared" si="2"/>
        <v>32943.661822803464</v>
      </c>
      <c r="G33">
        <f t="shared" si="3"/>
        <v>75125075.154676437</v>
      </c>
      <c r="L33">
        <f>Input!J34</f>
        <v>57.884924857142323</v>
      </c>
      <c r="M33">
        <f t="shared" si="4"/>
        <v>40.87696585714275</v>
      </c>
      <c r="N33">
        <f t="shared" si="5"/>
        <v>90.016183533585945</v>
      </c>
      <c r="O33">
        <f t="shared" si="6"/>
        <v>1032.4177841325336</v>
      </c>
      <c r="P33">
        <f t="shared" si="7"/>
        <v>15835.198709697277</v>
      </c>
    </row>
    <row r="34" spans="1:16" x14ac:dyDescent="0.25">
      <c r="A34">
        <f>Input!G35</f>
        <v>213</v>
      </c>
      <c r="B34">
        <f t="shared" si="1"/>
        <v>31</v>
      </c>
      <c r="C34" s="4">
        <f>Input!I35</f>
        <v>3363.7733778571423</v>
      </c>
      <c r="D34">
        <f t="shared" si="8"/>
        <v>871.78706099999954</v>
      </c>
      <c r="E34">
        <f t="shared" si="0"/>
        <v>1070.7587258476497</v>
      </c>
      <c r="F34">
        <f t="shared" si="2"/>
        <v>39589.723412245607</v>
      </c>
      <c r="G34">
        <f t="shared" si="3"/>
        <v>73819546.619840026</v>
      </c>
      <c r="L34">
        <f>Input!J35</f>
        <v>58.174246285714162</v>
      </c>
      <c r="M34">
        <f t="shared" si="4"/>
        <v>41.166287285714589</v>
      </c>
      <c r="N34">
        <f t="shared" si="5"/>
        <v>95.340953959678018</v>
      </c>
      <c r="O34">
        <f t="shared" si="6"/>
        <v>1381.3641593218838</v>
      </c>
      <c r="P34">
        <f t="shared" si="7"/>
        <v>14523.435117582929</v>
      </c>
    </row>
    <row r="35" spans="1:16" x14ac:dyDescent="0.25">
      <c r="A35">
        <f>Input!G36</f>
        <v>214</v>
      </c>
      <c r="B35">
        <f t="shared" si="1"/>
        <v>32</v>
      </c>
      <c r="C35" s="4">
        <f>Input!I36</f>
        <v>3428.2300292857144</v>
      </c>
      <c r="D35">
        <f t="shared" si="8"/>
        <v>936.2437124285716</v>
      </c>
      <c r="E35">
        <f t="shared" ref="E35:E66" si="9">(_Ac/(1+EXP(-1*(B35-_Muc)/_sc)))</f>
        <v>1151.89995984184</v>
      </c>
      <c r="F35">
        <f t="shared" si="2"/>
        <v>46507.61704837282</v>
      </c>
      <c r="G35">
        <f t="shared" si="3"/>
        <v>72431827.106200397</v>
      </c>
      <c r="L35">
        <f>Input!J36</f>
        <v>64.456651428572059</v>
      </c>
      <c r="M35">
        <f t="shared" si="4"/>
        <v>47.448692428572485</v>
      </c>
      <c r="N35">
        <f t="shared" ref="N35:N66" si="10">_Ac*EXP(-1*(B35-_Muc)/_sc)*(1/_sc)*(1/(1+EXP(-1*(B35-_Muc)/_sc))^2)+$L$3</f>
        <v>101.01752594472099</v>
      </c>
      <c r="O35">
        <f t="shared" si="6"/>
        <v>1336.6975453855882</v>
      </c>
      <c r="P35">
        <f t="shared" si="7"/>
        <v>13187.45470086467</v>
      </c>
    </row>
    <row r="36" spans="1:16" x14ac:dyDescent="0.25">
      <c r="A36">
        <f>Input!G37</f>
        <v>215</v>
      </c>
      <c r="B36">
        <f t="shared" si="1"/>
        <v>33</v>
      </c>
      <c r="C36" s="4">
        <f>Input!I37</f>
        <v>3499.8990474285715</v>
      </c>
      <c r="D36">
        <f t="shared" si="8"/>
        <v>1007.9127305714287</v>
      </c>
      <c r="E36">
        <f t="shared" si="9"/>
        <v>1238.9009735284872</v>
      </c>
      <c r="F36">
        <f t="shared" si="2"/>
        <v>53355.568384389058</v>
      </c>
      <c r="G36">
        <f t="shared" si="3"/>
        <v>70958519.143757552</v>
      </c>
      <c r="L36">
        <f>Input!J37</f>
        <v>71.669018142857112</v>
      </c>
      <c r="M36">
        <f t="shared" si="4"/>
        <v>54.661059142857539</v>
      </c>
      <c r="N36">
        <f t="shared" si="10"/>
        <v>107.06343805629025</v>
      </c>
      <c r="O36">
        <f t="shared" si="6"/>
        <v>1252.7649610084325</v>
      </c>
      <c r="P36">
        <f t="shared" si="7"/>
        <v>11835.423245994483</v>
      </c>
    </row>
    <row r="37" spans="1:16" x14ac:dyDescent="0.25">
      <c r="A37">
        <f>Input!G38</f>
        <v>216</v>
      </c>
      <c r="B37">
        <f t="shared" si="1"/>
        <v>34</v>
      </c>
      <c r="C37" s="4">
        <f>Input!I38</f>
        <v>3579.4624037142858</v>
      </c>
      <c r="D37">
        <f t="shared" si="8"/>
        <v>1087.4760868571429</v>
      </c>
      <c r="E37">
        <f t="shared" si="9"/>
        <v>1332.1398663456609</v>
      </c>
      <c r="F37">
        <f t="shared" si="2"/>
        <v>59860.364993606163</v>
      </c>
      <c r="G37">
        <f t="shared" si="3"/>
        <v>69396381.953956082</v>
      </c>
      <c r="L37">
        <f>Input!J38</f>
        <v>79.563356285714235</v>
      </c>
      <c r="M37">
        <f t="shared" si="4"/>
        <v>62.555397285714662</v>
      </c>
      <c r="N37">
        <f t="shared" si="10"/>
        <v>113.49618816508307</v>
      </c>
      <c r="O37">
        <f t="shared" si="6"/>
        <v>1151.4370793535099</v>
      </c>
      <c r="P37">
        <f t="shared" si="7"/>
        <v>10477.156341018288</v>
      </c>
    </row>
    <row r="38" spans="1:16" x14ac:dyDescent="0.25">
      <c r="A38">
        <f>Input!G39</f>
        <v>217</v>
      </c>
      <c r="B38">
        <f t="shared" si="1"/>
        <v>35</v>
      </c>
      <c r="C38" s="4">
        <f>Input!I39</f>
        <v>3667.2507511428571</v>
      </c>
      <c r="D38">
        <f t="shared" si="8"/>
        <v>1175.2644342857143</v>
      </c>
      <c r="E38">
        <f t="shared" si="9"/>
        <v>1432.0121422266966</v>
      </c>
      <c r="F38">
        <f t="shared" si="2"/>
        <v>65919.385532947956</v>
      </c>
      <c r="G38">
        <f t="shared" si="3"/>
        <v>67742394.607031465</v>
      </c>
      <c r="L38">
        <f>Input!J39</f>
        <v>87.788347428571342</v>
      </c>
      <c r="M38">
        <f t="shared" si="4"/>
        <v>70.780388428571769</v>
      </c>
      <c r="N38">
        <f t="shared" si="10"/>
        <v>120.33305527172581</v>
      </c>
      <c r="O38">
        <f t="shared" si="6"/>
        <v>1059.1580085962801</v>
      </c>
      <c r="P38">
        <f t="shared" si="7"/>
        <v>9124.2832615997304</v>
      </c>
    </row>
    <row r="39" spans="1:16" x14ac:dyDescent="0.25">
      <c r="A39">
        <f>Input!G40</f>
        <v>218</v>
      </c>
      <c r="B39">
        <f t="shared" si="1"/>
        <v>36</v>
      </c>
      <c r="C39" s="4">
        <f>Input!I40</f>
        <v>3763.0161000000003</v>
      </c>
      <c r="D39">
        <f t="shared" si="8"/>
        <v>1271.0297831428575</v>
      </c>
      <c r="E39">
        <f t="shared" si="9"/>
        <v>1538.9303892419666</v>
      </c>
      <c r="F39">
        <f t="shared" si="2"/>
        <v>71770.734748270042</v>
      </c>
      <c r="G39">
        <f t="shared" si="3"/>
        <v>65993828.429914258</v>
      </c>
      <c r="L39">
        <f>Input!J40</f>
        <v>95.765348857143181</v>
      </c>
      <c r="M39">
        <f t="shared" si="4"/>
        <v>78.757389857143608</v>
      </c>
      <c r="N39">
        <f t="shared" si="10"/>
        <v>127.59089131710495</v>
      </c>
      <c r="O39">
        <f t="shared" si="6"/>
        <v>1012.8651528708293</v>
      </c>
      <c r="P39">
        <f t="shared" si="7"/>
        <v>7790.4062739174669</v>
      </c>
    </row>
    <row r="40" spans="1:16" x14ac:dyDescent="0.25">
      <c r="A40">
        <f>Input!G41</f>
        <v>219</v>
      </c>
      <c r="B40">
        <f t="shared" si="1"/>
        <v>37</v>
      </c>
      <c r="C40" s="4">
        <f>Input!I41</f>
        <v>3861.9846490000004</v>
      </c>
      <c r="D40">
        <f t="shared" si="8"/>
        <v>1369.9983321428576</v>
      </c>
      <c r="E40">
        <f t="shared" si="9"/>
        <v>1653.3237350058387</v>
      </c>
      <c r="F40">
        <f t="shared" si="2"/>
        <v>80273.283907470497</v>
      </c>
      <c r="G40">
        <f t="shared" si="3"/>
        <v>64148329.301997043</v>
      </c>
      <c r="L40">
        <f>Input!J41</f>
        <v>98.968549000000166</v>
      </c>
      <c r="M40">
        <f t="shared" si="4"/>
        <v>81.960590000000593</v>
      </c>
      <c r="N40">
        <f t="shared" si="10"/>
        <v>135.28588050416866</v>
      </c>
      <c r="O40">
        <f t="shared" si="6"/>
        <v>1318.9485675836693</v>
      </c>
      <c r="P40">
        <f t="shared" si="7"/>
        <v>6491.2491901880594</v>
      </c>
    </row>
    <row r="41" spans="1:16" x14ac:dyDescent="0.25">
      <c r="A41">
        <f>Input!G42</f>
        <v>220</v>
      </c>
      <c r="B41">
        <f t="shared" si="1"/>
        <v>38</v>
      </c>
      <c r="C41" s="4">
        <f>Input!I42</f>
        <v>3967.4009297142866</v>
      </c>
      <c r="D41">
        <f t="shared" si="8"/>
        <v>1475.4146128571438</v>
      </c>
      <c r="E41">
        <f t="shared" si="9"/>
        <v>1775.6370442059017</v>
      </c>
      <c r="F41">
        <f t="shared" si="2"/>
        <v>90133.508284959666</v>
      </c>
      <c r="G41">
        <f t="shared" si="3"/>
        <v>62204010.381917663</v>
      </c>
      <c r="L41">
        <f>Input!J42</f>
        <v>105.41628071428613</v>
      </c>
      <c r="M41">
        <f t="shared" si="4"/>
        <v>88.408321714286558</v>
      </c>
      <c r="N41">
        <f t="shared" si="10"/>
        <v>143.43326386701852</v>
      </c>
      <c r="O41">
        <f t="shared" si="6"/>
        <v>1445.2910080351387</v>
      </c>
      <c r="P41">
        <f t="shared" si="7"/>
        <v>5244.7875713279609</v>
      </c>
    </row>
    <row r="42" spans="1:16" x14ac:dyDescent="0.25">
      <c r="A42">
        <f>Input!G43</f>
        <v>221</v>
      </c>
      <c r="B42">
        <f t="shared" si="1"/>
        <v>39</v>
      </c>
      <c r="C42" s="4">
        <f>Input!I43</f>
        <v>4081.8481680000009</v>
      </c>
      <c r="D42">
        <f t="shared" si="8"/>
        <v>1589.8618511428581</v>
      </c>
      <c r="E42">
        <f t="shared" si="9"/>
        <v>1906.3298225038527</v>
      </c>
      <c r="F42">
        <f t="shared" si="2"/>
        <v>100151.97689734331</v>
      </c>
      <c r="G42">
        <f t="shared" si="3"/>
        <v>60159555.670184016</v>
      </c>
      <c r="L42">
        <f>Input!J43</f>
        <v>114.44723828571432</v>
      </c>
      <c r="M42">
        <f t="shared" si="4"/>
        <v>97.439279285714747</v>
      </c>
      <c r="N42">
        <f t="shared" si="10"/>
        <v>152.04702715967741</v>
      </c>
      <c r="O42">
        <f t="shared" si="6"/>
        <v>1413.7441233665988</v>
      </c>
      <c r="P42">
        <f t="shared" si="7"/>
        <v>4071.3514124282742</v>
      </c>
    </row>
    <row r="43" spans="1:16" x14ac:dyDescent="0.25">
      <c r="A43">
        <f>Input!G44</f>
        <v>222</v>
      </c>
      <c r="B43">
        <f t="shared" si="1"/>
        <v>40</v>
      </c>
      <c r="C43" s="4">
        <f>Input!I44</f>
        <v>4207.6822657142857</v>
      </c>
      <c r="D43">
        <f t="shared" si="8"/>
        <v>1715.6959488571429</v>
      </c>
      <c r="E43">
        <f t="shared" si="9"/>
        <v>2045.8747893613368</v>
      </c>
      <c r="F43">
        <f t="shared" si="2"/>
        <v>109018.06671669391</v>
      </c>
      <c r="G43">
        <f t="shared" si="3"/>
        <v>58014334.621878706</v>
      </c>
      <c r="L43">
        <f>Input!J44</f>
        <v>125.83409771428478</v>
      </c>
      <c r="M43">
        <f t="shared" si="4"/>
        <v>108.82613871428521</v>
      </c>
      <c r="N43">
        <f t="shared" si="10"/>
        <v>161.13955062780181</v>
      </c>
      <c r="O43">
        <f t="shared" si="6"/>
        <v>1246.4750054285682</v>
      </c>
      <c r="P43">
        <f t="shared" si="7"/>
        <v>2993.689517292406</v>
      </c>
    </row>
    <row r="44" spans="1:16" x14ac:dyDescent="0.25">
      <c r="A44">
        <f>Input!G45</f>
        <v>223</v>
      </c>
      <c r="B44">
        <f t="shared" si="1"/>
        <v>41</v>
      </c>
      <c r="C44" s="4">
        <f>Input!I45</f>
        <v>4347.0111354285718</v>
      </c>
      <c r="D44">
        <f t="shared" si="8"/>
        <v>1855.024818571429</v>
      </c>
      <c r="E44">
        <f t="shared" si="9"/>
        <v>2194.756081226984</v>
      </c>
      <c r="F44">
        <f t="shared" si="2"/>
        <v>115417.33082553765</v>
      </c>
      <c r="G44">
        <f t="shared" si="3"/>
        <v>55768527.772599384</v>
      </c>
      <c r="L44">
        <f>Input!J45</f>
        <v>139.32886971428616</v>
      </c>
      <c r="M44">
        <f t="shared" si="4"/>
        <v>122.32091071428658</v>
      </c>
      <c r="N44">
        <f t="shared" si="10"/>
        <v>170.72121989842745</v>
      </c>
      <c r="O44">
        <f t="shared" si="6"/>
        <v>985.47965008375581</v>
      </c>
      <c r="P44">
        <f t="shared" si="7"/>
        <v>2036.9831388822754</v>
      </c>
    </row>
    <row r="45" spans="1:16" x14ac:dyDescent="0.25">
      <c r="A45">
        <f>Input!G46</f>
        <v>224</v>
      </c>
      <c r="B45">
        <f t="shared" si="1"/>
        <v>42</v>
      </c>
      <c r="C45" s="4">
        <f>Input!I46</f>
        <v>4500.4134194285725</v>
      </c>
      <c r="D45">
        <f t="shared" si="8"/>
        <v>2008.4271025714297</v>
      </c>
      <c r="E45">
        <f t="shared" si="9"/>
        <v>2353.4670461772553</v>
      </c>
      <c r="F45">
        <f t="shared" si="2"/>
        <v>119052.56268351128</v>
      </c>
      <c r="G45">
        <f t="shared" si="3"/>
        <v>53423263.021259867</v>
      </c>
      <c r="L45">
        <f>Input!J46</f>
        <v>153.40228400000069</v>
      </c>
      <c r="M45">
        <f t="shared" si="4"/>
        <v>136.39432500000112</v>
      </c>
      <c r="N45">
        <f t="shared" si="10"/>
        <v>180.79999810204529</v>
      </c>
      <c r="O45">
        <f t="shared" si="6"/>
        <v>750.63473801737371</v>
      </c>
      <c r="P45">
        <f t="shared" si="7"/>
        <v>1228.7949317324876</v>
      </c>
    </row>
    <row r="46" spans="1:16" x14ac:dyDescent="0.25">
      <c r="A46">
        <f>Input!G47</f>
        <v>225</v>
      </c>
      <c r="B46">
        <f t="shared" si="1"/>
        <v>43</v>
      </c>
      <c r="C46" s="4">
        <f>Input!I47</f>
        <v>4666.0291954285722</v>
      </c>
      <c r="D46">
        <f t="shared" si="8"/>
        <v>2174.0428785714294</v>
      </c>
      <c r="E46">
        <f t="shared" si="9"/>
        <v>2522.5075917533081</v>
      </c>
      <c r="F46">
        <f t="shared" si="2"/>
        <v>121427.65633292904</v>
      </c>
      <c r="G46">
        <f t="shared" si="3"/>
        <v>50980761.818322949</v>
      </c>
      <c r="L46">
        <f>Input!J47</f>
        <v>165.61577599999964</v>
      </c>
      <c r="M46">
        <f t="shared" si="4"/>
        <v>148.60781700000007</v>
      </c>
      <c r="N46">
        <f t="shared" si="10"/>
        <v>191.38096045248193</v>
      </c>
      <c r="O46">
        <f t="shared" si="6"/>
        <v>663.844729870435</v>
      </c>
      <c r="P46">
        <f t="shared" si="7"/>
        <v>598.93796061945864</v>
      </c>
    </row>
    <row r="47" spans="1:16" x14ac:dyDescent="0.25">
      <c r="A47">
        <f>Input!G48</f>
        <v>226</v>
      </c>
      <c r="B47">
        <f t="shared" si="1"/>
        <v>44</v>
      </c>
      <c r="C47" s="4">
        <f>Input!I48</f>
        <v>4840.7379262857139</v>
      </c>
      <c r="D47">
        <f t="shared" si="8"/>
        <v>2348.7516094285711</v>
      </c>
      <c r="E47">
        <f t="shared" si="9"/>
        <v>2702.381049621682</v>
      </c>
      <c r="F47">
        <f t="shared" si="2"/>
        <v>125053.78097129299</v>
      </c>
      <c r="G47">
        <f t="shared" si="3"/>
        <v>48444494.032028198</v>
      </c>
      <c r="L47">
        <f>Input!J48</f>
        <v>174.70873085714175</v>
      </c>
      <c r="M47">
        <f t="shared" si="4"/>
        <v>157.70077185714217</v>
      </c>
      <c r="N47">
        <f t="shared" si="10"/>
        <v>202.46579387373555</v>
      </c>
      <c r="O47">
        <f t="shared" si="6"/>
        <v>770.45454730715949</v>
      </c>
      <c r="P47">
        <f t="shared" si="7"/>
        <v>179.24860165608123</v>
      </c>
    </row>
    <row r="48" spans="1:16" x14ac:dyDescent="0.25">
      <c r="A48">
        <f>Input!G49</f>
        <v>227</v>
      </c>
      <c r="B48">
        <f t="shared" si="1"/>
        <v>45</v>
      </c>
      <c r="C48" s="4">
        <f>Input!I49</f>
        <v>5014.0413822857145</v>
      </c>
      <c r="D48">
        <f t="shared" si="8"/>
        <v>2522.0550654285717</v>
      </c>
      <c r="E48">
        <f t="shared" si="9"/>
        <v>2893.5905240681732</v>
      </c>
      <c r="F48">
        <f t="shared" si="2"/>
        <v>138038.59702653906</v>
      </c>
      <c r="G48">
        <f t="shared" si="3"/>
        <v>45819339.705380097</v>
      </c>
      <c r="L48">
        <f>Input!J49</f>
        <v>173.30345600000055</v>
      </c>
      <c r="M48">
        <f t="shared" si="4"/>
        <v>156.29549700000098</v>
      </c>
      <c r="N48">
        <f t="shared" si="10"/>
        <v>214.05226589281298</v>
      </c>
      <c r="O48">
        <f t="shared" si="6"/>
        <v>1660.4655076805682</v>
      </c>
      <c r="P48">
        <f t="shared" si="7"/>
        <v>3.2468565754258312</v>
      </c>
    </row>
    <row r="49" spans="1:16" x14ac:dyDescent="0.25">
      <c r="A49">
        <f>Input!G50</f>
        <v>228</v>
      </c>
      <c r="B49">
        <f t="shared" si="1"/>
        <v>46</v>
      </c>
      <c r="C49" s="4">
        <f>Input!I50</f>
        <v>5212.5364568571431</v>
      </c>
      <c r="D49">
        <f t="shared" si="8"/>
        <v>2720.5501400000003</v>
      </c>
      <c r="E49">
        <f t="shared" si="9"/>
        <v>3096.6346964808608</v>
      </c>
      <c r="F49">
        <f t="shared" si="2"/>
        <v>141439.59362340558</v>
      </c>
      <c r="G49">
        <f t="shared" si="3"/>
        <v>43111755.273965307</v>
      </c>
      <c r="L49">
        <f>Input!J50</f>
        <v>198.49507457142863</v>
      </c>
      <c r="M49">
        <f t="shared" si="4"/>
        <v>181.48711557142906</v>
      </c>
      <c r="N49">
        <f t="shared" si="10"/>
        <v>226.13366891730917</v>
      </c>
      <c r="O49">
        <f t="shared" si="6"/>
        <v>763.89189741613939</v>
      </c>
      <c r="P49">
        <f t="shared" si="7"/>
        <v>105.66810846537966</v>
      </c>
    </row>
    <row r="50" spans="1:16" x14ac:dyDescent="0.25">
      <c r="A50">
        <f>Input!G51</f>
        <v>229</v>
      </c>
      <c r="B50">
        <f t="shared" si="1"/>
        <v>47</v>
      </c>
      <c r="C50" s="4">
        <f>Input!I51</f>
        <v>5436.5124714285712</v>
      </c>
      <c r="D50">
        <f t="shared" si="8"/>
        <v>2944.5261545714284</v>
      </c>
      <c r="E50">
        <f t="shared" si="9"/>
        <v>3312.0030651558377</v>
      </c>
      <c r="F50">
        <f t="shared" si="2"/>
        <v>135039.27981266196</v>
      </c>
      <c r="G50">
        <f t="shared" si="3"/>
        <v>40329941.09496031</v>
      </c>
      <c r="L50">
        <f>Input!J51</f>
        <v>223.9760145714281</v>
      </c>
      <c r="M50">
        <f t="shared" si="4"/>
        <v>206.96805557142852</v>
      </c>
      <c r="N50">
        <f t="shared" si="10"/>
        <v>238.69824817559245</v>
      </c>
      <c r="O50">
        <f t="shared" si="6"/>
        <v>216.74416229558628</v>
      </c>
      <c r="P50">
        <f t="shared" si="7"/>
        <v>521.851930969828</v>
      </c>
    </row>
    <row r="51" spans="1:16" x14ac:dyDescent="0.25">
      <c r="A51">
        <f>Input!G52</f>
        <v>230</v>
      </c>
      <c r="B51">
        <f t="shared" si="1"/>
        <v>48</v>
      </c>
      <c r="C51" s="4">
        <f>Input!I52</f>
        <v>5687.1060451428575</v>
      </c>
      <c r="D51">
        <f t="shared" si="8"/>
        <v>3195.1197282857147</v>
      </c>
      <c r="E51">
        <f t="shared" si="9"/>
        <v>3540.17060921453</v>
      </c>
      <c r="F51">
        <f t="shared" si="2"/>
        <v>119060.1104297515</v>
      </c>
      <c r="G51">
        <f t="shared" si="3"/>
        <v>37484006.353255287</v>
      </c>
      <c r="L51">
        <f>Input!J52</f>
        <v>250.59357371428632</v>
      </c>
      <c r="M51">
        <f t="shared" si="4"/>
        <v>233.58561471428675</v>
      </c>
      <c r="N51">
        <f t="shared" si="10"/>
        <v>251.72862398747509</v>
      </c>
      <c r="O51">
        <f t="shared" si="6"/>
        <v>1.2883391226658951</v>
      </c>
      <c r="P51">
        <f t="shared" si="7"/>
        <v>1286.9764854541741</v>
      </c>
    </row>
    <row r="52" spans="1:16" x14ac:dyDescent="0.25">
      <c r="A52">
        <f>Input!G53</f>
        <v>231</v>
      </c>
      <c r="B52">
        <f t="shared" si="1"/>
        <v>49</v>
      </c>
      <c r="C52" s="4">
        <f>Input!I53</f>
        <v>5960.3080114285713</v>
      </c>
      <c r="D52">
        <f t="shared" si="8"/>
        <v>3468.3216945714285</v>
      </c>
      <c r="E52">
        <f t="shared" si="9"/>
        <v>3781.5918773621966</v>
      </c>
      <c r="F52">
        <f t="shared" si="2"/>
        <v>98138.207425761255</v>
      </c>
      <c r="G52">
        <f t="shared" si="3"/>
        <v>34586126.581504405</v>
      </c>
      <c r="L52">
        <f>Input!J53</f>
        <v>273.20196628571375</v>
      </c>
      <c r="M52">
        <f t="shared" si="4"/>
        <v>256.19400728571418</v>
      </c>
      <c r="N52">
        <f t="shared" si="10"/>
        <v>265.20122160316976</v>
      </c>
      <c r="O52">
        <f t="shared" si="6"/>
        <v>64.011915475256018</v>
      </c>
      <c r="P52">
        <f t="shared" si="7"/>
        <v>2435.1315522086711</v>
      </c>
    </row>
    <row r="53" spans="1:16" x14ac:dyDescent="0.25">
      <c r="A53">
        <f>Input!G54</f>
        <v>232</v>
      </c>
      <c r="B53">
        <f t="shared" si="1"/>
        <v>50</v>
      </c>
      <c r="C53" s="4">
        <f>Input!I54</f>
        <v>6260.4168581428576</v>
      </c>
      <c r="D53">
        <f t="shared" si="8"/>
        <v>3768.4305412857148</v>
      </c>
      <c r="E53">
        <f t="shared" si="9"/>
        <v>4036.6945167865251</v>
      </c>
      <c r="F53">
        <f t="shared" si="2"/>
        <v>71965.560551499395</v>
      </c>
      <c r="G53">
        <f t="shared" si="3"/>
        <v>31650688.186222803</v>
      </c>
      <c r="L53">
        <f>Input!J54</f>
        <v>300.1088467142863</v>
      </c>
      <c r="M53">
        <f t="shared" si="4"/>
        <v>283.10088771428673</v>
      </c>
      <c r="N53">
        <f t="shared" si="10"/>
        <v>279.08572452059474</v>
      </c>
      <c r="O53">
        <f t="shared" si="6"/>
        <v>441.97166677088677</v>
      </c>
      <c r="P53">
        <f t="shared" si="7"/>
        <v>3998.2295515214983</v>
      </c>
    </row>
    <row r="54" spans="1:16" x14ac:dyDescent="0.25">
      <c r="A54">
        <f>Input!G55</f>
        <v>233</v>
      </c>
      <c r="B54">
        <f t="shared" si="1"/>
        <v>51</v>
      </c>
      <c r="C54" s="4">
        <f>Input!I55</f>
        <v>6576.2317181428571</v>
      </c>
      <c r="D54">
        <f t="shared" si="8"/>
        <v>4084.2454012857143</v>
      </c>
      <c r="E54">
        <f t="shared" si="9"/>
        <v>4305.8722747447109</v>
      </c>
      <c r="F54">
        <f t="shared" si="2"/>
        <v>49118.471039210126</v>
      </c>
      <c r="G54">
        <f t="shared" si="3"/>
        <v>28694413.550917547</v>
      </c>
      <c r="L54">
        <f>Input!J55</f>
        <v>315.8148599999995</v>
      </c>
      <c r="M54">
        <f t="shared" si="4"/>
        <v>298.80690099999993</v>
      </c>
      <c r="N54">
        <f t="shared" si="10"/>
        <v>293.34456985823476</v>
      </c>
      <c r="O54">
        <f t="shared" si="6"/>
        <v>504.91393905508943</v>
      </c>
      <c r="P54">
        <f t="shared" si="7"/>
        <v>6004.7621491488853</v>
      </c>
    </row>
    <row r="55" spans="1:16" x14ac:dyDescent="0.25">
      <c r="A55">
        <f>Input!G56</f>
        <v>234</v>
      </c>
      <c r="B55">
        <f t="shared" si="1"/>
        <v>52</v>
      </c>
      <c r="C55" s="4">
        <f>Input!I56</f>
        <v>6910.6044727142853</v>
      </c>
      <c r="D55">
        <f t="shared" si="8"/>
        <v>4418.6181558571425</v>
      </c>
      <c r="E55">
        <f t="shared" si="9"/>
        <v>4589.4775252445088</v>
      </c>
      <c r="F55">
        <f t="shared" si="2"/>
        <v>29192.924107448489</v>
      </c>
      <c r="G55">
        <f t="shared" si="3"/>
        <v>25736459.539310977</v>
      </c>
      <c r="L55">
        <f>Input!J56</f>
        <v>334.37275457142823</v>
      </c>
      <c r="M55">
        <f t="shared" si="4"/>
        <v>317.36479557142866</v>
      </c>
      <c r="N55">
        <f t="shared" si="10"/>
        <v>307.93250688334729</v>
      </c>
      <c r="O55">
        <f t="shared" si="6"/>
        <v>699.08669780706975</v>
      </c>
      <c r="P55">
        <f t="shared" si="7"/>
        <v>8478.4202170275221</v>
      </c>
    </row>
    <row r="56" spans="1:16" x14ac:dyDescent="0.25">
      <c r="A56">
        <f>Input!G57</f>
        <v>235</v>
      </c>
      <c r="B56">
        <f t="shared" si="1"/>
        <v>53</v>
      </c>
      <c r="C56" s="4">
        <f>Input!I57</f>
        <v>7248.7797357142854</v>
      </c>
      <c r="D56">
        <f t="shared" si="8"/>
        <v>4756.7934188571426</v>
      </c>
      <c r="E56">
        <f t="shared" si="9"/>
        <v>4887.8133954622544</v>
      </c>
      <c r="F56">
        <f t="shared" si="2"/>
        <v>17166.234269604065</v>
      </c>
      <c r="G56">
        <f t="shared" si="3"/>
        <v>22798481.606871456</v>
      </c>
      <c r="L56">
        <f>Input!J57</f>
        <v>338.17526300000009</v>
      </c>
      <c r="M56">
        <f t="shared" si="4"/>
        <v>321.16730400000051</v>
      </c>
      <c r="N56">
        <f t="shared" si="10"/>
        <v>322.79624200200578</v>
      </c>
      <c r="O56">
        <f t="shared" si="6"/>
        <v>236.51428685674969</v>
      </c>
      <c r="P56">
        <f t="shared" si="7"/>
        <v>11436.6068730521</v>
      </c>
    </row>
    <row r="57" spans="1:16" x14ac:dyDescent="0.25">
      <c r="A57">
        <f>Input!G58</f>
        <v>236</v>
      </c>
      <c r="B57">
        <f t="shared" si="1"/>
        <v>54</v>
      </c>
      <c r="C57" s="4">
        <f>Input!I58</f>
        <v>7617.3750662857137</v>
      </c>
      <c r="D57">
        <f t="shared" si="8"/>
        <v>5125.3887494285709</v>
      </c>
      <c r="E57">
        <f t="shared" si="9"/>
        <v>5201.1255907445238</v>
      </c>
      <c r="F57">
        <f t="shared" si="2"/>
        <v>5736.0691325178323</v>
      </c>
      <c r="G57">
        <f t="shared" si="3"/>
        <v>19904655.315939873</v>
      </c>
      <c r="L57">
        <f>Input!J58</f>
        <v>368.59533057142835</v>
      </c>
      <c r="M57">
        <f t="shared" si="4"/>
        <v>351.58737157142878</v>
      </c>
      <c r="N57">
        <f t="shared" si="10"/>
        <v>337.87419520791792</v>
      </c>
      <c r="O57">
        <f t="shared" si="6"/>
        <v>943.7881580231309</v>
      </c>
      <c r="P57">
        <f t="shared" si="7"/>
        <v>14888.886676074699</v>
      </c>
    </row>
    <row r="58" spans="1:16" x14ac:dyDescent="0.25">
      <c r="A58">
        <f>Input!G59</f>
        <v>237</v>
      </c>
      <c r="B58">
        <f t="shared" si="1"/>
        <v>55</v>
      </c>
      <c r="C58" s="4">
        <f>Input!I59</f>
        <v>8012.7119508571432</v>
      </c>
      <c r="D58">
        <f t="shared" si="8"/>
        <v>5520.7256340000004</v>
      </c>
      <c r="E58">
        <f t="shared" si="9"/>
        <v>5529.5940425840172</v>
      </c>
      <c r="F58">
        <f t="shared" si="2"/>
        <v>78.648670813063461</v>
      </c>
      <c r="G58">
        <f t="shared" si="3"/>
        <v>17081646.913953822</v>
      </c>
      <c r="L58">
        <f>Input!J59</f>
        <v>395.33688457142944</v>
      </c>
      <c r="M58">
        <f t="shared" si="4"/>
        <v>378.32892557142986</v>
      </c>
      <c r="N58">
        <f t="shared" si="10"/>
        <v>353.09639393826666</v>
      </c>
      <c r="O58">
        <f t="shared" si="6"/>
        <v>1784.2590489303125</v>
      </c>
      <c r="P58">
        <f t="shared" si="7"/>
        <v>18835.428171365947</v>
      </c>
    </row>
    <row r="59" spans="1:16" x14ac:dyDescent="0.25">
      <c r="A59">
        <f>Input!G60</f>
        <v>238</v>
      </c>
      <c r="B59">
        <f t="shared" si="1"/>
        <v>56</v>
      </c>
      <c r="C59" s="4">
        <f>Input!I60</f>
        <v>8430.0579198571431</v>
      </c>
      <c r="D59">
        <f t="shared" si="8"/>
        <v>5938.0716030000003</v>
      </c>
      <c r="E59">
        <f t="shared" si="9"/>
        <v>5873.3245299882501</v>
      </c>
      <c r="F59">
        <f t="shared" si="2"/>
        <v>4192.1834635889136</v>
      </c>
      <c r="G59">
        <f t="shared" si="3"/>
        <v>14358524.853226939</v>
      </c>
      <c r="L59">
        <f>Input!J60</f>
        <v>417.34596899999997</v>
      </c>
      <c r="M59">
        <f t="shared" si="4"/>
        <v>400.33801000000039</v>
      </c>
      <c r="N59">
        <f t="shared" si="10"/>
        <v>368.38453026235112</v>
      </c>
      <c r="O59">
        <f t="shared" si="6"/>
        <v>2397.2224832605411</v>
      </c>
      <c r="P59">
        <f t="shared" si="7"/>
        <v>23265.510957185266</v>
      </c>
    </row>
    <row r="60" spans="1:16" x14ac:dyDescent="0.25">
      <c r="A60">
        <f>Input!G61</f>
        <v>239</v>
      </c>
      <c r="B60">
        <f t="shared" si="1"/>
        <v>57</v>
      </c>
      <c r="C60" s="4">
        <f>Input!I61</f>
        <v>8866.9950737142844</v>
      </c>
      <c r="D60">
        <f t="shared" si="8"/>
        <v>6375.0087568571416</v>
      </c>
      <c r="E60">
        <f t="shared" si="9"/>
        <v>6232.340450081294</v>
      </c>
      <c r="F60">
        <f t="shared" si="2"/>
        <v>20354.245758287383</v>
      </c>
      <c r="G60">
        <f t="shared" si="3"/>
        <v>11766604.778852947</v>
      </c>
      <c r="L60">
        <f>Input!J61</f>
        <v>436.93715385714131</v>
      </c>
      <c r="M60">
        <f t="shared" si="4"/>
        <v>419.92919485714174</v>
      </c>
      <c r="N60">
        <f t="shared" si="10"/>
        <v>383.65220610146423</v>
      </c>
      <c r="O60">
        <f t="shared" si="6"/>
        <v>2839.2856573252361</v>
      </c>
      <c r="P60">
        <f t="shared" si="7"/>
        <v>28156.18109048812</v>
      </c>
    </row>
    <row r="61" spans="1:16" x14ac:dyDescent="0.25">
      <c r="A61">
        <f>Input!G62</f>
        <v>240</v>
      </c>
      <c r="B61">
        <f t="shared" si="1"/>
        <v>58</v>
      </c>
      <c r="C61" s="4">
        <f>Input!I62</f>
        <v>9314.2237994285715</v>
      </c>
      <c r="D61">
        <f t="shared" si="8"/>
        <v>6822.2374825714287</v>
      </c>
      <c r="E61">
        <f t="shared" si="9"/>
        <v>6606.5749372826513</v>
      </c>
      <c r="F61">
        <f t="shared" si="2"/>
        <v>46510.333440433977</v>
      </c>
      <c r="G61">
        <f t="shared" si="3"/>
        <v>9339221.6527476851</v>
      </c>
      <c r="L61">
        <f>Input!J62</f>
        <v>447.22872571428707</v>
      </c>
      <c r="M61">
        <f t="shared" si="4"/>
        <v>430.22076671428749</v>
      </c>
      <c r="N61">
        <f t="shared" si="10"/>
        <v>398.80538853861754</v>
      </c>
      <c r="O61">
        <f t="shared" si="6"/>
        <v>2344.8195832285787</v>
      </c>
      <c r="P61">
        <f t="shared" si="7"/>
        <v>33471.148551185339</v>
      </c>
    </row>
    <row r="62" spans="1:16" x14ac:dyDescent="0.25">
      <c r="A62">
        <f>Input!G63</f>
        <v>241</v>
      </c>
      <c r="B62">
        <f t="shared" si="1"/>
        <v>59</v>
      </c>
      <c r="C62" s="4">
        <f>Input!I63</f>
        <v>9750.0863312857146</v>
      </c>
      <c r="D62">
        <f t="shared" si="8"/>
        <v>7258.1000144285717</v>
      </c>
      <c r="E62">
        <f t="shared" si="9"/>
        <v>6995.863550495631</v>
      </c>
      <c r="F62">
        <f t="shared" si="2"/>
        <v>68767.963016052541</v>
      </c>
      <c r="G62">
        <f t="shared" si="3"/>
        <v>7111424.3623154992</v>
      </c>
      <c r="L62">
        <f>Input!J63</f>
        <v>435.86253185714304</v>
      </c>
      <c r="M62">
        <f t="shared" si="4"/>
        <v>418.85457285714347</v>
      </c>
      <c r="N62">
        <f t="shared" si="10"/>
        <v>413.74309306388909</v>
      </c>
      <c r="O62">
        <f t="shared" si="6"/>
        <v>489.26957252850769</v>
      </c>
      <c r="P62">
        <f t="shared" si="7"/>
        <v>39160.026073027118</v>
      </c>
    </row>
    <row r="63" spans="1:16" x14ac:dyDescent="0.25">
      <c r="A63">
        <f>Input!G64</f>
        <v>242</v>
      </c>
      <c r="B63">
        <f t="shared" si="1"/>
        <v>60</v>
      </c>
      <c r="C63" s="4">
        <f>Input!I64</f>
        <v>10214.653668857141</v>
      </c>
      <c r="D63">
        <f t="shared" si="8"/>
        <v>7722.6673519999986</v>
      </c>
      <c r="E63">
        <f t="shared" si="9"/>
        <v>7399.9377627862468</v>
      </c>
      <c r="F63">
        <f t="shared" si="2"/>
        <v>104154.38775407695</v>
      </c>
      <c r="G63">
        <f t="shared" si="3"/>
        <v>5119590.4000514289</v>
      </c>
      <c r="L63">
        <f>Input!J64</f>
        <v>464.56733757142683</v>
      </c>
      <c r="M63">
        <f t="shared" si="4"/>
        <v>447.55937857142726</v>
      </c>
      <c r="N63">
        <f t="shared" si="10"/>
        <v>428.35830672793253</v>
      </c>
      <c r="O63">
        <f t="shared" si="6"/>
        <v>1311.0939146251219</v>
      </c>
      <c r="P63">
        <f t="shared" si="7"/>
        <v>45158.008343017493</v>
      </c>
    </row>
    <row r="64" spans="1:16" x14ac:dyDescent="0.25">
      <c r="A64">
        <f>Input!G65</f>
        <v>243</v>
      </c>
      <c r="B64">
        <f t="shared" si="1"/>
        <v>61</v>
      </c>
      <c r="C64" s="4">
        <f>Input!I65</f>
        <v>10686.433372999998</v>
      </c>
      <c r="D64">
        <f t="shared" si="8"/>
        <v>8194.4470561428552</v>
      </c>
      <c r="E64">
        <f t="shared" si="9"/>
        <v>7818.4194963792315</v>
      </c>
      <c r="F64">
        <f t="shared" si="2"/>
        <v>141396.72570178559</v>
      </c>
      <c r="G64">
        <f t="shared" si="3"/>
        <v>3400960.9777852381</v>
      </c>
      <c r="L64">
        <f>Input!J65</f>
        <v>471.77970414285664</v>
      </c>
      <c r="M64">
        <f t="shared" si="4"/>
        <v>454.77174514285707</v>
      </c>
      <c r="N64">
        <f t="shared" si="10"/>
        <v>442.53915565452229</v>
      </c>
      <c r="O64">
        <f t="shared" si="6"/>
        <v>855.00967589863251</v>
      </c>
      <c r="P64">
        <f t="shared" si="7"/>
        <v>51386.082952174373</v>
      </c>
    </row>
    <row r="65" spans="1:16" x14ac:dyDescent="0.25">
      <c r="A65">
        <f>Input!G66</f>
        <v>244</v>
      </c>
      <c r="B65">
        <f t="shared" si="1"/>
        <v>62</v>
      </c>
      <c r="C65" s="4">
        <f>Input!I66</f>
        <v>11155.960504285713</v>
      </c>
      <c r="D65">
        <f t="shared" si="8"/>
        <v>8663.9741874285701</v>
      </c>
      <c r="E65">
        <f t="shared" si="9"/>
        <v>8250.8169458477823</v>
      </c>
      <c r="F65">
        <f t="shared" si="2"/>
        <v>170698.90627064541</v>
      </c>
      <c r="G65">
        <f t="shared" si="3"/>
        <v>1993100.1948599082</v>
      </c>
      <c r="L65">
        <f>Input!J66</f>
        <v>469.52713128571486</v>
      </c>
      <c r="M65">
        <f t="shared" si="4"/>
        <v>452.51917228571529</v>
      </c>
      <c r="N65">
        <f t="shared" si="10"/>
        <v>456.17031232745802</v>
      </c>
      <c r="O65">
        <f t="shared" si="6"/>
        <v>178.40461268364928</v>
      </c>
      <c r="P65">
        <f t="shared" si="7"/>
        <v>57751.848508024086</v>
      </c>
    </row>
    <row r="66" spans="1:16" x14ac:dyDescent="0.25">
      <c r="A66">
        <f>Input!G67</f>
        <v>245</v>
      </c>
      <c r="B66">
        <f t="shared" si="1"/>
        <v>63</v>
      </c>
      <c r="C66" s="4">
        <f>Input!I67</f>
        <v>11618.461261142857</v>
      </c>
      <c r="D66">
        <f t="shared" si="8"/>
        <v>9126.4749442857137</v>
      </c>
      <c r="E66">
        <f t="shared" si="9"/>
        <v>8696.5219227393354</v>
      </c>
      <c r="F66">
        <f t="shared" si="2"/>
        <v>184859.60073686045</v>
      </c>
      <c r="G66">
        <f t="shared" si="3"/>
        <v>933285.50331711024</v>
      </c>
      <c r="L66">
        <f>Input!J67</f>
        <v>462.50075685714364</v>
      </c>
      <c r="M66">
        <f t="shared" si="4"/>
        <v>445.49279785714407</v>
      </c>
      <c r="N66">
        <f t="shared" si="10"/>
        <v>469.13462779181737</v>
      </c>
      <c r="O66">
        <f t="shared" si="6"/>
        <v>44.008243577908821</v>
      </c>
      <c r="P66">
        <f t="shared" si="7"/>
        <v>64150.990557315745</v>
      </c>
    </row>
    <row r="67" spans="1:16" x14ac:dyDescent="0.25">
      <c r="A67">
        <f>Input!G68</f>
        <v>246</v>
      </c>
      <c r="B67">
        <f t="shared" si="1"/>
        <v>64</v>
      </c>
      <c r="C67" s="4">
        <f>Input!I68</f>
        <v>12088.670364</v>
      </c>
      <c r="D67">
        <f t="shared" si="8"/>
        <v>9596.6840471428568</v>
      </c>
      <c r="E67">
        <f t="shared" ref="E67:E83" si="11">(_Ac/(1+EXP(-1*(B67-_Muc)/_sc)))</f>
        <v>9154.8089345192693</v>
      </c>
      <c r="F67">
        <f t="shared" si="2"/>
        <v>195253.61515610814</v>
      </c>
      <c r="G67">
        <f t="shared" si="3"/>
        <v>257840.54525528676</v>
      </c>
      <c r="L67">
        <f>Input!J68</f>
        <v>470.20910285714308</v>
      </c>
      <c r="M67">
        <f t="shared" si="4"/>
        <v>453.20114385714351</v>
      </c>
      <c r="N67">
        <f t="shared" ref="N67:N83" si="12">_Ac*EXP(-1*(B67-_Muc)/_sc)*(1/_sc)*(1/(1+EXP(-1*(B67-_Muc)/_sc))^2)+$L$3</f>
        <v>481.31496281480145</v>
      </c>
      <c r="O67">
        <f t="shared" si="6"/>
        <v>123.34012539911951</v>
      </c>
      <c r="P67">
        <f t="shared" si="7"/>
        <v>70469.432792357402</v>
      </c>
    </row>
    <row r="68" spans="1:16" x14ac:dyDescent="0.25">
      <c r="A68">
        <f>Input!G69</f>
        <v>247</v>
      </c>
      <c r="B68">
        <f t="shared" ref="B68:B84" si="13">A68-$A$3</f>
        <v>65</v>
      </c>
      <c r="C68" s="4">
        <f>Input!I69</f>
        <v>12562.950630714286</v>
      </c>
      <c r="D68">
        <f t="shared" ref="D68:D83" si="14">C68-$C$3</f>
        <v>10070.964313857143</v>
      </c>
      <c r="E68">
        <f t="shared" si="11"/>
        <v>9624.8361790774743</v>
      </c>
      <c r="F68">
        <f t="shared" ref="F68:F83" si="15">(D68-E68)^2</f>
        <v>199030.31264198603</v>
      </c>
      <c r="G68">
        <f t="shared" ref="G68:G83" si="16">(E68-$H$4)^2</f>
        <v>1425.2717966159857</v>
      </c>
      <c r="L68">
        <f>Input!J69</f>
        <v>474.28026671428597</v>
      </c>
      <c r="M68">
        <f t="shared" ref="M68:M83" si="17">L68-$L$3</f>
        <v>457.2723077142864</v>
      </c>
      <c r="N68">
        <f t="shared" si="12"/>
        <v>492.59618069703708</v>
      </c>
      <c r="O68">
        <f t="shared" ref="O68:O83" si="18">(L68-N68)^2</f>
        <v>335.47270502353774</v>
      </c>
      <c r="P68">
        <f t="shared" ref="P68:P83" si="19">(N68-$Q$4)^2</f>
        <v>76586.140766628596</v>
      </c>
    </row>
    <row r="69" spans="1:16" x14ac:dyDescent="0.25">
      <c r="A69">
        <f>Input!G70</f>
        <v>248</v>
      </c>
      <c r="B69">
        <f t="shared" si="13"/>
        <v>66</v>
      </c>
      <c r="C69" s="4">
        <f>Input!I70</f>
        <v>13040.144776285713</v>
      </c>
      <c r="D69">
        <f t="shared" si="14"/>
        <v>10548.15845942857</v>
      </c>
      <c r="E69">
        <f t="shared" si="11"/>
        <v>10105.648593199445</v>
      </c>
      <c r="F69">
        <f t="shared" si="15"/>
        <v>195814.98171011871</v>
      </c>
      <c r="G69">
        <f t="shared" si="16"/>
        <v>196301.84644283913</v>
      </c>
      <c r="L69">
        <f>Input!J70</f>
        <v>477.19414557142773</v>
      </c>
      <c r="M69">
        <f t="shared" si="17"/>
        <v>460.18618657142815</v>
      </c>
      <c r="N69">
        <f t="shared" si="12"/>
        <v>502.86725348759177</v>
      </c>
      <c r="O69">
        <f t="shared" si="18"/>
        <v>659.10847007500479</v>
      </c>
      <c r="P69">
        <f t="shared" si="19"/>
        <v>82376.510385510759</v>
      </c>
    </row>
    <row r="70" spans="1:16" x14ac:dyDescent="0.25">
      <c r="A70">
        <f>Input!G71</f>
        <v>249</v>
      </c>
      <c r="B70">
        <f t="shared" si="13"/>
        <v>67</v>
      </c>
      <c r="C70" s="4">
        <f>Input!I71</f>
        <v>13511.201177285711</v>
      </c>
      <c r="D70">
        <f t="shared" si="14"/>
        <v>11019.214860428568</v>
      </c>
      <c r="E70">
        <f t="shared" si="11"/>
        <v>10596.183040143056</v>
      </c>
      <c r="F70">
        <f t="shared" si="15"/>
        <v>178955.92097407402</v>
      </c>
      <c r="G70">
        <f t="shared" si="16"/>
        <v>871597.92306568765</v>
      </c>
      <c r="L70">
        <f>Input!J71</f>
        <v>471.056400999998</v>
      </c>
      <c r="M70">
        <f t="shared" si="17"/>
        <v>454.04844199999843</v>
      </c>
      <c r="N70">
        <f t="shared" si="12"/>
        <v>512.02342358827275</v>
      </c>
      <c r="O70">
        <f t="shared" si="18"/>
        <v>1678.2969397482132</v>
      </c>
      <c r="P70">
        <f t="shared" si="19"/>
        <v>87716.227072819835</v>
      </c>
    </row>
    <row r="71" spans="1:16" x14ac:dyDescent="0.25">
      <c r="A71">
        <f>Input!G72</f>
        <v>250</v>
      </c>
      <c r="B71">
        <f t="shared" si="13"/>
        <v>68</v>
      </c>
      <c r="C71" s="4">
        <f>Input!I72</f>
        <v>13991.309201571426</v>
      </c>
      <c r="D71">
        <f t="shared" si="14"/>
        <v>11499.322884714284</v>
      </c>
      <c r="E71">
        <f t="shared" si="11"/>
        <v>11095.275659342551</v>
      </c>
      <c r="F71">
        <f t="shared" si="15"/>
        <v>163254.16033059565</v>
      </c>
      <c r="G71">
        <f t="shared" si="16"/>
        <v>2052591.2039281542</v>
      </c>
      <c r="L71">
        <f>Input!J72</f>
        <v>480.10802428571515</v>
      </c>
      <c r="M71">
        <f t="shared" si="17"/>
        <v>463.10006528571557</v>
      </c>
      <c r="N71">
        <f t="shared" si="12"/>
        <v>519.96835490963781</v>
      </c>
      <c r="O71">
        <f t="shared" si="18"/>
        <v>1588.845957448427</v>
      </c>
      <c r="P71">
        <f t="shared" si="19"/>
        <v>92485.437773134181</v>
      </c>
    </row>
    <row r="72" spans="1:16" x14ac:dyDescent="0.25">
      <c r="A72">
        <f>Input!G73</f>
        <v>251</v>
      </c>
      <c r="B72">
        <f t="shared" si="13"/>
        <v>69</v>
      </c>
      <c r="C72" s="4">
        <f>Input!I73</f>
        <v>14471.272565142859</v>
      </c>
      <c r="D72">
        <f t="shared" si="14"/>
        <v>11979.286248285716</v>
      </c>
      <c r="E72">
        <f t="shared" si="11"/>
        <v>11601.671332598144</v>
      </c>
      <c r="F72">
        <f t="shared" si="15"/>
        <v>142593.0245497326</v>
      </c>
      <c r="G72">
        <f t="shared" si="16"/>
        <v>3760040.4821732752</v>
      </c>
      <c r="L72">
        <f>Input!J73</f>
        <v>479.96336357143264</v>
      </c>
      <c r="M72">
        <f t="shared" si="17"/>
        <v>462.95540457143306</v>
      </c>
      <c r="N72">
        <f t="shared" si="12"/>
        <v>526.61620259131996</v>
      </c>
      <c r="O72">
        <f t="shared" si="18"/>
        <v>2176.4873886155215</v>
      </c>
      <c r="P72">
        <f t="shared" si="19"/>
        <v>96573.041216943326</v>
      </c>
    </row>
    <row r="73" spans="1:16" x14ac:dyDescent="0.25">
      <c r="A73">
        <f>Input!G74</f>
        <v>252</v>
      </c>
      <c r="B73">
        <f t="shared" si="13"/>
        <v>70</v>
      </c>
      <c r="C73" s="4">
        <f>Input!I74</f>
        <v>14961.258845142858</v>
      </c>
      <c r="D73">
        <f t="shared" si="14"/>
        <v>12469.272528285715</v>
      </c>
      <c r="E73">
        <f t="shared" si="11"/>
        <v>12114.035148894516</v>
      </c>
      <c r="F73">
        <f t="shared" si="15"/>
        <v>126193.59571672686</v>
      </c>
      <c r="G73">
        <f t="shared" si="16"/>
        <v>6009588.4606012441</v>
      </c>
      <c r="L73">
        <f>Input!J74</f>
        <v>489.98627999999917</v>
      </c>
      <c r="M73">
        <f t="shared" si="17"/>
        <v>472.9783209999996</v>
      </c>
      <c r="N73">
        <f t="shared" si="12"/>
        <v>531.89352843281154</v>
      </c>
      <c r="O73">
        <f t="shared" si="18"/>
        <v>1756.2174712094545</v>
      </c>
      <c r="P73">
        <f t="shared" si="19"/>
        <v>99880.876400655237</v>
      </c>
    </row>
    <row r="74" spans="1:16" x14ac:dyDescent="0.25">
      <c r="A74">
        <f>Input!G75</f>
        <v>253</v>
      </c>
      <c r="B74">
        <f t="shared" si="13"/>
        <v>71</v>
      </c>
      <c r="C74" s="4">
        <f>Input!I75</f>
        <v>15446.512655285715</v>
      </c>
      <c r="D74">
        <f t="shared" si="14"/>
        <v>12954.526338428572</v>
      </c>
      <c r="E74">
        <f t="shared" si="11"/>
        <v>12630.965677736511</v>
      </c>
      <c r="F74">
        <f t="shared" si="15"/>
        <v>104691.50114748302</v>
      </c>
      <c r="G74">
        <f t="shared" si="16"/>
        <v>8811260.3911404833</v>
      </c>
      <c r="L74">
        <f>Input!J75</f>
        <v>485.25381014285631</v>
      </c>
      <c r="M74">
        <f t="shared" si="17"/>
        <v>468.24585114285674</v>
      </c>
      <c r="N74">
        <f t="shared" si="12"/>
        <v>535.74099101856848</v>
      </c>
      <c r="O74">
        <f t="shared" si="18"/>
        <v>2548.9554327768765</v>
      </c>
      <c r="P74">
        <f t="shared" si="19"/>
        <v>102327.57858731819</v>
      </c>
    </row>
    <row r="75" spans="1:16" x14ac:dyDescent="0.25">
      <c r="A75">
        <f>Input!G76</f>
        <v>254</v>
      </c>
      <c r="B75">
        <f t="shared" si="13"/>
        <v>72</v>
      </c>
      <c r="C75" s="4">
        <f>Input!I76</f>
        <v>15927.240653857143</v>
      </c>
      <c r="D75">
        <f t="shared" si="14"/>
        <v>13435.254337</v>
      </c>
      <c r="E75">
        <f t="shared" si="11"/>
        <v>13151.009792408378</v>
      </c>
      <c r="F75">
        <f t="shared" si="15"/>
        <v>80794.961130098527</v>
      </c>
      <c r="G75">
        <f t="shared" si="16"/>
        <v>12169079.96596089</v>
      </c>
      <c r="L75">
        <f>Input!J76</f>
        <v>480.72799857142854</v>
      </c>
      <c r="M75">
        <f t="shared" si="17"/>
        <v>463.72003957142897</v>
      </c>
      <c r="N75">
        <f t="shared" si="12"/>
        <v>538.11474523563129</v>
      </c>
      <c r="O75">
        <f t="shared" si="18"/>
        <v>3293.2386927013849</v>
      </c>
      <c r="P75">
        <f t="shared" si="19"/>
        <v>103851.87867957127</v>
      </c>
    </row>
    <row r="76" spans="1:16" x14ac:dyDescent="0.25">
      <c r="A76">
        <f>Input!G77</f>
        <v>255</v>
      </c>
      <c r="B76">
        <f t="shared" si="13"/>
        <v>73</v>
      </c>
      <c r="C76" s="4">
        <f>Input!I77</f>
        <v>16414.313054999999</v>
      </c>
      <c r="D76">
        <f t="shared" si="14"/>
        <v>13922.326738142856</v>
      </c>
      <c r="E76">
        <f t="shared" si="11"/>
        <v>13672.678723698569</v>
      </c>
      <c r="F76">
        <f t="shared" si="15"/>
        <v>62324.131115974764</v>
      </c>
      <c r="G76">
        <f t="shared" si="16"/>
        <v>16080819.984168869</v>
      </c>
      <c r="L76">
        <f>Input!J77</f>
        <v>487.0724011428556</v>
      </c>
      <c r="M76">
        <f t="shared" si="17"/>
        <v>470.06444214285602</v>
      </c>
      <c r="N76">
        <f t="shared" si="12"/>
        <v>538.98749535816444</v>
      </c>
      <c r="O76">
        <f t="shared" si="18"/>
        <v>2695.1770073843936</v>
      </c>
      <c r="P76">
        <f t="shared" si="19"/>
        <v>104415.14628628595</v>
      </c>
    </row>
    <row r="77" spans="1:16" x14ac:dyDescent="0.25">
      <c r="A77">
        <f>Input!G78</f>
        <v>256</v>
      </c>
      <c r="B77">
        <f t="shared" si="13"/>
        <v>74</v>
      </c>
      <c r="C77" s="4">
        <f>Input!I78</f>
        <v>16893.677110142857</v>
      </c>
      <c r="D77">
        <f t="shared" si="14"/>
        <v>14401.690793285714</v>
      </c>
      <c r="E77">
        <f t="shared" si="11"/>
        <v>14194.464974964501</v>
      </c>
      <c r="F77">
        <f t="shared" si="15"/>
        <v>42942.539778896171</v>
      </c>
      <c r="G77">
        <f t="shared" si="16"/>
        <v>20537900.295530129</v>
      </c>
      <c r="L77">
        <f>Input!J78</f>
        <v>479.36405514285798</v>
      </c>
      <c r="M77">
        <f t="shared" si="17"/>
        <v>462.35609614285841</v>
      </c>
      <c r="N77">
        <f t="shared" si="12"/>
        <v>538.34915869759448</v>
      </c>
      <c r="O77">
        <f t="shared" si="18"/>
        <v>3479.2424413629883</v>
      </c>
      <c r="P77">
        <f t="shared" si="19"/>
        <v>104003.01806367174</v>
      </c>
    </row>
    <row r="78" spans="1:16" x14ac:dyDescent="0.25">
      <c r="A78">
        <f>Input!G79</f>
        <v>257</v>
      </c>
      <c r="B78">
        <f t="shared" si="13"/>
        <v>75</v>
      </c>
      <c r="C78" s="4">
        <f>Input!I79</f>
        <v>17363.824215571429</v>
      </c>
      <c r="D78">
        <f t="shared" si="14"/>
        <v>14871.837898714286</v>
      </c>
      <c r="E78">
        <f t="shared" si="11"/>
        <v>14714.859693964021</v>
      </c>
      <c r="F78">
        <f t="shared" si="15"/>
        <v>24642.156766616095</v>
      </c>
      <c r="G78">
        <f t="shared" si="16"/>
        <v>25525439.659035005</v>
      </c>
      <c r="L78">
        <f>Input!J79</f>
        <v>470.1471054285721</v>
      </c>
      <c r="M78">
        <f t="shared" si="17"/>
        <v>453.13914642857253</v>
      </c>
      <c r="N78">
        <f t="shared" si="12"/>
        <v>536.20711229586243</v>
      </c>
      <c r="O78">
        <f t="shared" si="18"/>
        <v>4363.9245073064449</v>
      </c>
      <c r="P78">
        <f t="shared" si="19"/>
        <v>102626.00796404365</v>
      </c>
    </row>
    <row r="79" spans="1:16" x14ac:dyDescent="0.25">
      <c r="A79">
        <f>Input!G80</f>
        <v>258</v>
      </c>
      <c r="B79">
        <f t="shared" si="13"/>
        <v>76</v>
      </c>
      <c r="C79" s="4">
        <f>Input!I80</f>
        <v>17829.300848714287</v>
      </c>
      <c r="D79">
        <f t="shared" si="14"/>
        <v>15337.314531857144</v>
      </c>
      <c r="E79">
        <f t="shared" si="11"/>
        <v>15232.370077861875</v>
      </c>
      <c r="F79">
        <f t="shared" si="15"/>
        <v>11013.338424365176</v>
      </c>
      <c r="G79">
        <f t="shared" si="16"/>
        <v>31022461.799851142</v>
      </c>
      <c r="L79">
        <f>Input!J80</f>
        <v>465.47663314285819</v>
      </c>
      <c r="M79">
        <f t="shared" si="17"/>
        <v>448.46867414285862</v>
      </c>
      <c r="N79">
        <f t="shared" si="12"/>
        <v>532.58601234945786</v>
      </c>
      <c r="O79">
        <f t="shared" si="18"/>
        <v>4503.6687774951924</v>
      </c>
      <c r="P79">
        <f t="shared" si="19"/>
        <v>100319.06028081955</v>
      </c>
    </row>
    <row r="80" spans="1:16" x14ac:dyDescent="0.25">
      <c r="A80">
        <f>Input!G81</f>
        <v>259</v>
      </c>
      <c r="B80">
        <f t="shared" si="13"/>
        <v>77</v>
      </c>
      <c r="C80" s="4">
        <f>Input!I81</f>
        <v>18287.937099714287</v>
      </c>
      <c r="D80">
        <f t="shared" si="14"/>
        <v>15795.950782857144</v>
      </c>
      <c r="E80">
        <f t="shared" si="11"/>
        <v>15745.536386432233</v>
      </c>
      <c r="F80">
        <f t="shared" si="15"/>
        <v>2541.611366888038</v>
      </c>
      <c r="G80">
        <f t="shared" si="16"/>
        <v>37002249.500816621</v>
      </c>
      <c r="L80">
        <f>Input!J81</f>
        <v>458.6362509999999</v>
      </c>
      <c r="M80">
        <f t="shared" si="17"/>
        <v>441.62829200000033</v>
      </c>
      <c r="N80">
        <f t="shared" si="12"/>
        <v>527.52719391701987</v>
      </c>
      <c r="O80">
        <f t="shared" si="18"/>
        <v>4745.9620159961041</v>
      </c>
      <c r="P80">
        <f t="shared" si="19"/>
        <v>97140.07415516222</v>
      </c>
    </row>
    <row r="81" spans="1:16" x14ac:dyDescent="0.25">
      <c r="A81">
        <f>Input!G82</f>
        <v>260</v>
      </c>
      <c r="B81">
        <f t="shared" si="13"/>
        <v>78</v>
      </c>
      <c r="C81" s="4">
        <f>Input!I82</f>
        <v>18733.016581571428</v>
      </c>
      <c r="D81">
        <f t="shared" si="14"/>
        <v>16241.030264714285</v>
      </c>
      <c r="E81">
        <f t="shared" si="11"/>
        <v>16252.948154810627</v>
      </c>
      <c r="F81">
        <f t="shared" si="15"/>
        <v>142.03610434847673</v>
      </c>
      <c r="G81">
        <f t="shared" si="16"/>
        <v>43432834.433718443</v>
      </c>
      <c r="L81">
        <f>Input!J82</f>
        <v>445.07948185714122</v>
      </c>
      <c r="M81">
        <f t="shared" si="17"/>
        <v>428.07152285714164</v>
      </c>
      <c r="N81">
        <f t="shared" si="12"/>
        <v>521.08767584838256</v>
      </c>
      <c r="O81">
        <f t="shared" si="18"/>
        <v>5777.2455538101767</v>
      </c>
      <c r="P81">
        <f t="shared" si="19"/>
        <v>93167.493403515939</v>
      </c>
    </row>
    <row r="82" spans="1:16" x14ac:dyDescent="0.25">
      <c r="A82">
        <f>Input!G83</f>
        <v>261</v>
      </c>
      <c r="B82">
        <f t="shared" si="13"/>
        <v>79</v>
      </c>
      <c r="C82" s="4">
        <f>Input!I83</f>
        <v>19168.031815285714</v>
      </c>
      <c r="D82">
        <f t="shared" si="14"/>
        <v>16676.045498428572</v>
      </c>
      <c r="E82">
        <f t="shared" si="11"/>
        <v>16753.259230166568</v>
      </c>
      <c r="F82">
        <f t="shared" si="15"/>
        <v>5961.9603689072983</v>
      </c>
      <c r="G82">
        <f t="shared" si="16"/>
        <v>50277605.006206721</v>
      </c>
      <c r="L82">
        <f>Input!J83</f>
        <v>435.0152337142863</v>
      </c>
      <c r="M82">
        <f t="shared" si="17"/>
        <v>418.00727471428672</v>
      </c>
      <c r="N82">
        <f t="shared" si="12"/>
        <v>513.33881168602284</v>
      </c>
      <c r="O82">
        <f t="shared" si="18"/>
        <v>6134.5828662946933</v>
      </c>
      <c r="P82">
        <f t="shared" si="19"/>
        <v>88497.112342186956</v>
      </c>
    </row>
    <row r="83" spans="1:16" x14ac:dyDescent="0.25">
      <c r="A83">
        <f>Input!G84</f>
        <v>262</v>
      </c>
      <c r="B83">
        <f t="shared" si="13"/>
        <v>80</v>
      </c>
      <c r="C83" s="4">
        <f>Input!I84</f>
        <v>19595.111379285714</v>
      </c>
      <c r="D83">
        <f t="shared" si="14"/>
        <v>17103.125062428571</v>
      </c>
      <c r="E83">
        <f t="shared" si="11"/>
        <v>17245.201304308106</v>
      </c>
      <c r="F83">
        <f t="shared" si="15"/>
        <v>20185.658506612075</v>
      </c>
      <c r="G83">
        <f t="shared" si="16"/>
        <v>57496010.098776892</v>
      </c>
      <c r="L83">
        <f>Input!J84</f>
        <v>427.07956399999966</v>
      </c>
      <c r="M83">
        <f t="shared" si="17"/>
        <v>410.07160500000009</v>
      </c>
      <c r="N83">
        <f t="shared" si="12"/>
        <v>504.36464057835451</v>
      </c>
      <c r="O83">
        <f t="shared" si="18"/>
        <v>5972.9830617221733</v>
      </c>
      <c r="P83">
        <f t="shared" si="19"/>
        <v>83238.291927324783</v>
      </c>
    </row>
    <row r="84" spans="1:16" x14ac:dyDescent="0.25">
      <c r="A84">
        <f>Input!G85</f>
        <v>263</v>
      </c>
      <c r="B84">
        <f t="shared" si="13"/>
        <v>81</v>
      </c>
      <c r="C84" s="4">
        <f>Input!I85</f>
        <v>20015.329895428575</v>
      </c>
      <c r="D84">
        <f t="shared" ref="D84" si="20">C84-$C$3</f>
        <v>17523.343578571432</v>
      </c>
      <c r="E84">
        <f t="shared" ref="E84" si="21">(_Ac/(1+EXP(-1*(B84-_Muc)/_sc)))</f>
        <v>17727.595673579435</v>
      </c>
      <c r="F84">
        <f t="shared" ref="F84" si="22">(D84-E84)^2</f>
        <v>41718.918315158437</v>
      </c>
      <c r="G84">
        <f t="shared" ref="G84" si="23">(E84-$H$4)^2</f>
        <v>65044333.43337547</v>
      </c>
      <c r="L84">
        <f>Input!J85</f>
        <v>420.21851614286061</v>
      </c>
      <c r="M84">
        <f t="shared" ref="M84" si="24">L84-$L$3</f>
        <v>403.21055714286103</v>
      </c>
      <c r="N84">
        <f t="shared" ref="N84" si="25">_Ac*EXP(-1*(B84-_Muc)/_sc)*(1/_sc)*(1/(1+EXP(-1*(B84-_Muc)/_sc))^2)+$L$3</f>
        <v>494.2600022749736</v>
      </c>
      <c r="O84">
        <f t="shared" ref="O84" si="26">(L84-N84)^2</f>
        <v>5482.1416686518805</v>
      </c>
      <c r="P84">
        <f t="shared" ref="P84" si="27">(N84-$Q$4)^2</f>
        <v>77509.807728405707</v>
      </c>
    </row>
    <row r="85" spans="1:16" x14ac:dyDescent="0.25">
      <c r="A85">
        <f>Input!G86</f>
        <v>264</v>
      </c>
      <c r="B85">
        <f t="shared" ref="B85:B115" si="28">A85-$A$3</f>
        <v>82</v>
      </c>
      <c r="C85" s="4">
        <f>Input!I86</f>
        <v>20416.804524714284</v>
      </c>
      <c r="D85">
        <f t="shared" ref="D85:D115" si="29">C85-$C$3</f>
        <v>17924.818207857141</v>
      </c>
      <c r="E85">
        <f t="shared" ref="E85:E115" si="30">(_Ac/(1+EXP(-1*(B85-_Muc)/_sc)))</f>
        <v>18199.363024960639</v>
      </c>
      <c r="F85">
        <f t="shared" ref="F85:F115" si="31">(D85-E85)^2</f>
        <v>75374.856598393526</v>
      </c>
      <c r="G85">
        <f t="shared" ref="G85:G115" si="32">(E85-$H$4)^2</f>
        <v>72876511.587860778</v>
      </c>
      <c r="L85">
        <f>Input!J86</f>
        <v>401.47462928570894</v>
      </c>
      <c r="M85">
        <f t="shared" ref="M85:M115" si="33">L85-$L$3</f>
        <v>384.46667028570937</v>
      </c>
      <c r="N85">
        <f t="shared" ref="N85:N115" si="34">_Ac*EXP(-1*(B85-_Muc)/_sc)*(1/_sc)*(1/(1+EXP(-1*(B85-_Muc)/_sc))^2)+$L$3</f>
        <v>483.12848658751659</v>
      </c>
      <c r="O85">
        <f t="shared" ref="O85:O115" si="35">(L85-N85)^2</f>
        <v>6667.3524122639665</v>
      </c>
      <c r="P85">
        <f t="shared" ref="P85:P115" si="36">(N85-$Q$4)^2</f>
        <v>71435.560579666431</v>
      </c>
    </row>
    <row r="86" spans="1:16" x14ac:dyDescent="0.25">
      <c r="A86">
        <f>Input!G87</f>
        <v>265</v>
      </c>
      <c r="B86">
        <f t="shared" si="28"/>
        <v>83</v>
      </c>
      <c r="C86" s="4">
        <f>Input!I87</f>
        <v>20806.416980857142</v>
      </c>
      <c r="D86">
        <f t="shared" si="29"/>
        <v>18314.430664</v>
      </c>
      <c r="E86">
        <f t="shared" si="30"/>
        <v>18659.531119201987</v>
      </c>
      <c r="F86">
        <f t="shared" si="31"/>
        <v>119094.32418061908</v>
      </c>
      <c r="G86">
        <f t="shared" si="32"/>
        <v>80944968.375878274</v>
      </c>
      <c r="L86">
        <f>Input!J87</f>
        <v>389.61245614285872</v>
      </c>
      <c r="M86">
        <f t="shared" si="33"/>
        <v>372.60449714285915</v>
      </c>
      <c r="N86">
        <f t="shared" si="34"/>
        <v>471.08029013505967</v>
      </c>
      <c r="O86">
        <f t="shared" si="35"/>
        <v>6637.0079753808131</v>
      </c>
      <c r="P86">
        <f t="shared" si="36"/>
        <v>65140.372659261637</v>
      </c>
    </row>
    <row r="87" spans="1:16" x14ac:dyDescent="0.25">
      <c r="A87">
        <f>Input!G88</f>
        <v>266</v>
      </c>
      <c r="B87">
        <f t="shared" si="28"/>
        <v>84</v>
      </c>
      <c r="C87" s="4">
        <f>Input!I88</f>
        <v>21190.077684714284</v>
      </c>
      <c r="D87">
        <f t="shared" si="29"/>
        <v>18698.091367857141</v>
      </c>
      <c r="E87">
        <f t="shared" si="30"/>
        <v>19107.240314287337</v>
      </c>
      <c r="F87">
        <f t="shared" si="31"/>
        <v>167402.86036493923</v>
      </c>
      <c r="G87">
        <f t="shared" si="32"/>
        <v>89201439.371848419</v>
      </c>
      <c r="L87">
        <f>Input!J88</f>
        <v>383.66070385714193</v>
      </c>
      <c r="M87">
        <f t="shared" si="33"/>
        <v>366.65274485714235</v>
      </c>
      <c r="N87">
        <f t="shared" si="34"/>
        <v>458.23005187976975</v>
      </c>
      <c r="O87">
        <f t="shared" si="35"/>
        <v>5560.5876645197877</v>
      </c>
      <c r="P87">
        <f t="shared" si="36"/>
        <v>58746.068363967919</v>
      </c>
    </row>
    <row r="88" spans="1:16" x14ac:dyDescent="0.25">
      <c r="A88">
        <f>Input!G89</f>
        <v>267</v>
      </c>
      <c r="B88">
        <f t="shared" si="28"/>
        <v>85</v>
      </c>
      <c r="C88" s="4">
        <f>Input!I89</f>
        <v>21579.669474999999</v>
      </c>
      <c r="D88">
        <f t="shared" si="29"/>
        <v>19087.683158142856</v>
      </c>
      <c r="E88">
        <f t="shared" si="30"/>
        <v>19541.746941947364</v>
      </c>
      <c r="F88">
        <f t="shared" si="31"/>
        <v>206173.91976286672</v>
      </c>
      <c r="G88">
        <f t="shared" si="32"/>
        <v>97597762.607801139</v>
      </c>
      <c r="L88">
        <f>Input!J89</f>
        <v>389.59179028571452</v>
      </c>
      <c r="M88">
        <f t="shared" si="33"/>
        <v>372.58383128571495</v>
      </c>
      <c r="N88">
        <f t="shared" si="34"/>
        <v>444.69473428250444</v>
      </c>
      <c r="O88">
        <f t="shared" si="35"/>
        <v>3036.3344371133662</v>
      </c>
      <c r="P88">
        <f t="shared" si="36"/>
        <v>52368.004094314892</v>
      </c>
    </row>
    <row r="89" spans="1:16" x14ac:dyDescent="0.25">
      <c r="A89">
        <f>Input!G90</f>
        <v>268</v>
      </c>
      <c r="B89">
        <f t="shared" si="28"/>
        <v>86</v>
      </c>
      <c r="C89" s="4">
        <f>Input!I90</f>
        <v>21974.324388142857</v>
      </c>
      <c r="D89">
        <f t="shared" si="29"/>
        <v>19482.338071285714</v>
      </c>
      <c r="E89">
        <f t="shared" si="30"/>
        <v>19962.424613249121</v>
      </c>
      <c r="F89">
        <f t="shared" si="31"/>
        <v>230483.08777438165</v>
      </c>
      <c r="G89">
        <f t="shared" si="32"/>
        <v>106086614.66694292</v>
      </c>
      <c r="L89">
        <f>Input!J90</f>
        <v>394.65491314285828</v>
      </c>
      <c r="M89">
        <f t="shared" si="33"/>
        <v>377.6469541428587</v>
      </c>
      <c r="N89">
        <f t="shared" si="34"/>
        <v>430.59160945435229</v>
      </c>
      <c r="O89">
        <f t="shared" si="35"/>
        <v>1291.4461417845478</v>
      </c>
      <c r="P89">
        <f t="shared" si="36"/>
        <v>46112.168122220915</v>
      </c>
    </row>
    <row r="90" spans="1:16" x14ac:dyDescent="0.25">
      <c r="A90">
        <f>Input!G91</f>
        <v>269</v>
      </c>
      <c r="B90">
        <f t="shared" si="28"/>
        <v>87</v>
      </c>
      <c r="C90" s="4">
        <f>Input!I91</f>
        <v>22365.631440571429</v>
      </c>
      <c r="D90">
        <f t="shared" si="29"/>
        <v>19873.645123714286</v>
      </c>
      <c r="E90">
        <f t="shared" si="30"/>
        <v>20368.763584046592</v>
      </c>
      <c r="F90">
        <f t="shared" si="31"/>
        <v>245142.28976183268</v>
      </c>
      <c r="G90">
        <f t="shared" si="32"/>
        <v>114622175.27079995</v>
      </c>
      <c r="L90">
        <f>Input!J91</f>
        <v>391.30705242857221</v>
      </c>
      <c r="M90">
        <f t="shared" si="33"/>
        <v>374.29909342857263</v>
      </c>
      <c r="N90">
        <f t="shared" si="34"/>
        <v>416.03640016390125</v>
      </c>
      <c r="O90">
        <f t="shared" si="35"/>
        <v>611.54063941482366</v>
      </c>
      <c r="P90">
        <f t="shared" si="36"/>
        <v>40072.925477371224</v>
      </c>
    </row>
    <row r="91" spans="1:16" x14ac:dyDescent="0.25">
      <c r="A91">
        <f>Input!G92</f>
        <v>270</v>
      </c>
      <c r="B91">
        <f t="shared" si="28"/>
        <v>88</v>
      </c>
      <c r="C91" s="4">
        <f>Input!I92</f>
        <v>22755.905202571426</v>
      </c>
      <c r="D91">
        <f t="shared" si="29"/>
        <v>20263.918885714284</v>
      </c>
      <c r="E91">
        <f t="shared" si="30"/>
        <v>20760.368355608349</v>
      </c>
      <c r="F91">
        <f t="shared" si="31"/>
        <v>246462.07615809841</v>
      </c>
      <c r="G91">
        <f t="shared" si="32"/>
        <v>123160707.71076776</v>
      </c>
      <c r="L91">
        <f>Input!J92</f>
        <v>390.27376199999708</v>
      </c>
      <c r="M91">
        <f t="shared" si="33"/>
        <v>373.2658029999975</v>
      </c>
      <c r="N91">
        <f t="shared" si="34"/>
        <v>401.14161475340535</v>
      </c>
      <c r="O91">
        <f t="shared" si="35"/>
        <v>118.11022346976375</v>
      </c>
      <c r="P91">
        <f t="shared" si="36"/>
        <v>34331.437372047112</v>
      </c>
    </row>
    <row r="92" spans="1:16" x14ac:dyDescent="0.25">
      <c r="A92">
        <f>Input!G93</f>
        <v>271</v>
      </c>
      <c r="B92">
        <f t="shared" si="28"/>
        <v>89</v>
      </c>
      <c r="C92" s="4">
        <f>Input!I93</f>
        <v>23156.615197142855</v>
      </c>
      <c r="D92">
        <f t="shared" si="29"/>
        <v>20664.628880285713</v>
      </c>
      <c r="E92">
        <f t="shared" si="30"/>
        <v>21136.953719137342</v>
      </c>
      <c r="F92">
        <f t="shared" si="31"/>
        <v>223090.75339621774</v>
      </c>
      <c r="G92">
        <f t="shared" si="32"/>
        <v>131661046.82960245</v>
      </c>
      <c r="L92">
        <f>Input!J93</f>
        <v>400.70999457142898</v>
      </c>
      <c r="M92">
        <f t="shared" si="33"/>
        <v>383.70203557142941</v>
      </c>
      <c r="N92">
        <f t="shared" si="34"/>
        <v>386.0151036805255</v>
      </c>
      <c r="O92">
        <f t="shared" si="35"/>
        <v>215.93981829555807</v>
      </c>
      <c r="P92">
        <f t="shared" si="36"/>
        <v>28954.743524415728</v>
      </c>
    </row>
    <row r="93" spans="1:16" x14ac:dyDescent="0.25">
      <c r="A93">
        <f>Input!G94</f>
        <v>272</v>
      </c>
      <c r="B93">
        <f t="shared" si="28"/>
        <v>90</v>
      </c>
      <c r="C93" s="4">
        <f>Input!I94</f>
        <v>23561.251694857143</v>
      </c>
      <c r="D93">
        <f t="shared" si="29"/>
        <v>21069.265378</v>
      </c>
      <c r="E93">
        <f t="shared" si="30"/>
        <v>21498.33947498749</v>
      </c>
      <c r="F93">
        <f t="shared" si="31"/>
        <v>184104.58070562963</v>
      </c>
      <c r="G93">
        <f t="shared" si="32"/>
        <v>140084990.46331701</v>
      </c>
      <c r="L93">
        <f>Input!J94</f>
        <v>404.63649771428754</v>
      </c>
      <c r="M93">
        <f t="shared" si="33"/>
        <v>387.62853871428797</v>
      </c>
      <c r="N93">
        <f t="shared" si="34"/>
        <v>370.75885422723979</v>
      </c>
      <c r="O93">
        <f t="shared" si="35"/>
        <v>1147.6947282355088</v>
      </c>
      <c r="P93">
        <f t="shared" si="36"/>
        <v>23995.461353382867</v>
      </c>
    </row>
    <row r="94" spans="1:16" x14ac:dyDescent="0.25">
      <c r="A94">
        <f>Input!G95</f>
        <v>273</v>
      </c>
      <c r="B94">
        <f t="shared" si="28"/>
        <v>91</v>
      </c>
      <c r="C94" s="4">
        <f>Input!I95</f>
        <v>23961.651702285715</v>
      </c>
      <c r="D94">
        <f t="shared" si="29"/>
        <v>21469.665385428572</v>
      </c>
      <c r="E94">
        <f t="shared" si="30"/>
        <v>21844.4440686239</v>
      </c>
      <c r="F94">
        <f t="shared" si="31"/>
        <v>140459.06137762341</v>
      </c>
      <c r="G94">
        <f t="shared" si="32"/>
        <v>148397594.10394594</v>
      </c>
      <c r="L94">
        <f>Input!J95</f>
        <v>400.40000742857228</v>
      </c>
      <c r="M94">
        <f t="shared" si="33"/>
        <v>383.39204842857271</v>
      </c>
      <c r="N94">
        <f t="shared" si="34"/>
        <v>355.46802948371101</v>
      </c>
      <c r="O94">
        <f t="shared" si="35"/>
        <v>2018.8826420374999</v>
      </c>
      <c r="P94">
        <f t="shared" si="36"/>
        <v>19492.029902198625</v>
      </c>
    </row>
    <row r="95" spans="1:16" x14ac:dyDescent="0.25">
      <c r="A95">
        <f>Input!G96</f>
        <v>274</v>
      </c>
      <c r="B95">
        <f t="shared" si="28"/>
        <v>92</v>
      </c>
      <c r="C95" s="4">
        <f>Input!I96</f>
        <v>24351.367487571431</v>
      </c>
      <c r="D95">
        <f t="shared" si="29"/>
        <v>21859.381170714289</v>
      </c>
      <c r="E95">
        <f t="shared" si="30"/>
        <v>22175.277386743201</v>
      </c>
      <c r="F95">
        <f t="shared" si="31"/>
        <v>99790.41930138506</v>
      </c>
      <c r="G95">
        <f t="shared" si="32"/>
        <v>156567371.88707101</v>
      </c>
      <c r="L95">
        <f>Input!J96</f>
        <v>389.71578528571627</v>
      </c>
      <c r="M95">
        <f t="shared" si="33"/>
        <v>372.70782628571669</v>
      </c>
      <c r="N95">
        <f t="shared" si="34"/>
        <v>340.23024846518695</v>
      </c>
      <c r="O95">
        <f t="shared" si="35"/>
        <v>2448.8183544159629</v>
      </c>
      <c r="P95">
        <f t="shared" si="36"/>
        <v>15469.409021112842</v>
      </c>
    </row>
    <row r="96" spans="1:16" x14ac:dyDescent="0.25">
      <c r="A96">
        <f>Input!G97</f>
        <v>275</v>
      </c>
      <c r="B96">
        <f t="shared" si="28"/>
        <v>93</v>
      </c>
      <c r="C96" s="4">
        <f>Input!I97</f>
        <v>24725.583917714288</v>
      </c>
      <c r="D96">
        <f t="shared" si="29"/>
        <v>22233.597600857145</v>
      </c>
      <c r="E96">
        <f t="shared" si="30"/>
        <v>22490.932949812275</v>
      </c>
      <c r="F96">
        <f t="shared" si="31"/>
        <v>66221.481821858542</v>
      </c>
      <c r="G96">
        <f t="shared" si="32"/>
        <v>164566409.7488789</v>
      </c>
      <c r="L96">
        <f>Input!J97</f>
        <v>374.21643014285655</v>
      </c>
      <c r="M96">
        <f t="shared" si="33"/>
        <v>357.20847114285698</v>
      </c>
      <c r="N96">
        <f t="shared" si="34"/>
        <v>325.1250964510786</v>
      </c>
      <c r="O96">
        <f t="shared" si="35"/>
        <v>2409.9590436374929</v>
      </c>
      <c r="P96">
        <f t="shared" si="36"/>
        <v>11940.135478819955</v>
      </c>
    </row>
    <row r="97" spans="1:16" x14ac:dyDescent="0.25">
      <c r="A97">
        <f>Input!G98</f>
        <v>276</v>
      </c>
      <c r="B97">
        <f t="shared" si="28"/>
        <v>94</v>
      </c>
      <c r="C97" s="4">
        <f>Input!I98</f>
        <v>25098.147083285712</v>
      </c>
      <c r="D97">
        <f t="shared" si="29"/>
        <v>22606.160766428569</v>
      </c>
      <c r="E97">
        <f t="shared" si="30"/>
        <v>22791.579723166917</v>
      </c>
      <c r="F97">
        <f t="shared" si="31"/>
        <v>34380.18951793712</v>
      </c>
      <c r="G97">
        <f t="shared" si="32"/>
        <v>172370398.69259009</v>
      </c>
      <c r="L97">
        <f>Input!J98</f>
        <v>372.56316557142418</v>
      </c>
      <c r="M97">
        <f t="shared" si="33"/>
        <v>355.55520657142461</v>
      </c>
      <c r="N97">
        <f t="shared" si="34"/>
        <v>310.22384850253803</v>
      </c>
      <c r="O97">
        <f t="shared" si="35"/>
        <v>3886.1904526151197</v>
      </c>
      <c r="P97">
        <f t="shared" si="36"/>
        <v>8905.6363168315092</v>
      </c>
    </row>
    <row r="98" spans="1:16" x14ac:dyDescent="0.25">
      <c r="A98">
        <f>Input!G99</f>
        <v>277</v>
      </c>
      <c r="B98">
        <f t="shared" si="28"/>
        <v>95</v>
      </c>
      <c r="C98" s="4">
        <f>Input!I99</f>
        <v>25456.884824142857</v>
      </c>
      <c r="D98">
        <f t="shared" si="29"/>
        <v>22964.898507285714</v>
      </c>
      <c r="E98">
        <f t="shared" si="30"/>
        <v>23077.453749397591</v>
      </c>
      <c r="F98">
        <f t="shared" si="31"/>
        <v>12668.682526863318</v>
      </c>
      <c r="G98">
        <f t="shared" si="32"/>
        <v>179958597.55616638</v>
      </c>
      <c r="L98">
        <f>Input!J99</f>
        <v>358.73774085714467</v>
      </c>
      <c r="M98">
        <f t="shared" si="33"/>
        <v>341.7297818571451</v>
      </c>
      <c r="N98">
        <f t="shared" si="34"/>
        <v>295.58938464771654</v>
      </c>
      <c r="O98">
        <f t="shared" si="35"/>
        <v>3987.7148919528204</v>
      </c>
      <c r="P98">
        <f t="shared" si="36"/>
        <v>6357.7045361645869</v>
      </c>
    </row>
    <row r="99" spans="1:16" x14ac:dyDescent="0.25">
      <c r="A99">
        <f>Input!G100</f>
        <v>278</v>
      </c>
      <c r="B99">
        <f t="shared" si="28"/>
        <v>96</v>
      </c>
      <c r="C99" s="4">
        <f>Input!I100</f>
        <v>25790.058961857139</v>
      </c>
      <c r="D99">
        <f t="shared" si="29"/>
        <v>23298.072644999997</v>
      </c>
      <c r="E99">
        <f t="shared" si="30"/>
        <v>23348.849781673929</v>
      </c>
      <c r="F99">
        <f t="shared" si="31"/>
        <v>2578.3176088032255</v>
      </c>
      <c r="G99">
        <f t="shared" si="32"/>
        <v>187313735.52205583</v>
      </c>
      <c r="L99">
        <f>Input!J100</f>
        <v>333.17413771428255</v>
      </c>
      <c r="M99">
        <f t="shared" si="33"/>
        <v>316.16617871428298</v>
      </c>
      <c r="N99">
        <f t="shared" si="34"/>
        <v>281.27627234880481</v>
      </c>
      <c r="O99">
        <f t="shared" si="35"/>
        <v>2693.3884294932541</v>
      </c>
      <c r="P99">
        <f t="shared" si="36"/>
        <v>4280.0515424001305</v>
      </c>
    </row>
    <row r="100" spans="1:16" x14ac:dyDescent="0.25">
      <c r="A100">
        <f>Input!G101</f>
        <v>279</v>
      </c>
      <c r="B100">
        <f t="shared" si="28"/>
        <v>97</v>
      </c>
      <c r="C100" s="4">
        <f>Input!I101</f>
        <v>26094.941610142854</v>
      </c>
      <c r="D100">
        <f t="shared" si="29"/>
        <v>23602.955293285711</v>
      </c>
      <c r="E100">
        <f t="shared" si="30"/>
        <v>23606.113072444179</v>
      </c>
      <c r="F100">
        <f t="shared" si="31"/>
        <v>9.9715692136532734</v>
      </c>
      <c r="G100">
        <f t="shared" si="32"/>
        <v>194421864.92205223</v>
      </c>
      <c r="L100">
        <f>Input!J101</f>
        <v>304.88264828571482</v>
      </c>
      <c r="M100">
        <f t="shared" si="33"/>
        <v>287.87468928571525</v>
      </c>
      <c r="N100">
        <f t="shared" si="34"/>
        <v>267.33099043100572</v>
      </c>
      <c r="O100">
        <f t="shared" si="35"/>
        <v>1410.1270076371361</v>
      </c>
      <c r="P100">
        <f t="shared" si="36"/>
        <v>2649.8630941389333</v>
      </c>
    </row>
    <row r="101" spans="1:16" x14ac:dyDescent="0.25">
      <c r="A101">
        <f>Input!G102</f>
        <v>280</v>
      </c>
      <c r="B101">
        <f t="shared" si="28"/>
        <v>98</v>
      </c>
      <c r="C101" s="4">
        <f>Input!I102</f>
        <v>26378.476479857141</v>
      </c>
      <c r="D101">
        <f t="shared" si="29"/>
        <v>23886.490162999999</v>
      </c>
      <c r="E101">
        <f t="shared" si="30"/>
        <v>23849.631445934821</v>
      </c>
      <c r="F101">
        <f t="shared" si="31"/>
        <v>1358.5650236907841</v>
      </c>
      <c r="G101">
        <f t="shared" si="32"/>
        <v>201272174.74978638</v>
      </c>
      <c r="L101">
        <f>Input!J102</f>
        <v>283.5348697142872</v>
      </c>
      <c r="M101">
        <f t="shared" si="33"/>
        <v>266.52691071428762</v>
      </c>
      <c r="N101">
        <f t="shared" si="34"/>
        <v>253.79226845885321</v>
      </c>
      <c r="O101">
        <f t="shared" si="35"/>
        <v>884.62232943974311</v>
      </c>
      <c r="P101">
        <f t="shared" si="36"/>
        <v>1439.2993533311228</v>
      </c>
    </row>
    <row r="102" spans="1:16" x14ac:dyDescent="0.25">
      <c r="A102">
        <f>Input!G103</f>
        <v>281</v>
      </c>
      <c r="B102">
        <f t="shared" si="28"/>
        <v>99</v>
      </c>
      <c r="C102" s="4">
        <f>Input!I103</f>
        <v>26633.947183857144</v>
      </c>
      <c r="D102">
        <f t="shared" si="29"/>
        <v>24141.960867000002</v>
      </c>
      <c r="E102">
        <f t="shared" si="30"/>
        <v>24079.827757194427</v>
      </c>
      <c r="F102">
        <f t="shared" si="31"/>
        <v>3860.5233341115595</v>
      </c>
      <c r="G102">
        <f t="shared" si="32"/>
        <v>207856774.79148489</v>
      </c>
      <c r="L102">
        <f>Input!J103</f>
        <v>255.47070400000302</v>
      </c>
      <c r="M102">
        <f t="shared" si="33"/>
        <v>238.46274500000345</v>
      </c>
      <c r="N102">
        <f t="shared" si="34"/>
        <v>240.69151636089205</v>
      </c>
      <c r="O102">
        <f t="shared" si="35"/>
        <v>218.42438727205055</v>
      </c>
      <c r="P102">
        <f t="shared" si="36"/>
        <v>616.89379955923084</v>
      </c>
    </row>
    <row r="103" spans="1:16" x14ac:dyDescent="0.25">
      <c r="A103">
        <f>Input!G104</f>
        <v>282</v>
      </c>
      <c r="B103">
        <f t="shared" si="28"/>
        <v>100</v>
      </c>
      <c r="C103" s="4">
        <f>Input!I104</f>
        <v>26883.528132857144</v>
      </c>
      <c r="D103">
        <f t="shared" si="29"/>
        <v>24391.541816000001</v>
      </c>
      <c r="E103">
        <f t="shared" si="30"/>
        <v>24297.152815967154</v>
      </c>
      <c r="F103">
        <f t="shared" si="31"/>
        <v>8909.283327200701</v>
      </c>
      <c r="G103">
        <f t="shared" si="32"/>
        <v>214170459.51439819</v>
      </c>
      <c r="L103">
        <f>Input!J104</f>
        <v>249.58094899999924</v>
      </c>
      <c r="M103">
        <f t="shared" si="33"/>
        <v>232.57298999999966</v>
      </c>
      <c r="N103">
        <f t="shared" si="34"/>
        <v>228.0533206944792</v>
      </c>
      <c r="O103">
        <f t="shared" si="35"/>
        <v>463.43878046062758</v>
      </c>
      <c r="P103">
        <f t="shared" si="36"/>
        <v>148.81929009708392</v>
      </c>
    </row>
    <row r="104" spans="1:16" x14ac:dyDescent="0.25">
      <c r="A104">
        <f>Input!G105</f>
        <v>283</v>
      </c>
      <c r="B104">
        <f t="shared" si="28"/>
        <v>101</v>
      </c>
      <c r="C104" s="4">
        <f>Input!I105</f>
        <v>27126.268699857144</v>
      </c>
      <c r="D104">
        <f t="shared" si="29"/>
        <v>24634.282383000002</v>
      </c>
      <c r="E104">
        <f t="shared" si="30"/>
        <v>24502.078831106432</v>
      </c>
      <c r="F104">
        <f t="shared" si="31"/>
        <v>17477.779133275846</v>
      </c>
      <c r="G104">
        <f t="shared" si="32"/>
        <v>220210459.89832935</v>
      </c>
      <c r="L104">
        <f>Input!J105</f>
        <v>242.74056700000074</v>
      </c>
      <c r="M104">
        <f t="shared" si="33"/>
        <v>225.73260800000116</v>
      </c>
      <c r="N104">
        <f t="shared" si="34"/>
        <v>215.89598608280357</v>
      </c>
      <c r="O104">
        <f t="shared" si="35"/>
        <v>720.63152461994605</v>
      </c>
      <c r="P104">
        <f t="shared" si="36"/>
        <v>1.7486273902956415E-3</v>
      </c>
    </row>
    <row r="105" spans="1:16" x14ac:dyDescent="0.25">
      <c r="A105">
        <f>Input!G106</f>
        <v>284</v>
      </c>
      <c r="B105">
        <f t="shared" si="28"/>
        <v>102</v>
      </c>
      <c r="C105" s="4">
        <f>Input!I106</f>
        <v>27352.104636857144</v>
      </c>
      <c r="D105">
        <f t="shared" si="29"/>
        <v>24860.118320000001</v>
      </c>
      <c r="E105">
        <f t="shared" si="30"/>
        <v>24695.093410993206</v>
      </c>
      <c r="F105">
        <f t="shared" si="31"/>
        <v>27233.220592701135</v>
      </c>
      <c r="G105">
        <f t="shared" si="32"/>
        <v>225976190.33621889</v>
      </c>
      <c r="L105">
        <f>Input!J106</f>
        <v>225.83593699999983</v>
      </c>
      <c r="M105">
        <f t="shared" si="33"/>
        <v>208.82797800000026</v>
      </c>
      <c r="N105">
        <f t="shared" si="34"/>
        <v>204.23210284178563</v>
      </c>
      <c r="O105">
        <f t="shared" si="35"/>
        <v>466.72565033562256</v>
      </c>
      <c r="P105">
        <f t="shared" si="36"/>
        <v>135.07243318760007</v>
      </c>
    </row>
    <row r="106" spans="1:16" x14ac:dyDescent="0.25">
      <c r="A106">
        <f>Input!G107</f>
        <v>285</v>
      </c>
      <c r="B106">
        <f t="shared" si="28"/>
        <v>103</v>
      </c>
      <c r="C106" s="4">
        <f>Input!I107</f>
        <v>27558.432052285712</v>
      </c>
      <c r="D106">
        <f t="shared" si="29"/>
        <v>25066.44573542857</v>
      </c>
      <c r="E106">
        <f t="shared" si="30"/>
        <v>24876.694137760627</v>
      </c>
      <c r="F106">
        <f t="shared" si="31"/>
        <v>36005.668817536687</v>
      </c>
      <c r="G106">
        <f t="shared" si="32"/>
        <v>231468996.63027763</v>
      </c>
      <c r="L106">
        <f>Input!J107</f>
        <v>206.3274154285682</v>
      </c>
      <c r="M106">
        <f t="shared" si="33"/>
        <v>189.31945642856863</v>
      </c>
      <c r="N106">
        <f t="shared" si="34"/>
        <v>193.06912446916667</v>
      </c>
      <c r="O106">
        <f t="shared" si="35"/>
        <v>175.78227916414846</v>
      </c>
      <c r="P106">
        <f t="shared" si="36"/>
        <v>519.15827662505205</v>
      </c>
    </row>
    <row r="107" spans="1:16" x14ac:dyDescent="0.25">
      <c r="A107">
        <f>Input!G108</f>
        <v>286</v>
      </c>
      <c r="B107">
        <f t="shared" si="28"/>
        <v>104</v>
      </c>
      <c r="C107" s="4">
        <f>Input!I108</f>
        <v>27757.650430142858</v>
      </c>
      <c r="D107">
        <f t="shared" si="29"/>
        <v>25265.664113285715</v>
      </c>
      <c r="E107">
        <f t="shared" si="30"/>
        <v>25047.383718142053</v>
      </c>
      <c r="F107">
        <f t="shared" si="31"/>
        <v>47646.330904073104</v>
      </c>
      <c r="G107">
        <f t="shared" si="32"/>
        <v>236691910.02350283</v>
      </c>
      <c r="L107">
        <f>Input!J108</f>
        <v>199.21837785714524</v>
      </c>
      <c r="M107">
        <f t="shared" si="33"/>
        <v>182.21041885714567</v>
      </c>
      <c r="N107">
        <f t="shared" si="34"/>
        <v>182.40994134741666</v>
      </c>
      <c r="O107">
        <f t="shared" si="35"/>
        <v>282.52353790157667</v>
      </c>
      <c r="P107">
        <f t="shared" si="36"/>
        <v>1118.5163960878774</v>
      </c>
    </row>
    <row r="108" spans="1:16" x14ac:dyDescent="0.25">
      <c r="A108">
        <f>Input!G109</f>
        <v>287</v>
      </c>
      <c r="B108">
        <f t="shared" si="28"/>
        <v>105</v>
      </c>
      <c r="C108" s="4">
        <f>Input!I109</f>
        <v>27930.623233285714</v>
      </c>
      <c r="D108">
        <f t="shared" si="29"/>
        <v>25438.636916428572</v>
      </c>
      <c r="E108">
        <f t="shared" si="30"/>
        <v>25207.665701417875</v>
      </c>
      <c r="F108">
        <f t="shared" si="31"/>
        <v>53347.70216351765</v>
      </c>
      <c r="G108">
        <f t="shared" si="32"/>
        <v>241649411.17276639</v>
      </c>
      <c r="L108">
        <f>Input!J109</f>
        <v>172.97280314285672</v>
      </c>
      <c r="M108">
        <f t="shared" si="33"/>
        <v>155.96484414285715</v>
      </c>
      <c r="N108">
        <f t="shared" si="34"/>
        <v>172.25343960370029</v>
      </c>
      <c r="O108">
        <f t="shared" si="35"/>
        <v>0.51748390146766865</v>
      </c>
      <c r="P108">
        <f t="shared" si="36"/>
        <v>1901.0236466633253</v>
      </c>
    </row>
    <row r="109" spans="1:16" x14ac:dyDescent="0.25">
      <c r="A109">
        <f>Input!G110</f>
        <v>288</v>
      </c>
      <c r="B109">
        <f t="shared" si="28"/>
        <v>106</v>
      </c>
      <c r="C109" s="4">
        <f>Input!I110</f>
        <v>28072.969310714288</v>
      </c>
      <c r="D109">
        <f t="shared" si="29"/>
        <v>25580.982993857146</v>
      </c>
      <c r="E109">
        <f t="shared" si="30"/>
        <v>25358.040745107694</v>
      </c>
      <c r="F109">
        <f t="shared" si="31"/>
        <v>49703.246277462582</v>
      </c>
      <c r="G109">
        <f t="shared" si="32"/>
        <v>246347207.01750746</v>
      </c>
      <c r="L109">
        <f>Input!J110</f>
        <v>142.34607742857406</v>
      </c>
      <c r="M109">
        <f t="shared" si="33"/>
        <v>125.33811842857449</v>
      </c>
      <c r="N109">
        <f t="shared" si="34"/>
        <v>162.59503649206709</v>
      </c>
      <c r="O109">
        <f t="shared" si="35"/>
        <v>410.02034315501663</v>
      </c>
      <c r="P109">
        <f t="shared" si="36"/>
        <v>2836.5352477467868</v>
      </c>
    </row>
    <row r="110" spans="1:16" x14ac:dyDescent="0.25">
      <c r="A110">
        <f>Input!G111</f>
        <v>289</v>
      </c>
      <c r="B110">
        <f t="shared" si="28"/>
        <v>107</v>
      </c>
      <c r="C110" s="4">
        <f>Input!I111</f>
        <v>28204.300513142862</v>
      </c>
      <c r="D110">
        <f t="shared" si="29"/>
        <v>25712.314196285719</v>
      </c>
      <c r="E110">
        <f t="shared" si="30"/>
        <v>25499.003401538579</v>
      </c>
      <c r="F110">
        <f t="shared" si="31"/>
        <v>45501.495155656441</v>
      </c>
      <c r="G110">
        <f t="shared" si="32"/>
        <v>250792022.6455434</v>
      </c>
      <c r="L110">
        <f>Input!J111</f>
        <v>131.33120242857331</v>
      </c>
      <c r="M110">
        <f t="shared" si="33"/>
        <v>114.32324342857373</v>
      </c>
      <c r="N110">
        <f t="shared" si="34"/>
        <v>153.42718586039189</v>
      </c>
      <c r="O110">
        <f t="shared" si="35"/>
        <v>488.23248381920126</v>
      </c>
      <c r="P110">
        <f t="shared" si="36"/>
        <v>3897.1282851561564</v>
      </c>
    </row>
    <row r="111" spans="1:16" x14ac:dyDescent="0.25">
      <c r="A111">
        <f>Input!G112</f>
        <v>290</v>
      </c>
      <c r="B111">
        <f t="shared" si="28"/>
        <v>108</v>
      </c>
      <c r="C111" s="4">
        <f>Input!I112</f>
        <v>28339.062239428575</v>
      </c>
      <c r="D111">
        <f t="shared" si="29"/>
        <v>25847.075922571432</v>
      </c>
      <c r="E111">
        <f t="shared" si="30"/>
        <v>25631.039392975337</v>
      </c>
      <c r="F111">
        <f t="shared" si="31"/>
        <v>46671.782119924268</v>
      </c>
      <c r="G111">
        <f t="shared" si="32"/>
        <v>254991409.51410788</v>
      </c>
      <c r="L111">
        <f>Input!J112</f>
        <v>134.76172628571294</v>
      </c>
      <c r="M111">
        <f t="shared" si="33"/>
        <v>117.75376728571337</v>
      </c>
      <c r="N111">
        <f t="shared" si="34"/>
        <v>144.73984920565965</v>
      </c>
      <c r="O111">
        <f t="shared" si="35"/>
        <v>99.562937005565928</v>
      </c>
      <c r="P111">
        <f t="shared" si="36"/>
        <v>5057.246549577555</v>
      </c>
    </row>
    <row r="112" spans="1:16" x14ac:dyDescent="0.25">
      <c r="A112">
        <f>Input!G113</f>
        <v>291</v>
      </c>
      <c r="B112">
        <f t="shared" si="28"/>
        <v>109</v>
      </c>
      <c r="C112" s="4">
        <f>Input!I113</f>
        <v>28454.398107428573</v>
      </c>
      <c r="D112">
        <f t="shared" si="29"/>
        <v>25962.41179057143</v>
      </c>
      <c r="E112">
        <f t="shared" si="30"/>
        <v>25754.623339360809</v>
      </c>
      <c r="F112">
        <f t="shared" si="31"/>
        <v>43176.040456508679</v>
      </c>
      <c r="G112">
        <f t="shared" si="32"/>
        <v>258953570.75244364</v>
      </c>
      <c r="L112">
        <f>Input!J113</f>
        <v>115.3358679999983</v>
      </c>
      <c r="M112">
        <f t="shared" si="33"/>
        <v>98.327908999998726</v>
      </c>
      <c r="N112">
        <f t="shared" si="34"/>
        <v>136.520929493046</v>
      </c>
      <c r="O112">
        <f t="shared" si="35"/>
        <v>448.80683046421234</v>
      </c>
      <c r="P112">
        <f t="shared" si="36"/>
        <v>6293.7629684966478</v>
      </c>
    </row>
    <row r="113" spans="1:16" x14ac:dyDescent="0.25">
      <c r="A113">
        <f>Input!G114</f>
        <v>292</v>
      </c>
      <c r="B113">
        <f t="shared" si="28"/>
        <v>110</v>
      </c>
      <c r="C113" s="4">
        <f>Input!I114</f>
        <v>28562.273618999996</v>
      </c>
      <c r="D113">
        <f t="shared" si="29"/>
        <v>26070.287302142853</v>
      </c>
      <c r="E113">
        <f t="shared" si="30"/>
        <v>25870.216900613741</v>
      </c>
      <c r="F113">
        <f t="shared" si="31"/>
        <v>40028.165568020151</v>
      </c>
      <c r="G113">
        <f t="shared" si="32"/>
        <v>262687203.74933043</v>
      </c>
      <c r="L113">
        <f>Input!J114</f>
        <v>107.87551157142298</v>
      </c>
      <c r="M113">
        <f t="shared" si="33"/>
        <v>90.867552571423403</v>
      </c>
      <c r="N113">
        <f t="shared" si="34"/>
        <v>128.75666631857626</v>
      </c>
      <c r="O113">
        <f t="shared" si="35"/>
        <v>436.02262357456232</v>
      </c>
      <c r="P113">
        <f t="shared" si="36"/>
        <v>7585.9750587865719</v>
      </c>
    </row>
    <row r="114" spans="1:16" x14ac:dyDescent="0.25">
      <c r="A114">
        <f>Input!G115</f>
        <v>293</v>
      </c>
      <c r="B114">
        <f t="shared" si="28"/>
        <v>111</v>
      </c>
      <c r="C114" s="4">
        <f>Input!I115</f>
        <v>28672.505032571429</v>
      </c>
      <c r="D114">
        <f t="shared" si="29"/>
        <v>26180.518715714286</v>
      </c>
      <c r="E114">
        <f t="shared" si="30"/>
        <v>25978.267294606656</v>
      </c>
      <c r="F114">
        <f t="shared" si="31"/>
        <v>40905.637340056062</v>
      </c>
      <c r="G114">
        <f t="shared" si="32"/>
        <v>266201359.80824003</v>
      </c>
      <c r="L114">
        <f>Input!J115</f>
        <v>110.23141357143322</v>
      </c>
      <c r="M114">
        <f t="shared" si="33"/>
        <v>93.223454571433649</v>
      </c>
      <c r="N114">
        <f t="shared" si="34"/>
        <v>121.43199214431749</v>
      </c>
      <c r="O114">
        <f t="shared" si="35"/>
        <v>125.45296036735419</v>
      </c>
      <c r="P114">
        <f t="shared" si="36"/>
        <v>8915.547574797527</v>
      </c>
    </row>
    <row r="115" spans="1:16" x14ac:dyDescent="0.25">
      <c r="A115">
        <f>Input!G116</f>
        <v>294</v>
      </c>
      <c r="B115">
        <f t="shared" si="28"/>
        <v>112</v>
      </c>
      <c r="C115" s="4">
        <f>Input!I116</f>
        <v>28788.398877285712</v>
      </c>
      <c r="D115">
        <f t="shared" si="29"/>
        <v>26296.412560428569</v>
      </c>
      <c r="E115">
        <f t="shared" si="30"/>
        <v>26079.20615215072</v>
      </c>
      <c r="F115">
        <f t="shared" si="31"/>
        <v>47178.623796963555</v>
      </c>
      <c r="G115">
        <f t="shared" si="32"/>
        <v>269505320.32529908</v>
      </c>
      <c r="L115">
        <f>Input!J116</f>
        <v>115.89384471428275</v>
      </c>
      <c r="M115">
        <f t="shared" si="33"/>
        <v>98.885885714283177</v>
      </c>
      <c r="N115">
        <f t="shared" si="34"/>
        <v>114.53085024874942</v>
      </c>
      <c r="O115">
        <f t="shared" si="35"/>
        <v>1.8577539130744967</v>
      </c>
      <c r="P115">
        <f t="shared" si="36"/>
        <v>10266.415022169551</v>
      </c>
    </row>
    <row r="116" spans="1:16" x14ac:dyDescent="0.25">
      <c r="C116" s="4"/>
    </row>
    <row r="117" spans="1:16" x14ac:dyDescent="0.25">
      <c r="C117" s="4"/>
    </row>
    <row r="118" spans="1:16" x14ac:dyDescent="0.25">
      <c r="C118" s="4"/>
    </row>
    <row r="119" spans="1:16" x14ac:dyDescent="0.25">
      <c r="C119" s="4"/>
    </row>
    <row r="120" spans="1:16" x14ac:dyDescent="0.25">
      <c r="C120" s="4"/>
    </row>
    <row r="121" spans="1:16" x14ac:dyDescent="0.25">
      <c r="C121" s="4"/>
    </row>
    <row r="122" spans="1:16" x14ac:dyDescent="0.25">
      <c r="C122" s="4"/>
    </row>
    <row r="123" spans="1:16" x14ac:dyDescent="0.25">
      <c r="C123" s="4"/>
    </row>
    <row r="124" spans="1:16" x14ac:dyDescent="0.25">
      <c r="C124" s="4"/>
    </row>
    <row r="125" spans="1:16" x14ac:dyDescent="0.25">
      <c r="C125" s="4"/>
    </row>
    <row r="126" spans="1:16" x14ac:dyDescent="0.25">
      <c r="C126" s="4"/>
    </row>
    <row r="127" spans="1:16" x14ac:dyDescent="0.25">
      <c r="C127" s="4"/>
    </row>
    <row r="128" spans="1:16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7"/>
  <sheetViews>
    <sheetView tabSelected="1" zoomScale="81" zoomScaleNormal="81" workbookViewId="0">
      <selection activeCell="P99" sqref="P99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9" ht="18" x14ac:dyDescent="0.35">
      <c r="C1" s="31" t="s">
        <v>18</v>
      </c>
      <c r="D1" s="31"/>
      <c r="E1" s="31"/>
      <c r="F1" s="31"/>
      <c r="G1" s="31"/>
      <c r="H1" s="31"/>
      <c r="I1" s="31"/>
      <c r="J1" s="31"/>
      <c r="K1" s="31"/>
      <c r="L1" s="31"/>
      <c r="N1" s="32" t="s">
        <v>19</v>
      </c>
      <c r="O1" s="32"/>
      <c r="P1" s="32"/>
      <c r="Q1" s="32"/>
      <c r="R1" s="32"/>
      <c r="S1" s="32"/>
      <c r="T1" s="32"/>
      <c r="U1" s="32"/>
    </row>
    <row r="2" spans="1:29" x14ac:dyDescent="0.25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9" ht="14.45" customHeight="1" x14ac:dyDescent="0.25">
      <c r="A3">
        <f>Input!G4</f>
        <v>182</v>
      </c>
      <c r="B3">
        <f>A3-$A$3</f>
        <v>0</v>
      </c>
      <c r="C3" s="3"/>
      <c r="D3" s="3"/>
      <c r="E3" s="15">
        <f>Input!I4</f>
        <v>2491.9863168571428</v>
      </c>
      <c r="F3" s="3"/>
      <c r="G3" s="3"/>
      <c r="H3" s="3"/>
      <c r="I3" s="3"/>
      <c r="J3" s="2" t="s">
        <v>11</v>
      </c>
      <c r="K3" s="23">
        <f>SUM(H4:H161)</f>
        <v>208311745.40854555</v>
      </c>
      <c r="L3">
        <f>1-(K3/K5)</f>
        <v>0.9762304667070214</v>
      </c>
      <c r="N3" s="15">
        <f>Input!J4</f>
        <v>17.007958999999573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121224.06899647205</v>
      </c>
      <c r="U3">
        <f>1-(T3/T5)</f>
        <v>0.98614594790791033</v>
      </c>
      <c r="W3">
        <f>COUNT(B4:B500)</f>
        <v>112</v>
      </c>
      <c r="Y3">
        <v>229661.69135076343</v>
      </c>
      <c r="Z3">
        <v>4.363288576392848</v>
      </c>
      <c r="AA3" s="26">
        <v>0.355442802</v>
      </c>
    </row>
    <row r="4" spans="1:29" x14ac:dyDescent="0.25">
      <c r="A4">
        <f>Input!G5</f>
        <v>183</v>
      </c>
      <c r="B4">
        <f t="shared" ref="B4:B67" si="0">A4-$A$3</f>
        <v>1</v>
      </c>
      <c r="C4">
        <f>LN(B4)</f>
        <v>0</v>
      </c>
      <c r="D4">
        <f>((C4-$Z$3)/$AA$3)</f>
        <v>-12.275641965012554</v>
      </c>
      <c r="E4" s="4">
        <f>Input!I5</f>
        <v>2509.4489237142852</v>
      </c>
      <c r="F4">
        <f>E4-$E$4</f>
        <v>0</v>
      </c>
      <c r="G4">
        <f>P4</f>
        <v>6.1737596610102139E-29</v>
      </c>
      <c r="H4">
        <f>(F4-G4)^2</f>
        <v>3.811530835191695E-57</v>
      </c>
      <c r="I4">
        <f>(G4-$J$4)^2</f>
        <v>94700135.448027834</v>
      </c>
      <c r="J4">
        <f>AVERAGE(F3:F115)</f>
        <v>9731.3994598941335</v>
      </c>
      <c r="K4" t="s">
        <v>5</v>
      </c>
      <c r="L4" t="s">
        <v>6</v>
      </c>
      <c r="N4" s="4">
        <f>Input!J5</f>
        <v>17.462606857142418</v>
      </c>
      <c r="O4">
        <f>N4-$N$4</f>
        <v>0</v>
      </c>
      <c r="P4">
        <f>$Y$3*((1/B4*$AA$3)*(1/SQRT(2*PI()))*EXP(-1*D4*D4/2))</f>
        <v>6.1737596610102139E-29</v>
      </c>
      <c r="Q4">
        <f>(O4-P4)^2</f>
        <v>3.811530835191695E-57</v>
      </c>
      <c r="R4">
        <f>(O4-S4)^2</f>
        <v>47230.934088021182</v>
      </c>
      <c r="S4">
        <f>AVERAGE(O3:O167)</f>
        <v>217.3267910038272</v>
      </c>
      <c r="T4" t="s">
        <v>5</v>
      </c>
      <c r="U4" t="s">
        <v>6</v>
      </c>
    </row>
    <row r="5" spans="1:29" ht="14.45" x14ac:dyDescent="0.3">
      <c r="A5">
        <f>Input!G6</f>
        <v>184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-10.325547106825088</v>
      </c>
      <c r="E5" s="4">
        <f>Input!I6</f>
        <v>2526.8288672857148</v>
      </c>
      <c r="F5">
        <f t="shared" ref="F5:F68" si="3">E5-$E$4</f>
        <v>17.379943571429521</v>
      </c>
      <c r="G5">
        <f>G4+P5</f>
        <v>1.1485969875362929E-19</v>
      </c>
      <c r="H5">
        <f t="shared" ref="H5:H68" si="4">(F5-G5)^2</f>
        <v>302.06243854607436</v>
      </c>
      <c r="I5">
        <f t="shared" ref="I5:I68" si="5">(G5-$J$4)^2</f>
        <v>94700135.448027834</v>
      </c>
      <c r="K5">
        <f>SUM(I4:I161)</f>
        <v>8763813022.3650627</v>
      </c>
      <c r="L5">
        <f>1-((1-L3)*(W3-1)/(W3-1-1))</f>
        <v>0.97601438004072161</v>
      </c>
      <c r="N5" s="4">
        <f>Input!J6</f>
        <v>17.379943571429521</v>
      </c>
      <c r="O5">
        <f t="shared" ref="O5:O68" si="6">N5-$N$4</f>
        <v>-8.266328571289705E-2</v>
      </c>
      <c r="P5">
        <f t="shared" ref="P5:P68" si="7">$Y$3*((1/B5*$AA$3)*(1/SQRT(2*PI()))*EXP(-1*D5*D5/2))</f>
        <v>1.148596986918917E-19</v>
      </c>
      <c r="Q5">
        <f t="shared" ref="Q5:Q68" si="8">(O5-P5)^2</f>
        <v>6.8332188048520499E-3</v>
      </c>
      <c r="R5">
        <f t="shared" ref="R5:R68" si="9">(O5-S5)^2</f>
        <v>6.8332188048520499E-3</v>
      </c>
      <c r="T5">
        <f>SUM(R4:R167)</f>
        <v>8750080.3512705136</v>
      </c>
      <c r="U5">
        <f>1-((1-U3)*(Y3-1)/(Y3-1-1))</f>
        <v>0.9861458875836453</v>
      </c>
    </row>
    <row r="6" spans="1:29" ht="14.45" x14ac:dyDescent="0.3">
      <c r="A6">
        <f>Input!G7</f>
        <v>185</v>
      </c>
      <c r="B6">
        <f t="shared" si="0"/>
        <v>3</v>
      </c>
      <c r="C6">
        <f t="shared" si="1"/>
        <v>1.0986122886681098</v>
      </c>
      <c r="D6">
        <f t="shared" si="2"/>
        <v>-9.1848147419362789</v>
      </c>
      <c r="E6" s="4">
        <f>Input!I7</f>
        <v>2543.9608211428572</v>
      </c>
      <c r="F6">
        <f t="shared" si="3"/>
        <v>34.511897428571956</v>
      </c>
      <c r="G6">
        <f t="shared" ref="G6:G69" si="10">G5+P6</f>
        <v>5.2111906071166346E-15</v>
      </c>
      <c r="H6">
        <f t="shared" si="4"/>
        <v>1191.0710641202711</v>
      </c>
      <c r="I6">
        <f t="shared" si="5"/>
        <v>94700135.448027834</v>
      </c>
      <c r="N6" s="4">
        <f>Input!J7</f>
        <v>17.131953857142435</v>
      </c>
      <c r="O6">
        <f t="shared" si="6"/>
        <v>-0.33065299999998388</v>
      </c>
      <c r="P6">
        <f t="shared" si="7"/>
        <v>5.211075747417881E-15</v>
      </c>
      <c r="Q6">
        <f t="shared" si="8"/>
        <v>0.10933140640899279</v>
      </c>
      <c r="R6">
        <f t="shared" si="9"/>
        <v>0.10933140640898933</v>
      </c>
    </row>
    <row r="7" spans="1:29" ht="14.45" x14ac:dyDescent="0.3">
      <c r="A7">
        <f>Input!G8</f>
        <v>186</v>
      </c>
      <c r="B7">
        <f t="shared" si="0"/>
        <v>4</v>
      </c>
      <c r="C7">
        <f t="shared" si="1"/>
        <v>1.3862943611198906</v>
      </c>
      <c r="D7">
        <f t="shared" si="2"/>
        <v>-8.3754522486376217</v>
      </c>
      <c r="E7" s="4">
        <f>Input!I8</f>
        <v>2562.8700342857146</v>
      </c>
      <c r="F7">
        <f t="shared" si="3"/>
        <v>53.421110571429381</v>
      </c>
      <c r="G7">
        <f t="shared" si="10"/>
        <v>4.7719371983151546E-12</v>
      </c>
      <c r="H7">
        <f t="shared" si="4"/>
        <v>2853.815054684374</v>
      </c>
      <c r="I7">
        <f t="shared" si="5"/>
        <v>94700135.44802773</v>
      </c>
      <c r="N7" s="4">
        <f>Input!J8</f>
        <v>18.909213142857425</v>
      </c>
      <c r="O7">
        <f t="shared" si="6"/>
        <v>1.4466062857150064</v>
      </c>
      <c r="P7">
        <f t="shared" si="7"/>
        <v>4.7667260077080376E-12</v>
      </c>
      <c r="Q7">
        <f t="shared" si="8"/>
        <v>2.0926697458563757</v>
      </c>
      <c r="R7">
        <f t="shared" si="9"/>
        <v>2.0926697458701669</v>
      </c>
      <c r="T7" s="17"/>
      <c r="U7" s="18"/>
    </row>
    <row r="8" spans="1:29" ht="14.45" x14ac:dyDescent="0.3">
      <c r="A8">
        <f>Input!G9</f>
        <v>187</v>
      </c>
      <c r="B8">
        <f t="shared" si="0"/>
        <v>5</v>
      </c>
      <c r="C8">
        <f t="shared" si="1"/>
        <v>1.6094379124341003</v>
      </c>
      <c r="D8">
        <f t="shared" si="2"/>
        <v>-7.7476619260916904</v>
      </c>
      <c r="E8" s="4">
        <f>Input!I9</f>
        <v>2581.5312578571429</v>
      </c>
      <c r="F8">
        <f t="shared" si="3"/>
        <v>72.08233414285769</v>
      </c>
      <c r="G8">
        <f t="shared" si="10"/>
        <v>6.063063049186554E-10</v>
      </c>
      <c r="H8">
        <f t="shared" si="4"/>
        <v>5195.8628953951793</v>
      </c>
      <c r="I8">
        <f t="shared" si="5"/>
        <v>94700135.448016047</v>
      </c>
      <c r="N8" s="4">
        <f>Input!J9</f>
        <v>18.661223571428309</v>
      </c>
      <c r="O8">
        <f t="shared" si="6"/>
        <v>1.1986167142858903</v>
      </c>
      <c r="P8">
        <f t="shared" si="7"/>
        <v>6.0153436772034029E-10</v>
      </c>
      <c r="Q8">
        <f t="shared" si="8"/>
        <v>1.4366820263234854</v>
      </c>
      <c r="R8">
        <f t="shared" si="9"/>
        <v>1.4366820277655037</v>
      </c>
      <c r="T8" s="19" t="s">
        <v>28</v>
      </c>
      <c r="U8" s="24">
        <f>SQRT((U5-L5)^2)</f>
        <v>1.013150754292369E-2</v>
      </c>
    </row>
    <row r="9" spans="1:29" ht="14.45" x14ac:dyDescent="0.3">
      <c r="A9">
        <f>Input!G10</f>
        <v>188</v>
      </c>
      <c r="B9">
        <f t="shared" si="0"/>
        <v>6</v>
      </c>
      <c r="C9">
        <f t="shared" si="1"/>
        <v>1.791759469228055</v>
      </c>
      <c r="D9">
        <f t="shared" si="2"/>
        <v>-7.2347198837488147</v>
      </c>
      <c r="E9" s="4">
        <f>Input!I10</f>
        <v>2601.2671032857143</v>
      </c>
      <c r="F9">
        <f t="shared" si="3"/>
        <v>91.818179571429027</v>
      </c>
      <c r="G9">
        <f t="shared" si="10"/>
        <v>2.3988004713297692E-8</v>
      </c>
      <c r="H9">
        <f t="shared" si="4"/>
        <v>8430.5780954061156</v>
      </c>
      <c r="I9">
        <f t="shared" si="5"/>
        <v>94700135.447560951</v>
      </c>
      <c r="N9" s="4">
        <f>Input!J10</f>
        <v>19.735845428571338</v>
      </c>
      <c r="O9">
        <f t="shared" si="6"/>
        <v>2.2732385714289194</v>
      </c>
      <c r="P9">
        <f t="shared" si="7"/>
        <v>2.3381698408379036E-8</v>
      </c>
      <c r="Q9">
        <f t="shared" si="8"/>
        <v>5.1676134963278377</v>
      </c>
      <c r="R9">
        <f t="shared" si="9"/>
        <v>5.1676136026321942</v>
      </c>
      <c r="T9" s="21"/>
      <c r="U9" s="22"/>
      <c r="Z9">
        <f>Z3+AA3</f>
        <v>4.7187313783928477</v>
      </c>
      <c r="AA9">
        <f>EXP(Z9)</f>
        <v>112.02604382251782</v>
      </c>
      <c r="AC9">
        <v>24495</v>
      </c>
    </row>
    <row r="10" spans="1:29" ht="14.45" x14ac:dyDescent="0.3">
      <c r="A10">
        <f>Input!G11</f>
        <v>189</v>
      </c>
      <c r="B10">
        <f t="shared" si="0"/>
        <v>7</v>
      </c>
      <c r="C10">
        <f t="shared" si="1"/>
        <v>1.9459101490553132</v>
      </c>
      <c r="D10">
        <f t="shared" si="2"/>
        <v>-6.8010335664007471</v>
      </c>
      <c r="E10" s="4">
        <f>Input!I11</f>
        <v>2620.8169565714284</v>
      </c>
      <c r="F10">
        <f t="shared" si="3"/>
        <v>111.36803285714313</v>
      </c>
      <c r="G10">
        <f t="shared" si="10"/>
        <v>4.444524951175905E-7</v>
      </c>
      <c r="H10">
        <f t="shared" si="4"/>
        <v>12402.838643474113</v>
      </c>
      <c r="I10">
        <f t="shared" si="5"/>
        <v>94700135.439377561</v>
      </c>
      <c r="N10" s="4">
        <f>Input!J11</f>
        <v>19.549853285714107</v>
      </c>
      <c r="O10">
        <f t="shared" si="6"/>
        <v>2.0872464285716887</v>
      </c>
      <c r="P10">
        <f t="shared" si="7"/>
        <v>4.2046449040429283E-7</v>
      </c>
      <c r="Q10">
        <f t="shared" si="8"/>
        <v>4.3565958983594353</v>
      </c>
      <c r="R10">
        <f t="shared" si="9"/>
        <v>4.3565976535852702</v>
      </c>
      <c r="Z10">
        <f>Z3+AA3*2</f>
        <v>5.0741741803928484</v>
      </c>
      <c r="AA10">
        <f>EXP(Z10)</f>
        <v>159.84013834039786</v>
      </c>
    </row>
    <row r="11" spans="1:29" ht="14.45" x14ac:dyDescent="0.3">
      <c r="A11">
        <f>Input!G12</f>
        <v>190</v>
      </c>
      <c r="B11">
        <f t="shared" si="0"/>
        <v>8</v>
      </c>
      <c r="C11">
        <f t="shared" si="1"/>
        <v>2.0794415416798357</v>
      </c>
      <c r="D11">
        <f t="shared" si="2"/>
        <v>-6.4253573904501575</v>
      </c>
      <c r="E11" s="4">
        <f>Input!I12</f>
        <v>2640.1188201428567</v>
      </c>
      <c r="F11">
        <f t="shared" si="3"/>
        <v>130.66989642857152</v>
      </c>
      <c r="G11">
        <f t="shared" si="10"/>
        <v>4.8571816157354505E-6</v>
      </c>
      <c r="H11">
        <f t="shared" si="4"/>
        <v>17074.620563278797</v>
      </c>
      <c r="I11">
        <f t="shared" si="5"/>
        <v>94700135.353493482</v>
      </c>
      <c r="N11" s="4">
        <f>Input!J12</f>
        <v>19.301863571428385</v>
      </c>
      <c r="O11">
        <f t="shared" si="6"/>
        <v>1.8392567142859662</v>
      </c>
      <c r="P11">
        <f t="shared" si="7"/>
        <v>4.4127291206178596E-6</v>
      </c>
      <c r="Q11">
        <f t="shared" si="8"/>
        <v>3.3828490287821538</v>
      </c>
      <c r="R11">
        <f t="shared" si="9"/>
        <v>3.3828652610460082</v>
      </c>
    </row>
    <row r="12" spans="1:29" ht="14.45" x14ac:dyDescent="0.3">
      <c r="A12">
        <f>Input!G13</f>
        <v>191</v>
      </c>
      <c r="B12">
        <f t="shared" si="0"/>
        <v>9</v>
      </c>
      <c r="C12">
        <f t="shared" si="1"/>
        <v>2.1972245773362196</v>
      </c>
      <c r="D12">
        <f t="shared" si="2"/>
        <v>-6.0939875188600059</v>
      </c>
      <c r="E12" s="4">
        <f>Input!I13</f>
        <v>2659.2966888571427</v>
      </c>
      <c r="F12">
        <f t="shared" si="3"/>
        <v>149.8477651428575</v>
      </c>
      <c r="G12">
        <f t="shared" si="10"/>
        <v>3.6074629579195276E-5</v>
      </c>
      <c r="H12">
        <f t="shared" si="4"/>
        <v>22454.34190690504</v>
      </c>
      <c r="I12">
        <f t="shared" si="5"/>
        <v>94700134.745914593</v>
      </c>
      <c r="N12" s="4">
        <f>Input!J13</f>
        <v>19.177868714285978</v>
      </c>
      <c r="O12">
        <f t="shared" si="6"/>
        <v>1.7152618571435596</v>
      </c>
      <c r="P12">
        <f t="shared" si="7"/>
        <v>3.1217447963459827E-5</v>
      </c>
      <c r="Q12">
        <f t="shared" si="8"/>
        <v>2.9420161473505639</v>
      </c>
      <c r="R12">
        <f t="shared" si="9"/>
        <v>2.9421232385715732</v>
      </c>
    </row>
    <row r="13" spans="1:29" ht="14.45" x14ac:dyDescent="0.3">
      <c r="A13">
        <f>Input!G14</f>
        <v>192</v>
      </c>
      <c r="B13">
        <f t="shared" si="0"/>
        <v>10</v>
      </c>
      <c r="C13">
        <f t="shared" si="1"/>
        <v>2.3025850929940459</v>
      </c>
      <c r="D13">
        <f t="shared" si="2"/>
        <v>-5.7975670679042253</v>
      </c>
      <c r="E13" s="4">
        <f>Input!I14</f>
        <v>2678.8258762857145</v>
      </c>
      <c r="F13">
        <f t="shared" si="3"/>
        <v>169.37695257142923</v>
      </c>
      <c r="G13">
        <f t="shared" si="10"/>
        <v>1.9977972967565754E-4</v>
      </c>
      <c r="H13">
        <f t="shared" si="4"/>
        <v>28688.484386260501</v>
      </c>
      <c r="I13">
        <f t="shared" si="5"/>
        <v>94700131.559755161</v>
      </c>
      <c r="N13" s="4">
        <f>Input!J14</f>
        <v>19.529187428571731</v>
      </c>
      <c r="O13">
        <f t="shared" si="6"/>
        <v>2.0665805714293128</v>
      </c>
      <c r="P13">
        <f t="shared" si="7"/>
        <v>1.6370510009646225E-4</v>
      </c>
      <c r="Q13">
        <f t="shared" si="8"/>
        <v>4.2700786654498577</v>
      </c>
      <c r="R13">
        <f t="shared" si="9"/>
        <v>4.2707552582091051</v>
      </c>
    </row>
    <row r="14" spans="1:29" ht="14.45" x14ac:dyDescent="0.3">
      <c r="A14">
        <f>Input!G15</f>
        <v>193</v>
      </c>
      <c r="B14">
        <f t="shared" si="0"/>
        <v>11</v>
      </c>
      <c r="C14">
        <f t="shared" si="1"/>
        <v>2.3978952727983707</v>
      </c>
      <c r="D14">
        <f t="shared" si="2"/>
        <v>-5.5294221532568191</v>
      </c>
      <c r="E14" s="4">
        <f>Input!I15</f>
        <v>2698.5203902857143</v>
      </c>
      <c r="F14">
        <f t="shared" si="3"/>
        <v>189.07146657142903</v>
      </c>
      <c r="G14">
        <f t="shared" si="10"/>
        <v>8.7930453500185642E-4</v>
      </c>
      <c r="H14">
        <f t="shared" si="4"/>
        <v>35747.686969448187</v>
      </c>
      <c r="I14">
        <f t="shared" si="5"/>
        <v>94700118.334301263</v>
      </c>
      <c r="N14" s="4">
        <f>Input!J15</f>
        <v>19.694513999999799</v>
      </c>
      <c r="O14">
        <f t="shared" si="6"/>
        <v>2.2319071428573807</v>
      </c>
      <c r="P14">
        <f t="shared" si="7"/>
        <v>6.7952480532619888E-4</v>
      </c>
      <c r="Q14">
        <f t="shared" si="8"/>
        <v>4.9783766835582446</v>
      </c>
      <c r="R14">
        <f t="shared" si="9"/>
        <v>4.9814094943377967</v>
      </c>
    </row>
    <row r="15" spans="1:29" x14ac:dyDescent="0.25">
      <c r="A15">
        <f>Input!G16</f>
        <v>194</v>
      </c>
      <c r="B15">
        <f t="shared" si="0"/>
        <v>12</v>
      </c>
      <c r="C15">
        <f t="shared" si="1"/>
        <v>2.4849066497880004</v>
      </c>
      <c r="D15">
        <f t="shared" si="2"/>
        <v>-5.2846250255613496</v>
      </c>
      <c r="E15" s="4">
        <f>Input!I16</f>
        <v>2717.2642770000007</v>
      </c>
      <c r="F15">
        <f t="shared" si="3"/>
        <v>207.81535328571545</v>
      </c>
      <c r="G15">
        <f t="shared" si="10"/>
        <v>3.2195385394837911E-3</v>
      </c>
      <c r="H15">
        <f t="shared" si="4"/>
        <v>43185.882932554145</v>
      </c>
      <c r="I15">
        <f t="shared" si="5"/>
        <v>94700072.786807001</v>
      </c>
      <c r="N15" s="4">
        <f>Input!J16</f>
        <v>18.743886714286418</v>
      </c>
      <c r="O15">
        <f t="shared" si="6"/>
        <v>1.2812798571439998</v>
      </c>
      <c r="P15">
        <f t="shared" si="7"/>
        <v>2.3402340044819344E-3</v>
      </c>
      <c r="Q15">
        <f t="shared" si="8"/>
        <v>1.6356865596362518</v>
      </c>
      <c r="R15">
        <f t="shared" si="9"/>
        <v>1.6416780723229487</v>
      </c>
      <c r="AA15" t="s">
        <v>469</v>
      </c>
      <c r="AB15">
        <f>EXP($Z$3-$AA$3*$AA$3)</f>
        <v>69.196410569768162</v>
      </c>
    </row>
    <row r="16" spans="1:29" ht="14.45" x14ac:dyDescent="0.3">
      <c r="A16">
        <f>Input!G17</f>
        <v>195</v>
      </c>
      <c r="B16">
        <f t="shared" si="0"/>
        <v>13</v>
      </c>
      <c r="C16">
        <f t="shared" si="1"/>
        <v>2.5649493574615367</v>
      </c>
      <c r="D16">
        <f t="shared" si="2"/>
        <v>-5.059433497632936</v>
      </c>
      <c r="E16" s="4">
        <f>Input!I17</f>
        <v>2735.7188425714289</v>
      </c>
      <c r="F16">
        <f t="shared" si="3"/>
        <v>226.26991885714369</v>
      </c>
      <c r="G16">
        <f t="shared" si="10"/>
        <v>1.0142927545649511E-2</v>
      </c>
      <c r="H16">
        <f t="shared" si="4"/>
        <v>51193.486203711916</v>
      </c>
      <c r="I16">
        <f t="shared" si="5"/>
        <v>94699938.038371444</v>
      </c>
      <c r="N16" s="4">
        <f>Input!J17</f>
        <v>18.454565571428247</v>
      </c>
      <c r="O16">
        <f t="shared" si="6"/>
        <v>0.99195871428582905</v>
      </c>
      <c r="P16">
        <f t="shared" si="7"/>
        <v>6.9233890061657193E-3</v>
      </c>
      <c r="Q16">
        <f t="shared" si="8"/>
        <v>0.97029459204881208</v>
      </c>
      <c r="R16">
        <f t="shared" si="9"/>
        <v>0.98398209084759503</v>
      </c>
    </row>
    <row r="17" spans="1:18" ht="14.45" x14ac:dyDescent="0.3">
      <c r="A17">
        <f>Input!G18</f>
        <v>196</v>
      </c>
      <c r="B17">
        <f t="shared" si="0"/>
        <v>14</v>
      </c>
      <c r="C17">
        <f t="shared" si="1"/>
        <v>2.6390573296152584</v>
      </c>
      <c r="D17">
        <f t="shared" si="2"/>
        <v>-4.8509387082132829</v>
      </c>
      <c r="E17" s="4">
        <f>Input!I18</f>
        <v>2756.9839578571432</v>
      </c>
      <c r="F17">
        <f t="shared" si="3"/>
        <v>247.53503414285797</v>
      </c>
      <c r="G17">
        <f t="shared" si="10"/>
        <v>2.8207052079732179E-2</v>
      </c>
      <c r="H17">
        <f t="shared" si="4"/>
        <v>61259.629456544397</v>
      </c>
      <c r="I17">
        <f t="shared" si="5"/>
        <v>94699586.460640743</v>
      </c>
      <c r="N17" s="4">
        <f>Input!J18</f>
        <v>21.265115285714273</v>
      </c>
      <c r="O17">
        <f t="shared" si="6"/>
        <v>3.8025084285718549</v>
      </c>
      <c r="P17">
        <f t="shared" si="7"/>
        <v>1.8064124534082668E-2</v>
      </c>
      <c r="Q17">
        <f t="shared" si="8"/>
        <v>14.32201869036394</v>
      </c>
      <c r="R17">
        <f t="shared" si="9"/>
        <v>14.459070349359997</v>
      </c>
    </row>
    <row r="18" spans="1:18" ht="14.45" x14ac:dyDescent="0.3">
      <c r="A18">
        <f>Input!G19</f>
        <v>197</v>
      </c>
      <c r="B18">
        <f t="shared" si="0"/>
        <v>15</v>
      </c>
      <c r="C18">
        <f t="shared" si="1"/>
        <v>2.7080502011022101</v>
      </c>
      <c r="D18">
        <f t="shared" si="2"/>
        <v>-4.6568347030154174</v>
      </c>
      <c r="E18" s="4">
        <f>Input!I19</f>
        <v>2779.6130162857144</v>
      </c>
      <c r="F18">
        <f t="shared" si="3"/>
        <v>270.16409257142914</v>
      </c>
      <c r="G18">
        <f t="shared" si="10"/>
        <v>7.0629747134438814E-2</v>
      </c>
      <c r="H18">
        <f t="shared" si="4"/>
        <v>72950.478660418667</v>
      </c>
      <c r="I18">
        <f t="shared" si="5"/>
        <v>94698760.800450146</v>
      </c>
      <c r="N18" s="4">
        <f>Input!J19</f>
        <v>22.62905842857117</v>
      </c>
      <c r="O18">
        <f t="shared" si="6"/>
        <v>5.1664515714287518</v>
      </c>
      <c r="P18">
        <f t="shared" si="7"/>
        <v>4.2422695054706631E-2</v>
      </c>
      <c r="Q18">
        <f t="shared" si="8"/>
        <v>26.255671925915063</v>
      </c>
      <c r="R18">
        <f t="shared" si="9"/>
        <v>26.69222183991862</v>
      </c>
    </row>
    <row r="19" spans="1:18" ht="14.45" x14ac:dyDescent="0.3">
      <c r="A19">
        <f>Input!G20</f>
        <v>198</v>
      </c>
      <c r="B19">
        <f t="shared" si="0"/>
        <v>16</v>
      </c>
      <c r="C19">
        <f t="shared" si="1"/>
        <v>2.7725887222397811</v>
      </c>
      <c r="D19">
        <f t="shared" si="2"/>
        <v>-4.4752625322626924</v>
      </c>
      <c r="E19" s="4">
        <f>Input!I20</f>
        <v>2803.9573367142852</v>
      </c>
      <c r="F19">
        <f t="shared" si="3"/>
        <v>294.50841300000002</v>
      </c>
      <c r="G19">
        <f t="shared" si="10"/>
        <v>0.16175293627652002</v>
      </c>
      <c r="H19">
        <f t="shared" si="4"/>
        <v>86639.956290669201</v>
      </c>
      <c r="I19">
        <f t="shared" si="5"/>
        <v>94696987.309318423</v>
      </c>
      <c r="N19" s="4">
        <f>Input!J20</f>
        <v>24.344320428570882</v>
      </c>
      <c r="O19">
        <f t="shared" si="6"/>
        <v>6.8817135714284632</v>
      </c>
      <c r="P19">
        <f t="shared" si="7"/>
        <v>9.1123189142081201E-2</v>
      </c>
      <c r="Q19">
        <f t="shared" si="8"/>
        <v>46.112117740000315</v>
      </c>
      <c r="R19">
        <f t="shared" si="9"/>
        <v>47.357981679182693</v>
      </c>
    </row>
    <row r="20" spans="1:18" ht="14.45" x14ac:dyDescent="0.3">
      <c r="A20">
        <f>Input!G21</f>
        <v>199</v>
      </c>
      <c r="B20">
        <f t="shared" si="0"/>
        <v>17</v>
      </c>
      <c r="C20">
        <f t="shared" si="1"/>
        <v>2.8332133440562162</v>
      </c>
      <c r="D20">
        <f t="shared" si="2"/>
        <v>-4.3047016952579389</v>
      </c>
      <c r="E20" s="4">
        <f>Input!I21</f>
        <v>2828.5909784285714</v>
      </c>
      <c r="F20">
        <f t="shared" si="3"/>
        <v>319.14205471428613</v>
      </c>
      <c r="G20">
        <f t="shared" si="10"/>
        <v>0.34308803973019597</v>
      </c>
      <c r="H20">
        <f t="shared" si="4"/>
        <v>101632.78115276461</v>
      </c>
      <c r="I20">
        <f t="shared" si="5"/>
        <v>94693458.112208188</v>
      </c>
      <c r="N20" s="4">
        <f>Input!J21</f>
        <v>24.633641714286114</v>
      </c>
      <c r="O20">
        <f t="shared" si="6"/>
        <v>7.1710348571436953</v>
      </c>
      <c r="P20">
        <f t="shared" si="7"/>
        <v>0.18133510345367598</v>
      </c>
      <c r="Q20">
        <f t="shared" si="8"/>
        <v>48.855902646734322</v>
      </c>
      <c r="R20">
        <f t="shared" si="9"/>
        <v>51.423740922369895</v>
      </c>
    </row>
    <row r="21" spans="1:18" ht="14.45" x14ac:dyDescent="0.3">
      <c r="A21">
        <f>Input!G22</f>
        <v>200</v>
      </c>
      <c r="B21">
        <f t="shared" si="0"/>
        <v>18</v>
      </c>
      <c r="C21">
        <f t="shared" si="1"/>
        <v>2.8903717578961645</v>
      </c>
      <c r="D21">
        <f t="shared" si="2"/>
        <v>-4.1438926606725417</v>
      </c>
      <c r="E21" s="4">
        <f>Input!I22</f>
        <v>2854.5678975714286</v>
      </c>
      <c r="F21">
        <f t="shared" si="3"/>
        <v>345.11897385714337</v>
      </c>
      <c r="G21">
        <f t="shared" si="10"/>
        <v>0.6809013670847559</v>
      </c>
      <c r="H21">
        <f t="shared" si="4"/>
        <v>118637.58578066688</v>
      </c>
      <c r="I21">
        <f t="shared" si="5"/>
        <v>94686883.665262729</v>
      </c>
      <c r="N21" s="4">
        <f>Input!J22</f>
        <v>25.976919142857241</v>
      </c>
      <c r="O21">
        <f t="shared" si="6"/>
        <v>8.5143122857148228</v>
      </c>
      <c r="P21">
        <f t="shared" si="7"/>
        <v>0.33781332735455999</v>
      </c>
      <c r="Q21">
        <f t="shared" si="8"/>
        <v>66.855135216066458</v>
      </c>
      <c r="R21">
        <f t="shared" si="9"/>
        <v>72.493513698674377</v>
      </c>
    </row>
    <row r="22" spans="1:18" ht="14.45" x14ac:dyDescent="0.3">
      <c r="A22">
        <f>Input!G23</f>
        <v>201</v>
      </c>
      <c r="B22">
        <f t="shared" si="0"/>
        <v>19</v>
      </c>
      <c r="C22">
        <f t="shared" si="1"/>
        <v>2.9444389791664403</v>
      </c>
      <c r="D22">
        <f t="shared" si="2"/>
        <v>-3.9917803630931528</v>
      </c>
      <c r="E22" s="4">
        <f>Input!I23</f>
        <v>2883.996006571429</v>
      </c>
      <c r="F22">
        <f t="shared" si="3"/>
        <v>374.54708285714378</v>
      </c>
      <c r="G22">
        <f t="shared" si="10"/>
        <v>1.2750884318984341</v>
      </c>
      <c r="H22">
        <f t="shared" si="4"/>
        <v>139331.98182220038</v>
      </c>
      <c r="I22">
        <f t="shared" si="5"/>
        <v>94675320.284123376</v>
      </c>
      <c r="N22" s="4">
        <f>Input!J23</f>
        <v>29.428109000000404</v>
      </c>
      <c r="O22">
        <f t="shared" si="6"/>
        <v>11.965502142857986</v>
      </c>
      <c r="P22">
        <f t="shared" si="7"/>
        <v>0.59418706481367833</v>
      </c>
      <c r="Q22">
        <f t="shared" si="8"/>
        <v>129.30680660415783</v>
      </c>
      <c r="R22">
        <f t="shared" si="9"/>
        <v>143.17324153073906</v>
      </c>
    </row>
    <row r="23" spans="1:18" ht="14.45" x14ac:dyDescent="0.3">
      <c r="A23">
        <f>Input!G24</f>
        <v>202</v>
      </c>
      <c r="B23">
        <f t="shared" si="0"/>
        <v>20</v>
      </c>
      <c r="C23">
        <f t="shared" si="1"/>
        <v>2.9957322735539909</v>
      </c>
      <c r="D23">
        <f t="shared" si="2"/>
        <v>-3.8474722097167606</v>
      </c>
      <c r="E23" s="4">
        <f>Input!I24</f>
        <v>2916.0280071428569</v>
      </c>
      <c r="F23">
        <f t="shared" si="3"/>
        <v>406.57908342857172</v>
      </c>
      <c r="G23">
        <f t="shared" si="10"/>
        <v>2.2688873898739996</v>
      </c>
      <c r="H23">
        <f t="shared" si="4"/>
        <v>163466.73462085018</v>
      </c>
      <c r="I23">
        <f t="shared" si="5"/>
        <v>94655981.696837083</v>
      </c>
      <c r="N23" s="4">
        <f>Input!J24</f>
        <v>32.032000571427943</v>
      </c>
      <c r="O23">
        <f t="shared" si="6"/>
        <v>14.569393714285525</v>
      </c>
      <c r="P23">
        <f t="shared" si="7"/>
        <v>0.99379895797556539</v>
      </c>
      <c r="Q23">
        <f t="shared" si="8"/>
        <v>184.29677298755047</v>
      </c>
      <c r="R23">
        <f t="shared" si="9"/>
        <v>212.26723320186255</v>
      </c>
    </row>
    <row r="24" spans="1:18" ht="14.45" x14ac:dyDescent="0.3">
      <c r="A24">
        <f>Input!G25</f>
        <v>203</v>
      </c>
      <c r="B24">
        <f t="shared" si="0"/>
        <v>21</v>
      </c>
      <c r="C24">
        <f t="shared" si="1"/>
        <v>3.044522437723423</v>
      </c>
      <c r="D24">
        <f t="shared" si="2"/>
        <v>-3.7102063433244736</v>
      </c>
      <c r="E24" s="4">
        <f>Input!I25</f>
        <v>2942.0669237142856</v>
      </c>
      <c r="F24">
        <f t="shared" si="3"/>
        <v>432.61800000000039</v>
      </c>
      <c r="G24">
        <f t="shared" si="10"/>
        <v>3.8588255695027276</v>
      </c>
      <c r="H24">
        <f t="shared" si="4"/>
        <v>183834.4296583219</v>
      </c>
      <c r="I24">
        <f t="shared" si="5"/>
        <v>94625046.792436838</v>
      </c>
      <c r="N24" s="4">
        <f>Input!J25</f>
        <v>26.038916571428672</v>
      </c>
      <c r="O24">
        <f t="shared" si="6"/>
        <v>8.5763097142862534</v>
      </c>
      <c r="P24">
        <f t="shared" si="7"/>
        <v>1.589938179628728</v>
      </c>
      <c r="Q24">
        <f t="shared" si="8"/>
        <v>48.809387220272946</v>
      </c>
      <c r="R24">
        <f t="shared" si="9"/>
        <v>73.553088315360753</v>
      </c>
    </row>
    <row r="25" spans="1:18" ht="14.45" x14ac:dyDescent="0.3">
      <c r="A25">
        <f>Input!G26</f>
        <v>204</v>
      </c>
      <c r="B25">
        <f t="shared" si="0"/>
        <v>22</v>
      </c>
      <c r="C25">
        <f t="shared" si="1"/>
        <v>3.0910424533583161</v>
      </c>
      <c r="D25">
        <f t="shared" si="2"/>
        <v>-3.5793272950693535</v>
      </c>
      <c r="E25" s="4">
        <f>Input!I26</f>
        <v>2973.2309604285715</v>
      </c>
      <c r="F25">
        <f t="shared" si="3"/>
        <v>463.78203671428628</v>
      </c>
      <c r="G25">
        <f t="shared" si="10"/>
        <v>6.3042011713431307</v>
      </c>
      <c r="H25">
        <f t="shared" si="4"/>
        <v>209285.97001305613</v>
      </c>
      <c r="I25">
        <f t="shared" si="5"/>
        <v>94577477.791232511</v>
      </c>
      <c r="N25" s="4">
        <f>Input!J26</f>
        <v>31.164036714285885</v>
      </c>
      <c r="O25">
        <f t="shared" si="6"/>
        <v>13.701429857143467</v>
      </c>
      <c r="P25">
        <f t="shared" si="7"/>
        <v>2.4453756018404036</v>
      </c>
      <c r="Q25">
        <f t="shared" si="8"/>
        <v>126.69875739832619</v>
      </c>
      <c r="R25">
        <f t="shared" si="9"/>
        <v>187.72918013022243</v>
      </c>
    </row>
    <row r="26" spans="1:18" ht="14.45" x14ac:dyDescent="0.3">
      <c r="A26">
        <f>Input!G27</f>
        <v>205</v>
      </c>
      <c r="B26">
        <f t="shared" si="0"/>
        <v>23</v>
      </c>
      <c r="C26">
        <f t="shared" si="1"/>
        <v>3.1354942159291497</v>
      </c>
      <c r="D26">
        <f t="shared" si="2"/>
        <v>-3.4542670538133398</v>
      </c>
      <c r="E26" s="4">
        <f>Input!I27</f>
        <v>3004.6636527142859</v>
      </c>
      <c r="F26">
        <f t="shared" si="3"/>
        <v>495.21472900000072</v>
      </c>
      <c r="G26">
        <f t="shared" si="10"/>
        <v>9.9353841042574054</v>
      </c>
      <c r="H26">
        <f t="shared" si="4"/>
        <v>235496.04258244176</v>
      </c>
      <c r="I26">
        <f t="shared" si="5"/>
        <v>94506863.776873112</v>
      </c>
      <c r="N26" s="4">
        <f>Input!J27</f>
        <v>31.432692285714438</v>
      </c>
      <c r="O26">
        <f t="shared" si="6"/>
        <v>13.97008542857202</v>
      </c>
      <c r="P26">
        <f t="shared" si="7"/>
        <v>3.6311829329142755</v>
      </c>
      <c r="Q26">
        <f t="shared" si="8"/>
        <v>106.89290481471795</v>
      </c>
      <c r="R26">
        <f t="shared" si="9"/>
        <v>195.16328688160027</v>
      </c>
    </row>
    <row r="27" spans="1:18" ht="14.45" x14ac:dyDescent="0.3">
      <c r="A27">
        <f>Input!G28</f>
        <v>206</v>
      </c>
      <c r="B27">
        <f t="shared" si="0"/>
        <v>24</v>
      </c>
      <c r="C27">
        <f t="shared" si="1"/>
        <v>3.1780538303479458</v>
      </c>
      <c r="D27">
        <f t="shared" si="2"/>
        <v>-3.3345301673738836</v>
      </c>
      <c r="E27" s="4">
        <f>Input!I28</f>
        <v>3036.3236687142858</v>
      </c>
      <c r="F27">
        <f t="shared" si="3"/>
        <v>526.87474500000053</v>
      </c>
      <c r="G27">
        <f t="shared" si="10"/>
        <v>15.160273234714236</v>
      </c>
      <c r="H27">
        <f t="shared" si="4"/>
        <v>261851.70061402599</v>
      </c>
      <c r="I27">
        <f t="shared" si="5"/>
        <v>94405303.932376087</v>
      </c>
      <c r="N27" s="4">
        <f>Input!J28</f>
        <v>31.660015999999814</v>
      </c>
      <c r="O27">
        <f t="shared" si="6"/>
        <v>14.197409142857396</v>
      </c>
      <c r="P27">
        <f t="shared" si="7"/>
        <v>5.2248891304568295</v>
      </c>
      <c r="Q27">
        <f t="shared" si="8"/>
        <v>80.506115372928647</v>
      </c>
      <c r="R27">
        <f t="shared" si="9"/>
        <v>201.56642636969076</v>
      </c>
    </row>
    <row r="28" spans="1:18" ht="14.45" x14ac:dyDescent="0.3">
      <c r="A28">
        <f>Input!G29</f>
        <v>207</v>
      </c>
      <c r="B28">
        <f t="shared" si="0"/>
        <v>25</v>
      </c>
      <c r="C28">
        <f t="shared" si="1"/>
        <v>3.2188758248682006</v>
      </c>
      <c r="D28">
        <f t="shared" si="2"/>
        <v>-3.2196818871708293</v>
      </c>
      <c r="E28" s="4">
        <f>Input!I29</f>
        <v>3069.3682938571428</v>
      </c>
      <c r="F28">
        <f t="shared" si="3"/>
        <v>559.91937014285759</v>
      </c>
      <c r="G28">
        <f t="shared" si="10"/>
        <v>22.468360469469417</v>
      </c>
      <c r="H28">
        <f t="shared" si="4"/>
        <v>288853.58779894438</v>
      </c>
      <c r="I28">
        <f t="shared" si="5"/>
        <v>94263343.093375415</v>
      </c>
      <c r="N28" s="4">
        <f>Input!J29</f>
        <v>33.044625142857058</v>
      </c>
      <c r="O28">
        <f t="shared" si="6"/>
        <v>15.582018285714639</v>
      </c>
      <c r="P28">
        <f t="shared" si="7"/>
        <v>7.3080872347551828</v>
      </c>
      <c r="Q28">
        <f t="shared" si="8"/>
        <v>68.45793503603106</v>
      </c>
      <c r="R28">
        <f t="shared" si="9"/>
        <v>242.79929385634537</v>
      </c>
    </row>
    <row r="29" spans="1:18" ht="14.45" x14ac:dyDescent="0.3">
      <c r="A29">
        <f>Input!G30</f>
        <v>208</v>
      </c>
      <c r="B29">
        <f t="shared" si="0"/>
        <v>26</v>
      </c>
      <c r="C29">
        <f t="shared" si="1"/>
        <v>3.2580965380214821</v>
      </c>
      <c r="D29">
        <f t="shared" si="2"/>
        <v>-3.1093386394454705</v>
      </c>
      <c r="E29" s="4">
        <f>Input!I30</f>
        <v>3105.7194479999998</v>
      </c>
      <c r="F29">
        <f t="shared" si="3"/>
        <v>596.2705242857146</v>
      </c>
      <c r="G29">
        <f t="shared" si="10"/>
        <v>32.432007796841084</v>
      </c>
      <c r="H29">
        <f t="shared" si="4"/>
        <v>317913.87267637375</v>
      </c>
      <c r="I29">
        <f t="shared" si="5"/>
        <v>94069969.636842653</v>
      </c>
      <c r="N29" s="4">
        <f>Input!J30</f>
        <v>36.351154142857013</v>
      </c>
      <c r="O29">
        <f t="shared" si="6"/>
        <v>18.888547285714594</v>
      </c>
      <c r="P29">
        <f t="shared" si="7"/>
        <v>9.9636473273716657</v>
      </c>
      <c r="Q29">
        <f t="shared" si="8"/>
        <v>79.6538392664296</v>
      </c>
      <c r="R29">
        <f t="shared" si="9"/>
        <v>356.77721856467616</v>
      </c>
    </row>
    <row r="30" spans="1:18" ht="14.45" x14ac:dyDescent="0.3">
      <c r="A30">
        <f>Input!G31</f>
        <v>209</v>
      </c>
      <c r="B30">
        <f t="shared" si="0"/>
        <v>27</v>
      </c>
      <c r="C30">
        <f t="shared" si="1"/>
        <v>3.2958368660043291</v>
      </c>
      <c r="D30">
        <f t="shared" si="2"/>
        <v>-3.0031602957837329</v>
      </c>
      <c r="E30" s="4">
        <f>Input!I31</f>
        <v>3145.191139</v>
      </c>
      <c r="F30">
        <f t="shared" si="3"/>
        <v>635.74221528571479</v>
      </c>
      <c r="G30">
        <f t="shared" si="10"/>
        <v>45.704722214744507</v>
      </c>
      <c r="H30">
        <f t="shared" si="4"/>
        <v>348144.24322947534</v>
      </c>
      <c r="I30">
        <f t="shared" si="5"/>
        <v>93812682.5515102</v>
      </c>
      <c r="N30" s="4">
        <f>Input!J31</f>
        <v>39.471691000000192</v>
      </c>
      <c r="O30">
        <f t="shared" si="6"/>
        <v>22.009084142857773</v>
      </c>
      <c r="P30">
        <f t="shared" si="7"/>
        <v>13.272714417903426</v>
      </c>
      <c r="Q30">
        <f t="shared" si="8"/>
        <v>76.324155971098889</v>
      </c>
      <c r="R30">
        <f t="shared" si="9"/>
        <v>484.39978480739347</v>
      </c>
    </row>
    <row r="31" spans="1:18" ht="14.45" x14ac:dyDescent="0.3">
      <c r="A31">
        <f>Input!G32</f>
        <v>210</v>
      </c>
      <c r="B31">
        <f t="shared" si="0"/>
        <v>28</v>
      </c>
      <c r="C31">
        <f t="shared" si="1"/>
        <v>3.3322045101752038</v>
      </c>
      <c r="D31">
        <f t="shared" si="2"/>
        <v>-2.9008438500258169</v>
      </c>
      <c r="E31" s="4">
        <f>Input!I32</f>
        <v>3195.3263864285714</v>
      </c>
      <c r="F31">
        <f t="shared" si="3"/>
        <v>685.87746271428614</v>
      </c>
      <c r="G31">
        <f t="shared" si="10"/>
        <v>63.016396640198053</v>
      </c>
      <c r="H31">
        <f t="shared" si="4"/>
        <v>387955.90763094951</v>
      </c>
      <c r="I31">
        <f t="shared" si="5"/>
        <v>93477631.057815552</v>
      </c>
      <c r="N31" s="4">
        <f>Input!J32</f>
        <v>50.135247428571347</v>
      </c>
      <c r="O31">
        <f t="shared" si="6"/>
        <v>32.672640571428929</v>
      </c>
      <c r="P31">
        <f t="shared" si="7"/>
        <v>17.311674425453546</v>
      </c>
      <c r="Q31">
        <f t="shared" si="8"/>
        <v>235.95928093780179</v>
      </c>
      <c r="R31">
        <f t="shared" si="9"/>
        <v>1067.5014419097836</v>
      </c>
    </row>
    <row r="32" spans="1:18" ht="14.45" x14ac:dyDescent="0.3">
      <c r="A32">
        <f>Input!G33</f>
        <v>211</v>
      </c>
      <c r="B32">
        <f t="shared" si="0"/>
        <v>29</v>
      </c>
      <c r="C32">
        <f t="shared" si="1"/>
        <v>3.3672958299864741</v>
      </c>
      <c r="D32">
        <f t="shared" si="2"/>
        <v>-2.8021182052418485</v>
      </c>
      <c r="E32" s="4">
        <f>Input!I33</f>
        <v>3247.7142067142859</v>
      </c>
      <c r="F32">
        <f t="shared" si="3"/>
        <v>738.26528300000064</v>
      </c>
      <c r="G32">
        <f t="shared" si="10"/>
        <v>85.165656464555724</v>
      </c>
      <c r="H32">
        <f t="shared" si="4"/>
        <v>426539.12218073767</v>
      </c>
      <c r="I32">
        <f t="shared" si="5"/>
        <v>93049826.590427443</v>
      </c>
      <c r="N32" s="4">
        <f>Input!J33</f>
        <v>52.387820285714497</v>
      </c>
      <c r="O32">
        <f t="shared" si="6"/>
        <v>34.925213428572079</v>
      </c>
      <c r="P32">
        <f t="shared" si="7"/>
        <v>22.149259824357667</v>
      </c>
      <c r="Q32">
        <f t="shared" si="8"/>
        <v>163.22499049703922</v>
      </c>
      <c r="R32">
        <f t="shared" si="9"/>
        <v>1219.7705330313115</v>
      </c>
    </row>
    <row r="33" spans="1:18" ht="14.45" x14ac:dyDescent="0.3">
      <c r="A33">
        <f>Input!G34</f>
        <v>212</v>
      </c>
      <c r="B33">
        <f t="shared" si="0"/>
        <v>30</v>
      </c>
      <c r="C33">
        <f t="shared" si="1"/>
        <v>3.4011973816621555</v>
      </c>
      <c r="D33">
        <f t="shared" si="2"/>
        <v>-2.7067398448279523</v>
      </c>
      <c r="E33" s="4">
        <f>Input!I34</f>
        <v>3305.5991315714282</v>
      </c>
      <c r="F33">
        <f t="shared" si="3"/>
        <v>796.15020785714296</v>
      </c>
      <c r="G33">
        <f t="shared" si="10"/>
        <v>113.00959934898059</v>
      </c>
      <c r="H33">
        <f t="shared" si="4"/>
        <v>466681.09099290235</v>
      </c>
      <c r="I33">
        <f t="shared" si="5"/>
        <v>92513423.509437799</v>
      </c>
      <c r="N33" s="4">
        <f>Input!J34</f>
        <v>57.884924857142323</v>
      </c>
      <c r="O33">
        <f t="shared" si="6"/>
        <v>40.422317999999905</v>
      </c>
      <c r="P33">
        <f t="shared" si="7"/>
        <v>27.843942884424866</v>
      </c>
      <c r="Q33">
        <f t="shared" si="8"/>
        <v>158.21552054811738</v>
      </c>
      <c r="R33">
        <f t="shared" si="9"/>
        <v>1633.9637924931162</v>
      </c>
    </row>
    <row r="34" spans="1:18" ht="14.45" x14ac:dyDescent="0.3">
      <c r="A34">
        <f>Input!G35</f>
        <v>213</v>
      </c>
      <c r="B34">
        <f t="shared" si="0"/>
        <v>31</v>
      </c>
      <c r="C34">
        <f t="shared" si="1"/>
        <v>3.4339872044851463</v>
      </c>
      <c r="D34">
        <f t="shared" si="2"/>
        <v>-2.614489213675796</v>
      </c>
      <c r="E34" s="4">
        <f>Input!I35</f>
        <v>3363.7733778571423</v>
      </c>
      <c r="F34">
        <f t="shared" si="3"/>
        <v>854.32445414285712</v>
      </c>
      <c r="G34">
        <f t="shared" si="10"/>
        <v>147.45133238677448</v>
      </c>
      <c r="H34">
        <f t="shared" si="4"/>
        <v>499669.61026118958</v>
      </c>
      <c r="I34">
        <f t="shared" si="5"/>
        <v>91852061.710751817</v>
      </c>
      <c r="N34" s="4">
        <f>Input!J35</f>
        <v>58.174246285714162</v>
      </c>
      <c r="O34">
        <f t="shared" si="6"/>
        <v>40.711639428571743</v>
      </c>
      <c r="P34">
        <f t="shared" si="7"/>
        <v>34.441733037793909</v>
      </c>
      <c r="Q34">
        <f t="shared" si="8"/>
        <v>39.311726149116723</v>
      </c>
      <c r="R34">
        <f t="shared" si="9"/>
        <v>1657.4375849620374</v>
      </c>
    </row>
    <row r="35" spans="1:18" ht="14.45" x14ac:dyDescent="0.3">
      <c r="A35">
        <f>Input!G36</f>
        <v>214</v>
      </c>
      <c r="B35">
        <f t="shared" si="0"/>
        <v>32</v>
      </c>
      <c r="C35">
        <f t="shared" si="1"/>
        <v>3.4657359027997265</v>
      </c>
      <c r="D35">
        <f t="shared" si="2"/>
        <v>-2.5251676740752269</v>
      </c>
      <c r="E35" s="4">
        <f>Input!I36</f>
        <v>3428.2300292857144</v>
      </c>
      <c r="F35">
        <f t="shared" si="3"/>
        <v>918.78110557142918</v>
      </c>
      <c r="G35">
        <f t="shared" si="10"/>
        <v>189.42579219823659</v>
      </c>
      <c r="H35">
        <f t="shared" si="4"/>
        <v>531959.17314570793</v>
      </c>
      <c r="I35">
        <f t="shared" si="5"/>
        <v>91049261.475001872</v>
      </c>
      <c r="N35" s="4">
        <f>Input!J36</f>
        <v>64.456651428572059</v>
      </c>
      <c r="O35">
        <f t="shared" si="6"/>
        <v>46.99404457142964</v>
      </c>
      <c r="P35">
        <f t="shared" si="7"/>
        <v>41.974459811462118</v>
      </c>
      <c r="Q35">
        <f t="shared" si="8"/>
        <v>25.196231162498204</v>
      </c>
      <c r="R35">
        <f t="shared" si="9"/>
        <v>2208.4402251815154</v>
      </c>
    </row>
    <row r="36" spans="1:18" x14ac:dyDescent="0.25">
      <c r="A36">
        <f>Input!G37</f>
        <v>215</v>
      </c>
      <c r="B36">
        <f t="shared" si="0"/>
        <v>33</v>
      </c>
      <c r="C36">
        <f t="shared" si="1"/>
        <v>3.4965075614664802</v>
      </c>
      <c r="D36">
        <f t="shared" si="2"/>
        <v>-2.4385949301805461</v>
      </c>
      <c r="E36" s="4">
        <f>Input!I37</f>
        <v>3499.8990474285715</v>
      </c>
      <c r="F36">
        <f t="shared" si="3"/>
        <v>990.45012371428629</v>
      </c>
      <c r="G36">
        <f t="shared" si="10"/>
        <v>239.8843796435483</v>
      </c>
      <c r="H36">
        <f t="shared" si="4"/>
        <v>563348.93617246056</v>
      </c>
      <c r="I36">
        <f t="shared" si="5"/>
        <v>90088858.518624276</v>
      </c>
      <c r="N36" s="4">
        <f>Input!J37</f>
        <v>71.669018142857112</v>
      </c>
      <c r="O36">
        <f t="shared" si="6"/>
        <v>54.206411285714694</v>
      </c>
      <c r="P36">
        <f t="shared" si="7"/>
        <v>50.458587445311721</v>
      </c>
      <c r="Q36">
        <f t="shared" si="8"/>
        <v>14.046183538692885</v>
      </c>
      <c r="R36">
        <f t="shared" si="9"/>
        <v>2938.3350244760572</v>
      </c>
    </row>
    <row r="37" spans="1:18" x14ac:dyDescent="0.25">
      <c r="A37">
        <f>Input!G38</f>
        <v>216</v>
      </c>
      <c r="B37">
        <f t="shared" si="0"/>
        <v>34</v>
      </c>
      <c r="C37">
        <f t="shared" si="1"/>
        <v>3.5263605246161616</v>
      </c>
      <c r="D37">
        <f t="shared" si="2"/>
        <v>-2.3546068370704729</v>
      </c>
      <c r="E37" s="4">
        <f>Input!I38</f>
        <v>3579.4624037142858</v>
      </c>
      <c r="F37">
        <f t="shared" si="3"/>
        <v>1070.0134800000005</v>
      </c>
      <c r="G37">
        <f t="shared" si="10"/>
        <v>299.7789540968742</v>
      </c>
      <c r="H37">
        <f t="shared" si="4"/>
        <v>593261.22489321372</v>
      </c>
      <c r="I37">
        <f t="shared" si="5"/>
        <v>88955465.36537537</v>
      </c>
      <c r="N37" s="4">
        <f>Input!J38</f>
        <v>79.563356285714235</v>
      </c>
      <c r="O37">
        <f t="shared" si="6"/>
        <v>62.100749428571817</v>
      </c>
      <c r="P37">
        <f t="shared" si="7"/>
        <v>59.894574453325895</v>
      </c>
      <c r="Q37">
        <f t="shared" si="8"/>
        <v>4.8672080214013453</v>
      </c>
      <c r="R37">
        <f t="shared" si="9"/>
        <v>3856.503079590263</v>
      </c>
    </row>
    <row r="38" spans="1:18" x14ac:dyDescent="0.25">
      <c r="A38">
        <f>Input!G39</f>
        <v>217</v>
      </c>
      <c r="B38">
        <f t="shared" si="0"/>
        <v>35</v>
      </c>
      <c r="C38">
        <f t="shared" si="1"/>
        <v>3.5553480614894135</v>
      </c>
      <c r="D38">
        <f t="shared" si="2"/>
        <v>-2.2730535274798851</v>
      </c>
      <c r="E38" s="4">
        <f>Input!I39</f>
        <v>3667.2507511428571</v>
      </c>
      <c r="F38">
        <f t="shared" si="3"/>
        <v>1157.8018274285719</v>
      </c>
      <c r="G38">
        <f t="shared" si="10"/>
        <v>370.04571693075877</v>
      </c>
      <c r="H38">
        <f t="shared" si="4"/>
        <v>620559.68962664274</v>
      </c>
      <c r="I38">
        <f t="shared" si="5"/>
        <v>87634943.900894374</v>
      </c>
      <c r="N38" s="4">
        <f>Input!J39</f>
        <v>87.788347428571342</v>
      </c>
      <c r="O38">
        <f t="shared" si="6"/>
        <v>70.325740571428923</v>
      </c>
      <c r="P38">
        <f t="shared" si="7"/>
        <v>70.266762833884542</v>
      </c>
      <c r="Q38">
        <f t="shared" si="8"/>
        <v>3.4783735258539618E-3</v>
      </c>
      <c r="R38">
        <f t="shared" si="9"/>
        <v>4945.7097869199242</v>
      </c>
    </row>
    <row r="39" spans="1:18" x14ac:dyDescent="0.25">
      <c r="A39">
        <f>Input!G40</f>
        <v>218</v>
      </c>
      <c r="B39">
        <f t="shared" si="0"/>
        <v>36</v>
      </c>
      <c r="C39">
        <f t="shared" si="1"/>
        <v>3.5835189384561099</v>
      </c>
      <c r="D39">
        <f t="shared" si="2"/>
        <v>-2.1937978024850762</v>
      </c>
      <c r="E39" s="4">
        <f>Input!I40</f>
        <v>3763.0161000000003</v>
      </c>
      <c r="F39">
        <f t="shared" si="3"/>
        <v>1253.567176285715</v>
      </c>
      <c r="G39">
        <f t="shared" si="10"/>
        <v>451.5894754034332</v>
      </c>
      <c r="H39">
        <f t="shared" si="4"/>
        <v>643168.23271243076</v>
      </c>
      <c r="I39">
        <f t="shared" si="5"/>
        <v>86114873.34825331</v>
      </c>
      <c r="N39" s="4">
        <f>Input!J40</f>
        <v>95.765348857143181</v>
      </c>
      <c r="O39">
        <f t="shared" si="6"/>
        <v>78.302742000000762</v>
      </c>
      <c r="P39">
        <f t="shared" si="7"/>
        <v>81.543758472674412</v>
      </c>
      <c r="Q39">
        <f t="shared" si="8"/>
        <v>10.504187776141945</v>
      </c>
      <c r="R39">
        <f t="shared" si="9"/>
        <v>6131.3194047186835</v>
      </c>
    </row>
    <row r="40" spans="1:18" x14ac:dyDescent="0.25">
      <c r="A40">
        <f>Input!G41</f>
        <v>219</v>
      </c>
      <c r="B40">
        <f t="shared" si="0"/>
        <v>37</v>
      </c>
      <c r="C40">
        <f t="shared" si="1"/>
        <v>3.6109179126442243</v>
      </c>
      <c r="D40">
        <f t="shared" si="2"/>
        <v>-2.116713742732153</v>
      </c>
      <c r="E40" s="4">
        <f>Input!I41</f>
        <v>3861.9846490000004</v>
      </c>
      <c r="F40">
        <f t="shared" si="3"/>
        <v>1352.5357252857152</v>
      </c>
      <c r="G40">
        <f t="shared" si="10"/>
        <v>545.26872233320807</v>
      </c>
      <c r="H40">
        <f t="shared" si="4"/>
        <v>651680.01405592321</v>
      </c>
      <c r="I40">
        <f t="shared" si="5"/>
        <v>84384997.927561626</v>
      </c>
      <c r="N40" s="4">
        <f>Input!J41</f>
        <v>98.968549000000166</v>
      </c>
      <c r="O40">
        <f t="shared" si="6"/>
        <v>81.505942142857748</v>
      </c>
      <c r="P40">
        <f t="shared" si="7"/>
        <v>93.679246929774877</v>
      </c>
      <c r="Q40">
        <f t="shared" si="8"/>
        <v>148.18934943517948</v>
      </c>
      <c r="R40">
        <f t="shared" si="9"/>
        <v>6643.2186045948747</v>
      </c>
    </row>
    <row r="41" spans="1:18" x14ac:dyDescent="0.25">
      <c r="A41">
        <f>Input!G42</f>
        <v>220</v>
      </c>
      <c r="B41">
        <f t="shared" si="0"/>
        <v>38</v>
      </c>
      <c r="C41">
        <f t="shared" si="1"/>
        <v>3.6375861597263857</v>
      </c>
      <c r="D41">
        <f t="shared" si="2"/>
        <v>-2.0416855049056872</v>
      </c>
      <c r="E41" s="4">
        <f>Input!I42</f>
        <v>3967.4009297142866</v>
      </c>
      <c r="F41">
        <f t="shared" si="3"/>
        <v>1457.9520060000013</v>
      </c>
      <c r="G41">
        <f t="shared" si="10"/>
        <v>651.88189949989896</v>
      </c>
      <c r="H41">
        <f t="shared" si="4"/>
        <v>649749.01659308642</v>
      </c>
      <c r="I41">
        <f t="shared" si="5"/>
        <v>82437639.129507288</v>
      </c>
      <c r="N41" s="4">
        <f>Input!J42</f>
        <v>105.41628071428613</v>
      </c>
      <c r="O41">
        <f t="shared" si="6"/>
        <v>87.953673857143713</v>
      </c>
      <c r="P41">
        <f t="shared" si="7"/>
        <v>106.61317716669095</v>
      </c>
      <c r="Q41">
        <f t="shared" si="8"/>
        <v>348.17706375900417</v>
      </c>
      <c r="R41">
        <f t="shared" si="9"/>
        <v>7735.8487449688055</v>
      </c>
    </row>
    <row r="42" spans="1:18" x14ac:dyDescent="0.25">
      <c r="A42">
        <f>Input!G43</f>
        <v>221</v>
      </c>
      <c r="B42">
        <f t="shared" si="0"/>
        <v>39</v>
      </c>
      <c r="C42">
        <f t="shared" si="1"/>
        <v>3.6635616461296463</v>
      </c>
      <c r="D42">
        <f t="shared" si="2"/>
        <v>-1.968606274556663</v>
      </c>
      <c r="E42" s="4">
        <f>Input!I43</f>
        <v>4081.8481680000009</v>
      </c>
      <c r="F42">
        <f t="shared" si="3"/>
        <v>1572.3992442857157</v>
      </c>
      <c r="G42">
        <f t="shared" si="10"/>
        <v>772.15513888626413</v>
      </c>
      <c r="H42">
        <f t="shared" si="4"/>
        <v>640390.62822656846</v>
      </c>
      <c r="I42">
        <f t="shared" si="5"/>
        <v>80268058.803511754</v>
      </c>
      <c r="N42" s="4">
        <f>Input!J43</f>
        <v>114.44723828571432</v>
      </c>
      <c r="O42">
        <f t="shared" si="6"/>
        <v>96.984631428571902</v>
      </c>
      <c r="P42">
        <f t="shared" si="7"/>
        <v>120.27323938636518</v>
      </c>
      <c r="Q42">
        <f t="shared" si="8"/>
        <v>542.35926061179225</v>
      </c>
      <c r="R42">
        <f t="shared" si="9"/>
        <v>9406.0187333359372</v>
      </c>
    </row>
    <row r="43" spans="1:18" x14ac:dyDescent="0.25">
      <c r="A43">
        <f>Input!G44</f>
        <v>222</v>
      </c>
      <c r="B43">
        <f t="shared" si="0"/>
        <v>40</v>
      </c>
      <c r="C43">
        <f t="shared" si="1"/>
        <v>3.6888794541139363</v>
      </c>
      <c r="D43">
        <f t="shared" si="2"/>
        <v>-1.8973773515292953</v>
      </c>
      <c r="E43" s="4">
        <f>Input!I44</f>
        <v>4207.6822657142857</v>
      </c>
      <c r="F43">
        <f t="shared" si="3"/>
        <v>1698.2333420000004</v>
      </c>
      <c r="G43">
        <f t="shared" si="10"/>
        <v>906.73170021785131</v>
      </c>
      <c r="H43">
        <f t="shared" si="4"/>
        <v>626474.84894383757</v>
      </c>
      <c r="I43">
        <f t="shared" si="5"/>
        <v>77874761.068670005</v>
      </c>
      <c r="N43" s="4">
        <f>Input!J44</f>
        <v>125.83409771428478</v>
      </c>
      <c r="O43">
        <f t="shared" si="6"/>
        <v>108.37149085714236</v>
      </c>
      <c r="P43">
        <f t="shared" si="7"/>
        <v>134.57656133158721</v>
      </c>
      <c r="Q43">
        <f t="shared" si="8"/>
        <v>686.70571857062134</v>
      </c>
      <c r="R43">
        <f t="shared" si="9"/>
        <v>11744.38003059969</v>
      </c>
    </row>
    <row r="44" spans="1:18" x14ac:dyDescent="0.25">
      <c r="A44">
        <f>Input!G45</f>
        <v>223</v>
      </c>
      <c r="B44">
        <f t="shared" si="0"/>
        <v>41</v>
      </c>
      <c r="C44">
        <f t="shared" si="1"/>
        <v>3.713572066704308</v>
      </c>
      <c r="D44">
        <f t="shared" si="2"/>
        <v>-1.8279073483348807</v>
      </c>
      <c r="E44" s="4">
        <f>Input!I45</f>
        <v>4347.0111354285718</v>
      </c>
      <c r="F44">
        <f t="shared" si="3"/>
        <v>1837.5622117142866</v>
      </c>
      <c r="G44">
        <f t="shared" si="10"/>
        <v>1056.1632495130866</v>
      </c>
      <c r="H44">
        <f t="shared" si="4"/>
        <v>610584.33812911238</v>
      </c>
      <c r="I44">
        <f t="shared" si="5"/>
        <v>75259723.305906504</v>
      </c>
      <c r="N44" s="4">
        <f>Input!J45</f>
        <v>139.32886971428616</v>
      </c>
      <c r="O44">
        <f t="shared" si="6"/>
        <v>121.86626285714374</v>
      </c>
      <c r="P44">
        <f t="shared" si="7"/>
        <v>149.43154929523541</v>
      </c>
      <c r="Q44">
        <f t="shared" si="8"/>
        <v>759.84501641404086</v>
      </c>
      <c r="R44">
        <f t="shared" si="9"/>
        <v>14851.386022766452</v>
      </c>
    </row>
    <row r="45" spans="1:18" x14ac:dyDescent="0.25">
      <c r="A45">
        <f>Input!G46</f>
        <v>224</v>
      </c>
      <c r="B45">
        <f t="shared" si="0"/>
        <v>42</v>
      </c>
      <c r="C45">
        <f t="shared" si="1"/>
        <v>3.7376696182833684</v>
      </c>
      <c r="D45">
        <f t="shared" si="2"/>
        <v>-1.7601114851370081</v>
      </c>
      <c r="E45" s="4">
        <f>Input!I46</f>
        <v>4500.4134194285725</v>
      </c>
      <c r="F45">
        <f t="shared" si="3"/>
        <v>1990.9644957142873</v>
      </c>
      <c r="G45">
        <f t="shared" si="10"/>
        <v>1220.9030544006725</v>
      </c>
      <c r="H45">
        <f t="shared" si="4"/>
        <v>592994.62339800177</v>
      </c>
      <c r="I45">
        <f t="shared" si="5"/>
        <v>72428549.067917123</v>
      </c>
      <c r="N45" s="4">
        <f>Input!J46</f>
        <v>153.40228400000069</v>
      </c>
      <c r="O45">
        <f t="shared" si="6"/>
        <v>135.93967714285827</v>
      </c>
      <c r="P45">
        <f t="shared" si="7"/>
        <v>164.7398048875859</v>
      </c>
      <c r="Q45">
        <f t="shared" si="8"/>
        <v>829.44735811263035</v>
      </c>
      <c r="R45">
        <f t="shared" si="9"/>
        <v>18479.595821704545</v>
      </c>
    </row>
    <row r="46" spans="1:18" x14ac:dyDescent="0.25">
      <c r="A46">
        <f>Input!G47</f>
        <v>225</v>
      </c>
      <c r="B46">
        <f t="shared" si="0"/>
        <v>43</v>
      </c>
      <c r="C46">
        <f t="shared" si="1"/>
        <v>3.7612001156935624</v>
      </c>
      <c r="D46">
        <f t="shared" si="2"/>
        <v>-1.6939109677041246</v>
      </c>
      <c r="E46" s="4">
        <f>Input!I47</f>
        <v>4666.0291954285722</v>
      </c>
      <c r="F46">
        <f t="shared" si="3"/>
        <v>2156.5802717142869</v>
      </c>
      <c r="G46">
        <f t="shared" si="10"/>
        <v>1401.3011098632032</v>
      </c>
      <c r="H46">
        <f t="shared" si="4"/>
        <v>570446.61232647544</v>
      </c>
      <c r="I46">
        <f t="shared" si="5"/>
        <v>69390538.521188021</v>
      </c>
      <c r="N46" s="4">
        <f>Input!J47</f>
        <v>165.61577599999964</v>
      </c>
      <c r="O46">
        <f t="shared" si="6"/>
        <v>148.15316914285722</v>
      </c>
      <c r="P46">
        <f t="shared" si="7"/>
        <v>180.39805546253081</v>
      </c>
      <c r="Q46">
        <f t="shared" si="8"/>
        <v>1039.7326937686726</v>
      </c>
      <c r="R46">
        <f t="shared" si="9"/>
        <v>21949.361527072062</v>
      </c>
    </row>
    <row r="47" spans="1:18" x14ac:dyDescent="0.25">
      <c r="A47">
        <f>Input!G48</f>
        <v>226</v>
      </c>
      <c r="B47">
        <f t="shared" si="0"/>
        <v>44</v>
      </c>
      <c r="C47">
        <f t="shared" si="1"/>
        <v>3.784189633918261</v>
      </c>
      <c r="D47">
        <f t="shared" si="2"/>
        <v>-1.6292324368818893</v>
      </c>
      <c r="E47" s="4">
        <f>Input!I48</f>
        <v>4840.7379262857139</v>
      </c>
      <c r="F47">
        <f t="shared" si="3"/>
        <v>2331.2890025714287</v>
      </c>
      <c r="G47">
        <f t="shared" si="10"/>
        <v>1597.6011541467005</v>
      </c>
      <c r="H47">
        <f t="shared" si="4"/>
        <v>538297.85892610683</v>
      </c>
      <c r="I47">
        <f t="shared" si="5"/>
        <v>66158674.87857981</v>
      </c>
      <c r="N47" s="4">
        <f>Input!J48</f>
        <v>174.70873085714175</v>
      </c>
      <c r="O47">
        <f t="shared" si="6"/>
        <v>157.24612399999933</v>
      </c>
      <c r="P47">
        <f t="shared" si="7"/>
        <v>196.30004428349733</v>
      </c>
      <c r="Q47">
        <f t="shared" si="8"/>
        <v>1525.2086895098166</v>
      </c>
      <c r="R47">
        <f t="shared" si="9"/>
        <v>24726.343513023163</v>
      </c>
    </row>
    <row r="48" spans="1:18" x14ac:dyDescent="0.25">
      <c r="A48">
        <f>Input!G49</f>
        <v>227</v>
      </c>
      <c r="B48">
        <f t="shared" si="0"/>
        <v>45</v>
      </c>
      <c r="C48">
        <f t="shared" si="1"/>
        <v>3.8066624897703196</v>
      </c>
      <c r="D48">
        <f t="shared" si="2"/>
        <v>-1.5660074799391446</v>
      </c>
      <c r="E48" s="4">
        <f>Input!I49</f>
        <v>5014.0413822857145</v>
      </c>
      <c r="F48">
        <f t="shared" si="3"/>
        <v>2504.5924585714292</v>
      </c>
      <c r="G48">
        <f t="shared" si="10"/>
        <v>1809.9394895174471</v>
      </c>
      <c r="H48">
        <f t="shared" si="4"/>
        <v>482542.74741551268</v>
      </c>
      <c r="I48">
        <f t="shared" si="5"/>
        <v>62749528.062280208</v>
      </c>
      <c r="N48" s="4">
        <f>Input!J49</f>
        <v>173.30345600000055</v>
      </c>
      <c r="O48">
        <f t="shared" si="6"/>
        <v>155.84084914285813</v>
      </c>
      <c r="P48">
        <f t="shared" si="7"/>
        <v>212.33833537074659</v>
      </c>
      <c r="Q48">
        <f t="shared" si="8"/>
        <v>3191.9659500704461</v>
      </c>
      <c r="R48">
        <f t="shared" si="9"/>
        <v>24286.370261567066</v>
      </c>
    </row>
    <row r="49" spans="1:18" x14ac:dyDescent="0.25">
      <c r="A49">
        <f>Input!G50</f>
        <v>228</v>
      </c>
      <c r="B49">
        <f t="shared" si="0"/>
        <v>46</v>
      </c>
      <c r="C49">
        <f t="shared" si="1"/>
        <v>3.8286413964890951</v>
      </c>
      <c r="D49">
        <f t="shared" si="2"/>
        <v>-1.5041721956258742</v>
      </c>
      <c r="E49" s="4">
        <f>Input!I50</f>
        <v>5212.5364568571431</v>
      </c>
      <c r="F49">
        <f t="shared" si="3"/>
        <v>2703.0875331428579</v>
      </c>
      <c r="G49">
        <f t="shared" si="10"/>
        <v>2038.3454865048757</v>
      </c>
      <c r="H49">
        <f t="shared" si="4"/>
        <v>441881.98856845329</v>
      </c>
      <c r="I49">
        <f t="shared" si="5"/>
        <v>59183079.437480256</v>
      </c>
      <c r="N49" s="4">
        <f>Input!J50</f>
        <v>198.49507457142863</v>
      </c>
      <c r="O49">
        <f t="shared" si="6"/>
        <v>181.03246771428621</v>
      </c>
      <c r="P49">
        <f t="shared" si="7"/>
        <v>228.40599698742847</v>
      </c>
      <c r="Q49">
        <f t="shared" si="8"/>
        <v>2244.2512757932659</v>
      </c>
      <c r="R49">
        <f t="shared" si="9"/>
        <v>32772.754366724083</v>
      </c>
    </row>
    <row r="50" spans="1:18" x14ac:dyDescent="0.25">
      <c r="A50">
        <f>Input!G51</f>
        <v>229</v>
      </c>
      <c r="B50">
        <f t="shared" si="0"/>
        <v>47</v>
      </c>
      <c r="C50">
        <f t="shared" si="1"/>
        <v>3.8501476017100584</v>
      </c>
      <c r="D50">
        <f t="shared" si="2"/>
        <v>-1.4436668060105757</v>
      </c>
      <c r="E50" s="4">
        <f>Input!I51</f>
        <v>5436.5124714285712</v>
      </c>
      <c r="F50">
        <f t="shared" si="3"/>
        <v>2927.063547714286</v>
      </c>
      <c r="G50">
        <f t="shared" si="10"/>
        <v>2282.7436229839109</v>
      </c>
      <c r="H50">
        <f t="shared" si="4"/>
        <v>415148.1654045562</v>
      </c>
      <c r="I50">
        <f t="shared" si="5"/>
        <v>55482473.776736721</v>
      </c>
      <c r="N50" s="4">
        <f>Input!J51</f>
        <v>223.9760145714281</v>
      </c>
      <c r="O50">
        <f t="shared" si="6"/>
        <v>206.51340771428568</v>
      </c>
      <c r="P50">
        <f t="shared" si="7"/>
        <v>244.39813647903503</v>
      </c>
      <c r="Q50">
        <f t="shared" si="8"/>
        <v>1435.2526735786271</v>
      </c>
      <c r="R50">
        <f t="shared" si="9"/>
        <v>42647.78756576679</v>
      </c>
    </row>
    <row r="51" spans="1:18" x14ac:dyDescent="0.25">
      <c r="A51">
        <f>Input!G52</f>
        <v>230</v>
      </c>
      <c r="B51">
        <f t="shared" si="0"/>
        <v>48</v>
      </c>
      <c r="C51">
        <f t="shared" si="1"/>
        <v>3.8712010109078911</v>
      </c>
      <c r="D51">
        <f t="shared" si="2"/>
        <v>-1.3844353091864181</v>
      </c>
      <c r="E51" s="4">
        <f>Input!I52</f>
        <v>5687.1060451428575</v>
      </c>
      <c r="F51">
        <f t="shared" si="3"/>
        <v>3177.6571214285723</v>
      </c>
      <c r="G51">
        <f t="shared" si="10"/>
        <v>2542.9568903576651</v>
      </c>
      <c r="H51">
        <f t="shared" si="4"/>
        <v>402844.38332146301</v>
      </c>
      <c r="I51">
        <f t="shared" si="5"/>
        <v>51673706.575524062</v>
      </c>
      <c r="N51" s="4">
        <f>Input!J52</f>
        <v>250.59357371428632</v>
      </c>
      <c r="O51">
        <f t="shared" si="6"/>
        <v>233.1309668571439</v>
      </c>
      <c r="P51">
        <f t="shared" si="7"/>
        <v>260.21326737375409</v>
      </c>
      <c r="Q51">
        <f t="shared" si="8"/>
        <v>733.45100127198452</v>
      </c>
      <c r="R51">
        <f t="shared" si="9"/>
        <v>54350.047707746729</v>
      </c>
    </row>
    <row r="52" spans="1:18" x14ac:dyDescent="0.25">
      <c r="A52">
        <f>Input!G53</f>
        <v>231</v>
      </c>
      <c r="B52">
        <f t="shared" si="0"/>
        <v>49</v>
      </c>
      <c r="C52">
        <f t="shared" si="1"/>
        <v>3.8918202981106265</v>
      </c>
      <c r="D52">
        <f t="shared" si="2"/>
        <v>-1.3264251677889414</v>
      </c>
      <c r="E52" s="4">
        <f>Input!I53</f>
        <v>5960.3080114285713</v>
      </c>
      <c r="F52">
        <f t="shared" si="3"/>
        <v>3450.859087714286</v>
      </c>
      <c r="G52">
        <f t="shared" si="10"/>
        <v>2818.7113874272027</v>
      </c>
      <c r="H52">
        <f t="shared" si="4"/>
        <v>399610.71497824817</v>
      </c>
      <c r="I52">
        <f t="shared" si="5"/>
        <v>47785256.387226574</v>
      </c>
      <c r="N52" s="4">
        <f>Input!J53</f>
        <v>273.20196628571375</v>
      </c>
      <c r="O52">
        <f t="shared" si="6"/>
        <v>255.73935942857133</v>
      </c>
      <c r="P52">
        <f t="shared" si="7"/>
        <v>275.75449706953742</v>
      </c>
      <c r="Q52">
        <f t="shared" si="8"/>
        <v>400.60573478681755</v>
      </c>
      <c r="R52">
        <f t="shared" si="9"/>
        <v>65402.619960935997</v>
      </c>
    </row>
    <row r="53" spans="1:18" x14ac:dyDescent="0.25">
      <c r="A53">
        <f>Input!G54</f>
        <v>232</v>
      </c>
      <c r="B53">
        <f t="shared" si="0"/>
        <v>50</v>
      </c>
      <c r="C53">
        <f t="shared" si="1"/>
        <v>3.912023005428146</v>
      </c>
      <c r="D53">
        <f t="shared" si="2"/>
        <v>-1.2695870289833637</v>
      </c>
      <c r="E53" s="4">
        <f>Input!I54</f>
        <v>6260.4168581428576</v>
      </c>
      <c r="F53">
        <f t="shared" si="3"/>
        <v>3750.9679344285723</v>
      </c>
      <c r="G53">
        <f t="shared" si="10"/>
        <v>3109.6419173769023</v>
      </c>
      <c r="H53">
        <f t="shared" si="4"/>
        <v>411299.06014735904</v>
      </c>
      <c r="I53">
        <f t="shared" si="5"/>
        <v>43847672.951883838</v>
      </c>
      <c r="N53" s="4">
        <f>Input!J54</f>
        <v>300.1088467142863</v>
      </c>
      <c r="O53">
        <f t="shared" si="6"/>
        <v>282.64623985714388</v>
      </c>
      <c r="P53">
        <f t="shared" si="7"/>
        <v>290.93052994969952</v>
      </c>
      <c r="Q53">
        <f t="shared" si="8"/>
        <v>68.629462337615479</v>
      </c>
      <c r="R53">
        <f t="shared" si="9"/>
        <v>79888.896905382106</v>
      </c>
    </row>
    <row r="54" spans="1:18" x14ac:dyDescent="0.25">
      <c r="A54">
        <f>Input!G55</f>
        <v>233</v>
      </c>
      <c r="B54">
        <f t="shared" si="0"/>
        <v>51</v>
      </c>
      <c r="C54">
        <f t="shared" si="1"/>
        <v>3.9318256327243257</v>
      </c>
      <c r="D54">
        <f t="shared" si="2"/>
        <v>-1.2138744721816654</v>
      </c>
      <c r="E54" s="4">
        <f>Input!I55</f>
        <v>6576.2317181428571</v>
      </c>
      <c r="F54">
        <f t="shared" si="3"/>
        <v>4066.7827944285718</v>
      </c>
      <c r="G54">
        <f t="shared" si="10"/>
        <v>3415.2984036992093</v>
      </c>
      <c r="H54">
        <f t="shared" si="4"/>
        <v>424431.91136400873</v>
      </c>
      <c r="I54">
        <f t="shared" si="5"/>
        <v>39893132.552066639</v>
      </c>
      <c r="N54" s="4">
        <f>Input!J55</f>
        <v>315.8148599999995</v>
      </c>
      <c r="O54">
        <f t="shared" si="6"/>
        <v>298.35225314285708</v>
      </c>
      <c r="P54">
        <f t="shared" si="7"/>
        <v>305.65648632230727</v>
      </c>
      <c r="Q54">
        <f t="shared" si="8"/>
        <v>53.35182233978108</v>
      </c>
      <c r="R54">
        <f t="shared" si="9"/>
        <v>89014.066955419476</v>
      </c>
    </row>
    <row r="55" spans="1:18" x14ac:dyDescent="0.25">
      <c r="A55">
        <f>Input!G56</f>
        <v>234</v>
      </c>
      <c r="B55">
        <f t="shared" si="0"/>
        <v>52</v>
      </c>
      <c r="C55">
        <f t="shared" si="1"/>
        <v>3.9512437185814275</v>
      </c>
      <c r="D55">
        <f t="shared" si="2"/>
        <v>-1.1592437812580052</v>
      </c>
      <c r="E55" s="4">
        <f>Input!I56</f>
        <v>6910.6044727142853</v>
      </c>
      <c r="F55">
        <f t="shared" si="3"/>
        <v>4401.1555490000001</v>
      </c>
      <c r="G55">
        <f t="shared" si="10"/>
        <v>3735.1529458622554</v>
      </c>
      <c r="H55">
        <f t="shared" si="4"/>
        <v>443559.46738625225</v>
      </c>
      <c r="I55">
        <f t="shared" si="5"/>
        <v>35954972.25703945</v>
      </c>
      <c r="N55" s="4">
        <f>Input!J56</f>
        <v>334.37275457142823</v>
      </c>
      <c r="O55">
        <f t="shared" si="6"/>
        <v>316.91014771428581</v>
      </c>
      <c r="P55">
        <f t="shared" si="7"/>
        <v>319.85454216304612</v>
      </c>
      <c r="Q55">
        <f t="shared" si="8"/>
        <v>8.6694586698905081</v>
      </c>
      <c r="R55">
        <f t="shared" si="9"/>
        <v>100432.04172429045</v>
      </c>
    </row>
    <row r="56" spans="1:18" x14ac:dyDescent="0.25">
      <c r="A56">
        <f>Input!G57</f>
        <v>235</v>
      </c>
      <c r="B56">
        <f t="shared" si="0"/>
        <v>53</v>
      </c>
      <c r="C56">
        <f t="shared" si="1"/>
        <v>3.970291913552122</v>
      </c>
      <c r="D56">
        <f t="shared" si="2"/>
        <v>-1.1056537384620493</v>
      </c>
      <c r="E56" s="4">
        <f>Input!I57</f>
        <v>7248.7797357142854</v>
      </c>
      <c r="F56">
        <f t="shared" si="3"/>
        <v>4739.3308120000002</v>
      </c>
      <c r="G56">
        <f t="shared" si="10"/>
        <v>4068.6073441526582</v>
      </c>
      <c r="H56">
        <f t="shared" si="4"/>
        <v>449869.97032116429</v>
      </c>
      <c r="I56">
        <f t="shared" si="5"/>
        <v>32067214.546103809</v>
      </c>
      <c r="N56" s="4">
        <f>Input!J57</f>
        <v>338.17526300000009</v>
      </c>
      <c r="O56">
        <f t="shared" si="6"/>
        <v>320.71265614285767</v>
      </c>
      <c r="P56">
        <f t="shared" si="7"/>
        <v>333.45439829040293</v>
      </c>
      <c r="Q56">
        <f t="shared" si="8"/>
        <v>162.35199295453148</v>
      </c>
      <c r="R56">
        <f t="shared" si="9"/>
        <v>102856.60781020686</v>
      </c>
    </row>
    <row r="57" spans="1:18" x14ac:dyDescent="0.25">
      <c r="A57">
        <f>Input!G58</f>
        <v>236</v>
      </c>
      <c r="B57">
        <f t="shared" si="0"/>
        <v>54</v>
      </c>
      <c r="C57">
        <f t="shared" si="1"/>
        <v>3.9889840465642745</v>
      </c>
      <c r="D57">
        <f t="shared" si="2"/>
        <v>-1.0530654375962674</v>
      </c>
      <c r="E57" s="4">
        <f>Input!I58</f>
        <v>7617.3750662857137</v>
      </c>
      <c r="F57">
        <f t="shared" si="3"/>
        <v>5107.9261425714285</v>
      </c>
      <c r="G57">
        <f t="shared" si="10"/>
        <v>4415.000934531372</v>
      </c>
      <c r="H57">
        <f t="shared" si="4"/>
        <v>480145.34393735562</v>
      </c>
      <c r="I57">
        <f t="shared" si="5"/>
        <v>28264093.280479345</v>
      </c>
      <c r="N57" s="4">
        <f>Input!J58</f>
        <v>368.59533057142835</v>
      </c>
      <c r="O57">
        <f t="shared" si="6"/>
        <v>351.13272371428593</v>
      </c>
      <c r="P57">
        <f t="shared" si="7"/>
        <v>346.39359037871412</v>
      </c>
      <c r="Q57">
        <f t="shared" si="8"/>
        <v>22.459384772327965</v>
      </c>
      <c r="R57">
        <f t="shared" si="9"/>
        <v>123294.18966301305</v>
      </c>
    </row>
    <row r="58" spans="1:18" x14ac:dyDescent="0.25">
      <c r="A58">
        <f>Input!G59</f>
        <v>237</v>
      </c>
      <c r="B58">
        <f t="shared" si="0"/>
        <v>55</v>
      </c>
      <c r="C58">
        <f t="shared" si="1"/>
        <v>4.0073331852324712</v>
      </c>
      <c r="D58">
        <f t="shared" si="2"/>
        <v>-1.0014421143359566</v>
      </c>
      <c r="E58" s="4">
        <f>Input!I59</f>
        <v>8012.7119508571432</v>
      </c>
      <c r="F58">
        <f t="shared" si="3"/>
        <v>5503.2630271428579</v>
      </c>
      <c r="G58">
        <f t="shared" si="10"/>
        <v>4773.6185877319567</v>
      </c>
      <c r="H58">
        <f t="shared" si="4"/>
        <v>532381.0079632483</v>
      </c>
      <c r="I58">
        <f t="shared" si="5"/>
        <v>24579591.176377155</v>
      </c>
      <c r="N58" s="4">
        <f>Input!J59</f>
        <v>395.33688457142944</v>
      </c>
      <c r="O58">
        <f t="shared" si="6"/>
        <v>377.87427771428702</v>
      </c>
      <c r="P58">
        <f t="shared" si="7"/>
        <v>358.61765320058441</v>
      </c>
      <c r="Q58">
        <f t="shared" si="8"/>
        <v>370.81758766173209</v>
      </c>
      <c r="R58">
        <f t="shared" si="9"/>
        <v>142788.96975809411</v>
      </c>
    </row>
    <row r="59" spans="1:18" x14ac:dyDescent="0.25">
      <c r="A59">
        <f>Input!G60</f>
        <v>238</v>
      </c>
      <c r="B59">
        <f t="shared" si="0"/>
        <v>56</v>
      </c>
      <c r="C59">
        <f t="shared" si="1"/>
        <v>4.0253516907351496</v>
      </c>
      <c r="D59">
        <f t="shared" si="2"/>
        <v>-0.95074899183835015</v>
      </c>
      <c r="E59" s="4">
        <f>Input!I60</f>
        <v>8430.0579198571431</v>
      </c>
      <c r="F59">
        <f t="shared" si="3"/>
        <v>5920.6089961428579</v>
      </c>
      <c r="G59">
        <f t="shared" si="10"/>
        <v>5143.6987415100439</v>
      </c>
      <c r="H59">
        <f t="shared" si="4"/>
        <v>603589.54375362396</v>
      </c>
      <c r="I59">
        <f t="shared" si="5"/>
        <v>21046997.881461892</v>
      </c>
      <c r="N59" s="4">
        <f>Input!J60</f>
        <v>417.34596899999997</v>
      </c>
      <c r="O59">
        <f t="shared" si="6"/>
        <v>399.88336214285755</v>
      </c>
      <c r="P59">
        <f t="shared" si="7"/>
        <v>370.08015377808687</v>
      </c>
      <c r="Q59">
        <f t="shared" si="8"/>
        <v>888.23122883393717</v>
      </c>
      <c r="R59">
        <f t="shared" si="9"/>
        <v>159906.70331867575</v>
      </c>
    </row>
    <row r="60" spans="1:18" x14ac:dyDescent="0.25">
      <c r="A60">
        <f>Input!G61</f>
        <v>239</v>
      </c>
      <c r="B60">
        <f t="shared" si="0"/>
        <v>57</v>
      </c>
      <c r="C60">
        <f t="shared" si="1"/>
        <v>4.0430512678345503</v>
      </c>
      <c r="D60">
        <f t="shared" si="2"/>
        <v>-0.90095314001687865</v>
      </c>
      <c r="E60" s="4">
        <f>Input!I61</f>
        <v>8866.9950737142844</v>
      </c>
      <c r="F60">
        <f t="shared" si="3"/>
        <v>6357.5461499999992</v>
      </c>
      <c r="G60">
        <f t="shared" si="10"/>
        <v>5524.4413503191126</v>
      </c>
      <c r="H60">
        <f t="shared" si="4"/>
        <v>694063.60725133016</v>
      </c>
      <c r="I60">
        <f t="shared" si="5"/>
        <v>17698496.535719033</v>
      </c>
      <c r="N60" s="4">
        <f>Input!J61</f>
        <v>436.93715385714131</v>
      </c>
      <c r="O60">
        <f t="shared" si="6"/>
        <v>419.47454699999889</v>
      </c>
      <c r="P60">
        <f t="shared" si="7"/>
        <v>380.74260880906871</v>
      </c>
      <c r="Q60">
        <f t="shared" si="8"/>
        <v>1500.1630360260358</v>
      </c>
      <c r="R60">
        <f t="shared" si="9"/>
        <v>175958.89558085427</v>
      </c>
    </row>
    <row r="61" spans="1:18" x14ac:dyDescent="0.25">
      <c r="A61">
        <f>Input!G62</f>
        <v>240</v>
      </c>
      <c r="B61">
        <f t="shared" si="0"/>
        <v>58</v>
      </c>
      <c r="C61">
        <f t="shared" si="1"/>
        <v>4.0604430105464191</v>
      </c>
      <c r="D61">
        <f t="shared" si="2"/>
        <v>-0.85202334705438443</v>
      </c>
      <c r="E61" s="4">
        <f>Input!I62</f>
        <v>9314.2237994285715</v>
      </c>
      <c r="F61">
        <f t="shared" si="3"/>
        <v>6804.7748757142863</v>
      </c>
      <c r="G61">
        <f t="shared" si="10"/>
        <v>5915.0156522365851</v>
      </c>
      <c r="H61">
        <f t="shared" si="4"/>
        <v>791671.47576364188</v>
      </c>
      <c r="I61">
        <f t="shared" si="5"/>
        <v>14564785.367350727</v>
      </c>
      <c r="N61" s="4">
        <f>Input!J62</f>
        <v>447.22872571428707</v>
      </c>
      <c r="O61">
        <f t="shared" si="6"/>
        <v>429.76611885714465</v>
      </c>
      <c r="P61">
        <f t="shared" si="7"/>
        <v>390.57430191747233</v>
      </c>
      <c r="Q61">
        <f t="shared" si="8"/>
        <v>1535.9985150327864</v>
      </c>
      <c r="R61">
        <f t="shared" si="9"/>
        <v>184698.91691753338</v>
      </c>
    </row>
    <row r="62" spans="1:18" x14ac:dyDescent="0.25">
      <c r="A62">
        <f>Input!G63</f>
        <v>241</v>
      </c>
      <c r="B62">
        <f t="shared" si="0"/>
        <v>59</v>
      </c>
      <c r="C62">
        <f t="shared" si="1"/>
        <v>4.0775374439057197</v>
      </c>
      <c r="D62">
        <f t="shared" si="2"/>
        <v>-0.80393000189979436</v>
      </c>
      <c r="E62" s="4">
        <f>Input!I63</f>
        <v>9750.0863312857146</v>
      </c>
      <c r="F62">
        <f t="shared" si="3"/>
        <v>7240.6374075714293</v>
      </c>
      <c r="G62">
        <f t="shared" si="10"/>
        <v>6314.5676682839203</v>
      </c>
      <c r="H62">
        <f t="shared" si="4"/>
        <v>857605.162024035</v>
      </c>
      <c r="I62">
        <f t="shared" si="5"/>
        <v>11674739.49215826</v>
      </c>
      <c r="N62" s="4">
        <f>Input!J63</f>
        <v>435.86253185714304</v>
      </c>
      <c r="O62">
        <f t="shared" si="6"/>
        <v>418.39992500000062</v>
      </c>
      <c r="P62">
        <f t="shared" si="7"/>
        <v>399.5520160473348</v>
      </c>
      <c r="Q62">
        <f t="shared" si="8"/>
        <v>355.24367188798033</v>
      </c>
      <c r="R62">
        <f t="shared" si="9"/>
        <v>175058.49724000614</v>
      </c>
    </row>
    <row r="63" spans="1:18" x14ac:dyDescent="0.25">
      <c r="A63">
        <f>Input!G64</f>
        <v>242</v>
      </c>
      <c r="B63">
        <f t="shared" si="0"/>
        <v>60</v>
      </c>
      <c r="C63">
        <f t="shared" si="1"/>
        <v>4.0943445622221004</v>
      </c>
      <c r="D63">
        <f t="shared" si="2"/>
        <v>-0.75664498664048774</v>
      </c>
      <c r="E63" s="4">
        <f>Input!I64</f>
        <v>10214.653668857141</v>
      </c>
      <c r="F63">
        <f t="shared" si="3"/>
        <v>7705.2047451428562</v>
      </c>
      <c r="G63">
        <f t="shared" si="10"/>
        <v>6722.227364048942</v>
      </c>
      <c r="H63">
        <f t="shared" si="4"/>
        <v>966244.53174225008</v>
      </c>
      <c r="I63">
        <f t="shared" si="5"/>
        <v>9055116.7024133429</v>
      </c>
      <c r="N63" s="4">
        <f>Input!J64</f>
        <v>464.56733757142683</v>
      </c>
      <c r="O63">
        <f t="shared" si="6"/>
        <v>447.10473071428441</v>
      </c>
      <c r="P63">
        <f t="shared" si="7"/>
        <v>407.65969576502192</v>
      </c>
      <c r="Q63">
        <f t="shared" si="8"/>
        <v>1555.9107821485395</v>
      </c>
      <c r="R63">
        <f t="shared" si="9"/>
        <v>199902.64022709278</v>
      </c>
    </row>
    <row r="64" spans="1:18" x14ac:dyDescent="0.25">
      <c r="A64">
        <f>Input!G65</f>
        <v>243</v>
      </c>
      <c r="B64">
        <f t="shared" si="0"/>
        <v>61</v>
      </c>
      <c r="C64">
        <f t="shared" si="1"/>
        <v>4.1108738641733114</v>
      </c>
      <c r="D64">
        <f t="shared" si="2"/>
        <v>-0.71014157777075082</v>
      </c>
      <c r="E64" s="4">
        <f>Input!I65</f>
        <v>10686.433372999998</v>
      </c>
      <c r="F64">
        <f t="shared" si="3"/>
        <v>8176.9844492857128</v>
      </c>
      <c r="G64">
        <f t="shared" si="10"/>
        <v>7137.1154174800258</v>
      </c>
      <c r="H64">
        <f t="shared" si="4"/>
        <v>1081327.6033084968</v>
      </c>
      <c r="I64">
        <f t="shared" si="5"/>
        <v>6730309.692724484</v>
      </c>
      <c r="N64" s="4">
        <f>Input!J65</f>
        <v>471.77970414285664</v>
      </c>
      <c r="O64">
        <f t="shared" si="6"/>
        <v>454.31709728571423</v>
      </c>
      <c r="P64">
        <f t="shared" si="7"/>
        <v>414.88805343108362</v>
      </c>
      <c r="Q64">
        <f t="shared" si="8"/>
        <v>1554.6494992903836</v>
      </c>
      <c r="R64">
        <f t="shared" si="9"/>
        <v>206404.02488611711</v>
      </c>
    </row>
    <row r="65" spans="1:18" x14ac:dyDescent="0.25">
      <c r="A65">
        <f>Input!G66</f>
        <v>244</v>
      </c>
      <c r="B65">
        <f t="shared" si="0"/>
        <v>62</v>
      </c>
      <c r="C65">
        <f t="shared" si="1"/>
        <v>4.1271343850450917</v>
      </c>
      <c r="D65">
        <f t="shared" si="2"/>
        <v>-0.66439435548833048</v>
      </c>
      <c r="E65" s="4">
        <f>Input!I66</f>
        <v>11155.960504285713</v>
      </c>
      <c r="F65">
        <f t="shared" si="3"/>
        <v>8646.5115805714267</v>
      </c>
      <c r="G65">
        <f t="shared" si="10"/>
        <v>7558.349549700667</v>
      </c>
      <c r="H65">
        <f t="shared" si="4"/>
        <v>1184096.6054287762</v>
      </c>
      <c r="I65">
        <f t="shared" si="5"/>
        <v>4722145.9121918334</v>
      </c>
      <c r="N65" s="4">
        <f>Input!J66</f>
        <v>469.52713128571486</v>
      </c>
      <c r="O65">
        <f t="shared" si="6"/>
        <v>452.06452442857244</v>
      </c>
      <c r="P65">
        <f t="shared" si="7"/>
        <v>421.23413222064147</v>
      </c>
      <c r="Q65">
        <f t="shared" si="8"/>
        <v>950.51308369485071</v>
      </c>
      <c r="R65">
        <f t="shared" si="9"/>
        <v>204362.33424683136</v>
      </c>
    </row>
    <row r="66" spans="1:18" x14ac:dyDescent="0.25">
      <c r="A66">
        <f>Input!G67</f>
        <v>245</v>
      </c>
      <c r="B66">
        <f t="shared" si="0"/>
        <v>63</v>
      </c>
      <c r="C66">
        <f t="shared" si="1"/>
        <v>4.1431347263915326</v>
      </c>
      <c r="D66">
        <f t="shared" si="2"/>
        <v>-0.61937912024820063</v>
      </c>
      <c r="E66" s="4">
        <f>Input!I67</f>
        <v>11618.461261142857</v>
      </c>
      <c r="F66">
        <f t="shared" si="3"/>
        <v>9109.0123374285722</v>
      </c>
      <c r="G66">
        <f t="shared" si="10"/>
        <v>7985.0503875697868</v>
      </c>
      <c r="H66">
        <f t="shared" si="4"/>
        <v>1263290.4647303629</v>
      </c>
      <c r="I66">
        <f t="shared" si="5"/>
        <v>3049735.0824081064</v>
      </c>
      <c r="N66" s="4">
        <f>Input!J67</f>
        <v>462.50075685714364</v>
      </c>
      <c r="O66">
        <f t="shared" si="6"/>
        <v>445.03815000000122</v>
      </c>
      <c r="P66">
        <f t="shared" si="7"/>
        <v>426.70083786911954</v>
      </c>
      <c r="Q66">
        <f t="shared" si="8"/>
        <v>336.25701618538062</v>
      </c>
      <c r="R66">
        <f t="shared" si="9"/>
        <v>198058.9549554236</v>
      </c>
    </row>
    <row r="67" spans="1:18" x14ac:dyDescent="0.25">
      <c r="A67">
        <f>Input!G68</f>
        <v>246</v>
      </c>
      <c r="B67">
        <f t="shared" si="0"/>
        <v>64</v>
      </c>
      <c r="C67">
        <f t="shared" si="1"/>
        <v>4.1588830833596715</v>
      </c>
      <c r="D67">
        <f t="shared" si="2"/>
        <v>-0.5750728158877626</v>
      </c>
      <c r="E67" s="4">
        <f>Input!I68</f>
        <v>12088.670364</v>
      </c>
      <c r="F67">
        <f t="shared" si="3"/>
        <v>9579.2214402857135</v>
      </c>
      <c r="G67">
        <f t="shared" si="10"/>
        <v>8416.3468374185013</v>
      </c>
      <c r="H67">
        <f t="shared" si="4"/>
        <v>1352277.3419935764</v>
      </c>
      <c r="I67">
        <f t="shared" si="5"/>
        <v>1729363.3998800376</v>
      </c>
      <c r="N67" s="4">
        <f>Input!J68</f>
        <v>470.20910285714308</v>
      </c>
      <c r="O67">
        <f t="shared" si="6"/>
        <v>452.74649600000066</v>
      </c>
      <c r="P67">
        <f t="shared" si="7"/>
        <v>431.29644984871464</v>
      </c>
      <c r="Q67">
        <f t="shared" si="8"/>
        <v>460.10447989230005</v>
      </c>
      <c r="R67">
        <f t="shared" si="9"/>
        <v>204979.38964027862</v>
      </c>
    </row>
    <row r="68" spans="1:18" x14ac:dyDescent="0.25">
      <c r="A68">
        <f>Input!G69</f>
        <v>247</v>
      </c>
      <c r="B68">
        <f t="shared" ref="B68:B84" si="11">A68-$A$3</f>
        <v>65</v>
      </c>
      <c r="C68">
        <f t="shared" si="1"/>
        <v>4.1743872698956368</v>
      </c>
      <c r="D68">
        <f t="shared" si="2"/>
        <v>-0.53145345871207472</v>
      </c>
      <c r="E68" s="4">
        <f>Input!I69</f>
        <v>12562.950630714286</v>
      </c>
      <c r="F68">
        <f t="shared" si="3"/>
        <v>10053.501706999999</v>
      </c>
      <c r="G68">
        <f t="shared" si="10"/>
        <v>8851.3809589007396</v>
      </c>
      <c r="H68">
        <f t="shared" si="4"/>
        <v>1445094.293010724</v>
      </c>
      <c r="I68">
        <f t="shared" si="5"/>
        <v>774432.56209065998</v>
      </c>
      <c r="N68" s="4">
        <f>Input!J69</f>
        <v>474.28026671428597</v>
      </c>
      <c r="O68">
        <f t="shared" si="6"/>
        <v>456.81765985714355</v>
      </c>
      <c r="P68">
        <f t="shared" si="7"/>
        <v>435.03412148223907</v>
      </c>
      <c r="Q68">
        <f t="shared" si="8"/>
        <v>474.52254413093613</v>
      </c>
      <c r="R68">
        <f t="shared" si="9"/>
        <v>208682.37435735689</v>
      </c>
    </row>
    <row r="69" spans="1:18" x14ac:dyDescent="0.25">
      <c r="A69">
        <f>Input!G70</f>
        <v>248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-0.48850007199308193</v>
      </c>
      <c r="E69" s="4">
        <f>Input!I70</f>
        <v>13040.144776285713</v>
      </c>
      <c r="F69">
        <f t="shared" ref="F69:F84" si="14">E69-$E$4</f>
        <v>10530.695852571429</v>
      </c>
      <c r="G69">
        <f t="shared" si="10"/>
        <v>9289.3123362093429</v>
      </c>
      <c r="H69">
        <f t="shared" ref="H69:H84" si="15">(F69-G69)^2</f>
        <v>1541033.0346954977</v>
      </c>
      <c r="I69">
        <f t="shared" ref="I69:I84" si="16">(G69-$J$4)^2</f>
        <v>195441.02492789138</v>
      </c>
      <c r="N69" s="4">
        <f>Input!J70</f>
        <v>477.19414557142773</v>
      </c>
      <c r="O69">
        <f t="shared" ref="O69:O84" si="17">N69-$N$4</f>
        <v>459.73153871428531</v>
      </c>
      <c r="P69">
        <f t="shared" ref="P69:P84" si="18">$Y$3*((1/B69*$AA$3)*(1/SQRT(2*PI()))*EXP(-1*D69*D69/2))</f>
        <v>437.93137730860303</v>
      </c>
      <c r="Q69">
        <f t="shared" ref="Q69:Q84" si="19">(O69-P69)^2</f>
        <v>475.24703731379896</v>
      </c>
      <c r="R69">
        <f t="shared" ref="R69:R84" si="20">(O69-S69)^2</f>
        <v>211353.0876886044</v>
      </c>
    </row>
    <row r="70" spans="1:18" x14ac:dyDescent="0.25">
      <c r="A70">
        <f>Input!G71</f>
        <v>249</v>
      </c>
      <c r="B70">
        <f t="shared" si="11"/>
        <v>67</v>
      </c>
      <c r="C70">
        <f t="shared" si="12"/>
        <v>4.2046926193909657</v>
      </c>
      <c r="D70">
        <f t="shared" si="13"/>
        <v>-0.44619262539428839</v>
      </c>
      <c r="E70" s="4">
        <f>Input!I71</f>
        <v>13511.201177285711</v>
      </c>
      <c r="F70">
        <f t="shared" si="14"/>
        <v>11001.752253571427</v>
      </c>
      <c r="G70">
        <f t="shared" ref="G70:G84" si="21">G69+P70</f>
        <v>9729.3219510642502</v>
      </c>
      <c r="H70">
        <f t="shared" si="15"/>
        <v>1619078.8747385053</v>
      </c>
      <c r="I70">
        <f t="shared" si="16"/>
        <v>4.3160429382430774</v>
      </c>
      <c r="N70" s="4">
        <f>Input!J71</f>
        <v>471.056400999998</v>
      </c>
      <c r="O70">
        <f t="shared" si="17"/>
        <v>453.59379414285559</v>
      </c>
      <c r="P70">
        <f t="shared" si="18"/>
        <v>440.00961485490797</v>
      </c>
      <c r="Q70">
        <f t="shared" si="19"/>
        <v>184.52992692710512</v>
      </c>
      <c r="R70">
        <f t="shared" si="20"/>
        <v>205747.33008491126</v>
      </c>
    </row>
    <row r="71" spans="1:18" x14ac:dyDescent="0.25">
      <c r="A71">
        <f>Input!G72</f>
        <v>250</v>
      </c>
      <c r="B71">
        <f t="shared" si="11"/>
        <v>68</v>
      </c>
      <c r="C71">
        <f t="shared" si="12"/>
        <v>4.219507705176107</v>
      </c>
      <c r="D71">
        <f t="shared" si="13"/>
        <v>-0.40451197888300744</v>
      </c>
      <c r="E71" s="4">
        <f>Input!I72</f>
        <v>13991.309201571426</v>
      </c>
      <c r="F71">
        <f t="shared" si="14"/>
        <v>11481.86027785714</v>
      </c>
      <c r="G71">
        <f t="shared" si="21"/>
        <v>10170.615567928369</v>
      </c>
      <c r="H71">
        <f t="shared" si="15"/>
        <v>1719362.6893161868</v>
      </c>
      <c r="I71">
        <f t="shared" si="16"/>
        <v>192910.78955674142</v>
      </c>
      <c r="N71" s="4">
        <f>Input!J72</f>
        <v>480.10802428571515</v>
      </c>
      <c r="O71">
        <f t="shared" si="17"/>
        <v>462.64541742857273</v>
      </c>
      <c r="P71">
        <f t="shared" si="18"/>
        <v>441.29361686411846</v>
      </c>
      <c r="Q71">
        <f t="shared" si="19"/>
        <v>455.89938734422947</v>
      </c>
      <c r="R71">
        <f t="shared" si="20"/>
        <v>214040.7822676583</v>
      </c>
    </row>
    <row r="72" spans="1:18" x14ac:dyDescent="0.25">
      <c r="A72">
        <f>Input!G73</f>
        <v>251</v>
      </c>
      <c r="B72">
        <f t="shared" si="11"/>
        <v>69</v>
      </c>
      <c r="C72">
        <f t="shared" si="12"/>
        <v>4.2341065045972597</v>
      </c>
      <c r="D72">
        <f t="shared" si="13"/>
        <v>-0.36343983073706543</v>
      </c>
      <c r="E72" s="4">
        <f>Input!I73</f>
        <v>14471.272565142859</v>
      </c>
      <c r="F72">
        <f t="shared" si="14"/>
        <v>11961.823641428575</v>
      </c>
      <c r="G72">
        <f t="shared" si="21"/>
        <v>10612.426646917665</v>
      </c>
      <c r="H72">
        <f t="shared" si="15"/>
        <v>1820872.2487950749</v>
      </c>
      <c r="I72">
        <f t="shared" si="16"/>
        <v>776208.90427459753</v>
      </c>
      <c r="N72" s="4">
        <f>Input!J73</f>
        <v>479.96336357143264</v>
      </c>
      <c r="O72">
        <f t="shared" si="17"/>
        <v>462.50075671429022</v>
      </c>
      <c r="P72">
        <f t="shared" si="18"/>
        <v>441.81107898929565</v>
      </c>
      <c r="Q72">
        <f t="shared" si="19"/>
        <v>428.06276436413634</v>
      </c>
      <c r="R72">
        <f t="shared" si="20"/>
        <v>213906.94996129107</v>
      </c>
    </row>
    <row r="73" spans="1:18" x14ac:dyDescent="0.25">
      <c r="A73">
        <f>Input!G74</f>
        <v>252</v>
      </c>
      <c r="B73">
        <f t="shared" si="11"/>
        <v>70</v>
      </c>
      <c r="C73">
        <f t="shared" si="12"/>
        <v>4.2484952420493594</v>
      </c>
      <c r="D73">
        <f t="shared" si="13"/>
        <v>-0.32295866929241851</v>
      </c>
      <c r="E73" s="4">
        <f>Input!I74</f>
        <v>14961.258845142858</v>
      </c>
      <c r="F73">
        <f t="shared" si="14"/>
        <v>12451.809921428572</v>
      </c>
      <c r="G73">
        <f t="shared" si="21"/>
        <v>11054.018803923051</v>
      </c>
      <c r="H73">
        <f t="shared" si="15"/>
        <v>1953820.0081773344</v>
      </c>
      <c r="I73">
        <f t="shared" si="16"/>
        <v>1749321.929199483</v>
      </c>
      <c r="N73" s="4">
        <f>Input!J74</f>
        <v>489.98627999999917</v>
      </c>
      <c r="O73">
        <f t="shared" si="17"/>
        <v>472.52367314285675</v>
      </c>
      <c r="P73">
        <f t="shared" si="18"/>
        <v>441.59215700538499</v>
      </c>
      <c r="Q73">
        <f t="shared" si="19"/>
        <v>956.75869056267595</v>
      </c>
      <c r="R73">
        <f t="shared" si="20"/>
        <v>223278.62168041733</v>
      </c>
    </row>
    <row r="74" spans="1:18" x14ac:dyDescent="0.25">
      <c r="A74">
        <f>Input!G75</f>
        <v>253</v>
      </c>
      <c r="B74">
        <f t="shared" si="11"/>
        <v>71</v>
      </c>
      <c r="C74">
        <f t="shared" si="12"/>
        <v>4.2626798770413155</v>
      </c>
      <c r="D74">
        <f t="shared" si="13"/>
        <v>-0.2830517281132971</v>
      </c>
      <c r="E74" s="4">
        <f>Input!I75</f>
        <v>15446.512655285715</v>
      </c>
      <c r="F74">
        <f t="shared" si="14"/>
        <v>12937.06373157143</v>
      </c>
      <c r="G74">
        <f t="shared" si="21"/>
        <v>11494.687840636629</v>
      </c>
      <c r="H74">
        <f t="shared" si="15"/>
        <v>2080448.2107499628</v>
      </c>
      <c r="I74">
        <f t="shared" si="16"/>
        <v>3109185.9136614902</v>
      </c>
      <c r="N74" s="4">
        <f>Input!J75</f>
        <v>485.25381014285631</v>
      </c>
      <c r="O74">
        <f t="shared" si="17"/>
        <v>467.79120328571389</v>
      </c>
      <c r="P74">
        <f t="shared" si="18"/>
        <v>440.66903671357881</v>
      </c>
      <c r="Q74">
        <f t="shared" si="19"/>
        <v>735.61191956664186</v>
      </c>
      <c r="R74">
        <f t="shared" si="20"/>
        <v>218828.6098714961</v>
      </c>
    </row>
    <row r="75" spans="1:18" x14ac:dyDescent="0.25">
      <c r="A75">
        <f>Input!G76</f>
        <v>254</v>
      </c>
      <c r="B75">
        <f t="shared" si="11"/>
        <v>72</v>
      </c>
      <c r="C75">
        <f t="shared" si="12"/>
        <v>4.2766661190160553</v>
      </c>
      <c r="D75">
        <f t="shared" si="13"/>
        <v>-0.24370294429761061</v>
      </c>
      <c r="E75" s="4">
        <f>Input!I76</f>
        <v>15927.240653857143</v>
      </c>
      <c r="F75">
        <f t="shared" si="14"/>
        <v>13417.791730142857</v>
      </c>
      <c r="G75">
        <f t="shared" si="21"/>
        <v>11933.763369560787</v>
      </c>
      <c r="H75">
        <f t="shared" si="15"/>
        <v>2202340.1750119049</v>
      </c>
      <c r="I75">
        <f t="shared" si="16"/>
        <v>4850406.7906021895</v>
      </c>
      <c r="N75" s="4">
        <f>Input!J76</f>
        <v>480.72799857142854</v>
      </c>
      <c r="O75">
        <f t="shared" si="17"/>
        <v>463.26539171428612</v>
      </c>
      <c r="P75">
        <f t="shared" si="18"/>
        <v>439.0755289241589</v>
      </c>
      <c r="Q75">
        <f t="shared" si="19"/>
        <v>585.14946180518155</v>
      </c>
      <c r="R75">
        <f t="shared" si="20"/>
        <v>214614.82316019095</v>
      </c>
    </row>
    <row r="76" spans="1:18" x14ac:dyDescent="0.25">
      <c r="A76">
        <f>Input!G77</f>
        <v>255</v>
      </c>
      <c r="B76">
        <f t="shared" si="11"/>
        <v>73</v>
      </c>
      <c r="C76">
        <f t="shared" si="12"/>
        <v>4.290459441148391</v>
      </c>
      <c r="D76">
        <f t="shared" si="13"/>
        <v>-0.20489691965813672</v>
      </c>
      <c r="E76" s="4">
        <f>Input!I77</f>
        <v>16414.313054999999</v>
      </c>
      <c r="F76">
        <f t="shared" si="14"/>
        <v>13904.864131285714</v>
      </c>
      <c r="G76">
        <f t="shared" si="21"/>
        <v>12370.610060762392</v>
      </c>
      <c r="H76">
        <f t="shared" si="15"/>
        <v>2353935.5529173836</v>
      </c>
      <c r="I76">
        <f t="shared" si="16"/>
        <v>6965432.5957353944</v>
      </c>
      <c r="N76" s="4">
        <f>Input!J77</f>
        <v>487.0724011428556</v>
      </c>
      <c r="O76">
        <f t="shared" si="17"/>
        <v>469.60979428571318</v>
      </c>
      <c r="P76">
        <f t="shared" si="18"/>
        <v>436.84669120160527</v>
      </c>
      <c r="Q76">
        <f t="shared" si="19"/>
        <v>1073.4209236998813</v>
      </c>
      <c r="R76">
        <f t="shared" si="20"/>
        <v>220533.35888906984</v>
      </c>
    </row>
    <row r="77" spans="1:18" x14ac:dyDescent="0.25">
      <c r="A77">
        <f>Input!G78</f>
        <v>256</v>
      </c>
      <c r="B77">
        <f t="shared" si="11"/>
        <v>74</v>
      </c>
      <c r="C77">
        <f t="shared" si="12"/>
        <v>4.3040650932041702</v>
      </c>
      <c r="D77">
        <f t="shared" si="13"/>
        <v>-0.16661888454468621</v>
      </c>
      <c r="E77" s="4">
        <f>Input!I78</f>
        <v>16893.677110142857</v>
      </c>
      <c r="F77">
        <f t="shared" si="14"/>
        <v>14384.228186428572</v>
      </c>
      <c r="G77">
        <f t="shared" si="21"/>
        <v>12804.62853820123</v>
      </c>
      <c r="H77">
        <f t="shared" si="15"/>
        <v>2495135.0486799432</v>
      </c>
      <c r="I77">
        <f t="shared" si="16"/>
        <v>9444736.9677522872</v>
      </c>
      <c r="N77" s="4">
        <f>Input!J78</f>
        <v>479.36405514285798</v>
      </c>
      <c r="O77">
        <f t="shared" si="17"/>
        <v>461.90144828571556</v>
      </c>
      <c r="P77">
        <f t="shared" si="18"/>
        <v>434.01847743883764</v>
      </c>
      <c r="Q77">
        <f t="shared" si="19"/>
        <v>777.46006324784423</v>
      </c>
      <c r="R77">
        <f t="shared" si="20"/>
        <v>213352.94792844157</v>
      </c>
    </row>
    <row r="78" spans="1:18" x14ac:dyDescent="0.25">
      <c r="A78">
        <f>Input!G79</f>
        <v>257</v>
      </c>
      <c r="B78">
        <f t="shared" si="11"/>
        <v>75</v>
      </c>
      <c r="C78">
        <f t="shared" si="12"/>
        <v>4.3174881135363101</v>
      </c>
      <c r="D78">
        <f t="shared" si="13"/>
        <v>-0.12885466409455615</v>
      </c>
      <c r="E78" s="4">
        <f>Input!I79</f>
        <v>17363.824215571429</v>
      </c>
      <c r="F78">
        <f t="shared" si="14"/>
        <v>14854.375291857144</v>
      </c>
      <c r="G78">
        <f t="shared" si="21"/>
        <v>13235.255953993554</v>
      </c>
      <c r="H78">
        <f t="shared" si="15"/>
        <v>2621547.4302438325</v>
      </c>
      <c r="I78">
        <f t="shared" si="16"/>
        <v>12277010.331242681</v>
      </c>
      <c r="N78" s="4">
        <f>Input!J79</f>
        <v>470.1471054285721</v>
      </c>
      <c r="O78">
        <f t="shared" si="17"/>
        <v>452.68449857142969</v>
      </c>
      <c r="P78">
        <f t="shared" si="18"/>
        <v>430.62741579232403</v>
      </c>
      <c r="Q78">
        <f t="shared" si="19"/>
        <v>486.51490072431926</v>
      </c>
      <c r="R78">
        <f t="shared" si="20"/>
        <v>204923.25524686673</v>
      </c>
    </row>
    <row r="79" spans="1:18" x14ac:dyDescent="0.25">
      <c r="A79">
        <f>Input!G80</f>
        <v>258</v>
      </c>
      <c r="B79">
        <f t="shared" si="11"/>
        <v>76</v>
      </c>
      <c r="C79">
        <f t="shared" si="12"/>
        <v>4.3307333402863311</v>
      </c>
      <c r="D79">
        <f t="shared" si="13"/>
        <v>-9.1590646718221896E-2</v>
      </c>
      <c r="E79" s="4">
        <f>Input!I80</f>
        <v>17829.300848714287</v>
      </c>
      <c r="F79">
        <f t="shared" si="14"/>
        <v>15319.851925000003</v>
      </c>
      <c r="G79">
        <f t="shared" si="21"/>
        <v>13661.966269045493</v>
      </c>
      <c r="H79">
        <f t="shared" si="15"/>
        <v>2748584.8482197137</v>
      </c>
      <c r="I79">
        <f t="shared" si="16"/>
        <v>15449355.441202303</v>
      </c>
      <c r="N79" s="4">
        <f>Input!J80</f>
        <v>465.47663314285819</v>
      </c>
      <c r="O79">
        <f t="shared" si="17"/>
        <v>448.01402628571577</v>
      </c>
      <c r="P79">
        <f t="shared" si="18"/>
        <v>426.71031505193997</v>
      </c>
      <c r="Q79">
        <f t="shared" si="19"/>
        <v>453.84811233210525</v>
      </c>
      <c r="R79">
        <f t="shared" si="20"/>
        <v>200716.56774873802</v>
      </c>
    </row>
    <row r="80" spans="1:18" x14ac:dyDescent="0.25">
      <c r="A80">
        <f>Input!G81</f>
        <v>259</v>
      </c>
      <c r="B80">
        <f t="shared" si="11"/>
        <v>77</v>
      </c>
      <c r="C80">
        <f t="shared" si="12"/>
        <v>4.3438054218536841</v>
      </c>
      <c r="D80">
        <f t="shared" si="13"/>
        <v>-5.4813754645012695E-2</v>
      </c>
      <c r="E80" s="4">
        <f>Input!I81</f>
        <v>18287.937099714287</v>
      </c>
      <c r="F80">
        <f t="shared" si="14"/>
        <v>15778.488176000003</v>
      </c>
      <c r="G80">
        <f t="shared" si="21"/>
        <v>14084.270268179083</v>
      </c>
      <c r="H80">
        <f t="shared" si="15"/>
        <v>2870374.3191810925</v>
      </c>
      <c r="I80">
        <f t="shared" si="16"/>
        <v>18947484.273619272</v>
      </c>
      <c r="N80" s="4">
        <f>Input!J81</f>
        <v>458.6362509999999</v>
      </c>
      <c r="O80">
        <f t="shared" si="17"/>
        <v>441.17364414285748</v>
      </c>
      <c r="P80">
        <f t="shared" si="18"/>
        <v>422.30399913359037</v>
      </c>
      <c r="Q80">
        <f t="shared" si="19"/>
        <v>356.06350277575945</v>
      </c>
      <c r="R80">
        <f t="shared" si="20"/>
        <v>194634.18428628866</v>
      </c>
    </row>
    <row r="81" spans="1:18" x14ac:dyDescent="0.25">
      <c r="A81">
        <f>Input!G82</f>
        <v>260</v>
      </c>
      <c r="B81">
        <f t="shared" si="11"/>
        <v>78</v>
      </c>
      <c r="C81">
        <f t="shared" si="12"/>
        <v>4.3567088266895917</v>
      </c>
      <c r="D81">
        <f t="shared" si="13"/>
        <v>-1.8511416369197582E-2</v>
      </c>
      <c r="E81" s="4">
        <f>Input!I82</f>
        <v>18733.016581571428</v>
      </c>
      <c r="F81">
        <f t="shared" si="14"/>
        <v>16223.567657857144</v>
      </c>
      <c r="G81">
        <f t="shared" si="21"/>
        <v>14501.71533724206</v>
      </c>
      <c r="H81">
        <f t="shared" si="15"/>
        <v>2964775.4140075496</v>
      </c>
      <c r="I81">
        <f t="shared" si="16"/>
        <v>22755913.569677714</v>
      </c>
      <c r="N81" s="4">
        <f>Input!J82</f>
        <v>445.07948185714122</v>
      </c>
      <c r="O81">
        <f t="shared" si="17"/>
        <v>427.6168749999988</v>
      </c>
      <c r="P81">
        <f t="shared" si="18"/>
        <v>417.44506906297687</v>
      </c>
      <c r="Q81">
        <f t="shared" si="19"/>
        <v>103.46563602043457</v>
      </c>
      <c r="R81">
        <f t="shared" si="20"/>
        <v>182856.19178476461</v>
      </c>
    </row>
    <row r="82" spans="1:18" x14ac:dyDescent="0.25">
      <c r="A82">
        <f>Input!G83</f>
        <v>261</v>
      </c>
      <c r="B82">
        <f t="shared" si="11"/>
        <v>79</v>
      </c>
      <c r="C82">
        <f t="shared" si="12"/>
        <v>4.3694478524670215</v>
      </c>
      <c r="D82">
        <f t="shared" si="13"/>
        <v>1.7328459148748067E-2</v>
      </c>
      <c r="E82" s="4">
        <f>Input!I83</f>
        <v>19168.031815285714</v>
      </c>
      <c r="F82">
        <f t="shared" si="14"/>
        <v>16658.58289157143</v>
      </c>
      <c r="G82">
        <f t="shared" si="21"/>
        <v>14913.885028801515</v>
      </c>
      <c r="H82">
        <f t="shared" si="15"/>
        <v>3043970.6323539107</v>
      </c>
      <c r="I82">
        <f t="shared" si="16"/>
        <v>26858156.67193326</v>
      </c>
      <c r="N82" s="4">
        <f>Input!J83</f>
        <v>435.0152337142863</v>
      </c>
      <c r="O82">
        <f t="shared" si="17"/>
        <v>417.55262685714388</v>
      </c>
      <c r="P82">
        <f t="shared" si="18"/>
        <v>412.16969155945395</v>
      </c>
      <c r="Q82">
        <f t="shared" si="19"/>
        <v>28.975992419116132</v>
      </c>
      <c r="R82">
        <f t="shared" si="20"/>
        <v>174350.19619530122</v>
      </c>
    </row>
    <row r="83" spans="1:18" x14ac:dyDescent="0.25">
      <c r="A83">
        <f>Input!G84</f>
        <v>262</v>
      </c>
      <c r="B83">
        <f t="shared" si="11"/>
        <v>80</v>
      </c>
      <c r="C83">
        <f t="shared" si="12"/>
        <v>4.3820266346738812</v>
      </c>
      <c r="D83">
        <f t="shared" si="13"/>
        <v>5.2717506658169024E-2</v>
      </c>
      <c r="E83" s="4">
        <f>Input!I84</f>
        <v>19595.111379285714</v>
      </c>
      <c r="F83">
        <f t="shared" si="14"/>
        <v>17085.66245557143</v>
      </c>
      <c r="G83">
        <f t="shared" si="21"/>
        <v>15320.398441925156</v>
      </c>
      <c r="H83">
        <f t="shared" si="15"/>
        <v>3116157.0378745534</v>
      </c>
      <c r="I83">
        <f t="shared" si="16"/>
        <v>31236909.621143799</v>
      </c>
      <c r="N83" s="4">
        <f>Input!J84</f>
        <v>427.07956399999966</v>
      </c>
      <c r="O83">
        <f t="shared" si="17"/>
        <v>409.61695714285725</v>
      </c>
      <c r="P83">
        <f t="shared" si="18"/>
        <v>406.51341312364042</v>
      </c>
      <c r="Q83">
        <f t="shared" si="19"/>
        <v>9.6319854792165351</v>
      </c>
      <c r="R83">
        <f t="shared" si="20"/>
        <v>167786.05157897336</v>
      </c>
    </row>
    <row r="84" spans="1:18" x14ac:dyDescent="0.25">
      <c r="A84">
        <f>Input!G85</f>
        <v>263</v>
      </c>
      <c r="B84">
        <f t="shared" si="11"/>
        <v>81</v>
      </c>
      <c r="C84">
        <f t="shared" si="12"/>
        <v>4.3944491546724391</v>
      </c>
      <c r="D84">
        <f t="shared" si="13"/>
        <v>8.7666927292541372E-2</v>
      </c>
      <c r="E84" s="4">
        <f>Input!I85</f>
        <v>20015.329895428575</v>
      </c>
      <c r="F84">
        <f t="shared" si="14"/>
        <v>17505.88097171429</v>
      </c>
      <c r="G84">
        <f t="shared" si="21"/>
        <v>15720.909440300509</v>
      </c>
      <c r="H84">
        <f t="shared" si="15"/>
        <v>3186123.3679576591</v>
      </c>
      <c r="I84">
        <f t="shared" si="16"/>
        <v>35874229.805387586</v>
      </c>
      <c r="N84" s="4">
        <f>Input!J85</f>
        <v>420.21851614286061</v>
      </c>
      <c r="O84">
        <f t="shared" si="17"/>
        <v>402.75590928571819</v>
      </c>
      <c r="P84">
        <f t="shared" si="18"/>
        <v>400.5109983753544</v>
      </c>
      <c r="Q84">
        <f t="shared" si="19"/>
        <v>5.0396249954703585</v>
      </c>
      <c r="R84">
        <f t="shared" si="20"/>
        <v>162212.32246456566</v>
      </c>
    </row>
    <row r="85" spans="1:18" x14ac:dyDescent="0.25">
      <c r="A85">
        <f>Input!G86</f>
        <v>264</v>
      </c>
      <c r="B85">
        <f t="shared" ref="B85:B115" si="22">A85-$A$3</f>
        <v>82</v>
      </c>
      <c r="C85">
        <f t="shared" ref="C85:C115" si="23">LN(B85)</f>
        <v>4.4067192472642533</v>
      </c>
      <c r="D85">
        <f t="shared" ref="D85:D115" si="24">((C85-$Z$3)/$AA$3)</f>
        <v>0.12218750985258493</v>
      </c>
      <c r="E85" s="4">
        <f>Input!I86</f>
        <v>20416.804524714284</v>
      </c>
      <c r="F85">
        <f t="shared" ref="F85:F115" si="25">E85-$E$4</f>
        <v>17907.355600999999</v>
      </c>
      <c r="G85">
        <f t="shared" ref="G85:G115" si="26">G84+P85</f>
        <v>16115.105731574278</v>
      </c>
      <c r="H85">
        <f t="shared" ref="H85:H115" si="27">(F85-G85)^2</f>
        <v>3212159.5944565143</v>
      </c>
      <c r="I85">
        <f t="shared" ref="I85:I115" si="28">(G85-$J$4)^2</f>
        <v>40751705.763088413</v>
      </c>
      <c r="N85" s="4">
        <f>Input!J86</f>
        <v>401.47462928570894</v>
      </c>
      <c r="O85">
        <f t="shared" ref="O85:O115" si="29">N85-$N$4</f>
        <v>384.01202242856652</v>
      </c>
      <c r="P85">
        <f t="shared" ref="P85:P115" si="30">$Y$3*((1/B85*$AA$3)*(1/SQRT(2*PI()))*EXP(-1*D85*D85/2))</f>
        <v>394.19629127376942</v>
      </c>
      <c r="Q85">
        <f t="shared" ref="Q85:Q115" si="31">(O85-P85)^2</f>
        <v>103.71933191137029</v>
      </c>
      <c r="R85">
        <f t="shared" ref="R85:R115" si="32">(O85-S85)^2</f>
        <v>147465.23336967788</v>
      </c>
    </row>
    <row r="86" spans="1:18" x14ac:dyDescent="0.25">
      <c r="A86">
        <f>Input!G87</f>
        <v>265</v>
      </c>
      <c r="B86">
        <f t="shared" si="22"/>
        <v>83</v>
      </c>
      <c r="C86">
        <f t="shared" si="23"/>
        <v>4.4188406077965983</v>
      </c>
      <c r="D86">
        <f t="shared" si="24"/>
        <v>0.15628965079942825</v>
      </c>
      <c r="E86" s="4">
        <f>Input!I87</f>
        <v>20806.416980857142</v>
      </c>
      <c r="F86">
        <f t="shared" si="25"/>
        <v>18296.968057142858</v>
      </c>
      <c r="G86">
        <f t="shared" si="26"/>
        <v>16502.707829348252</v>
      </c>
      <c r="H86">
        <f t="shared" si="27"/>
        <v>3219369.765045552</v>
      </c>
      <c r="I86">
        <f t="shared" si="28"/>
        <v>45850617.034239389</v>
      </c>
      <c r="N86" s="4">
        <f>Input!J87</f>
        <v>389.61245614285872</v>
      </c>
      <c r="O86">
        <f t="shared" si="29"/>
        <v>372.1498492857163</v>
      </c>
      <c r="P86">
        <f t="shared" si="30"/>
        <v>387.60209777397296</v>
      </c>
      <c r="Q86">
        <f t="shared" si="31"/>
        <v>238.77198334283014</v>
      </c>
      <c r="R86">
        <f t="shared" si="32"/>
        <v>138495.51032338134</v>
      </c>
    </row>
    <row r="87" spans="1:18" x14ac:dyDescent="0.25">
      <c r="A87">
        <f>Input!G88</f>
        <v>266</v>
      </c>
      <c r="B87">
        <f t="shared" si="22"/>
        <v>84</v>
      </c>
      <c r="C87">
        <f t="shared" si="23"/>
        <v>4.4308167988433134</v>
      </c>
      <c r="D87">
        <f t="shared" si="24"/>
        <v>0.18998337305045612</v>
      </c>
      <c r="E87" s="4">
        <f>Input!I88</f>
        <v>21190.077684714284</v>
      </c>
      <c r="F87">
        <f t="shared" si="25"/>
        <v>18680.628761</v>
      </c>
      <c r="G87">
        <f t="shared" si="26"/>
        <v>16883.467917776492</v>
      </c>
      <c r="H87">
        <f t="shared" si="27"/>
        <v>3229787.0964158303</v>
      </c>
      <c r="I87">
        <f t="shared" si="28"/>
        <v>51152083.22623574</v>
      </c>
      <c r="N87" s="4">
        <f>Input!J88</f>
        <v>383.66070385714193</v>
      </c>
      <c r="O87">
        <f t="shared" si="29"/>
        <v>366.19809699999951</v>
      </c>
      <c r="P87">
        <f t="shared" si="30"/>
        <v>380.76008842824069</v>
      </c>
      <c r="Q87">
        <f t="shared" si="31"/>
        <v>212.05159435616977</v>
      </c>
      <c r="R87">
        <f t="shared" si="32"/>
        <v>134101.04624642106</v>
      </c>
    </row>
    <row r="88" spans="1:18" x14ac:dyDescent="0.25">
      <c r="A88">
        <f>Input!G89</f>
        <v>267</v>
      </c>
      <c r="B88">
        <f t="shared" si="22"/>
        <v>85</v>
      </c>
      <c r="C88">
        <f t="shared" si="23"/>
        <v>4.4426512564903167</v>
      </c>
      <c r="D88">
        <f t="shared" si="24"/>
        <v>0.22327834366292418</v>
      </c>
      <c r="E88" s="4">
        <f>Input!I89</f>
        <v>21579.669474999999</v>
      </c>
      <c r="F88">
        <f t="shared" si="25"/>
        <v>19070.220551285714</v>
      </c>
      <c r="G88">
        <f t="shared" si="26"/>
        <v>17257.168637198054</v>
      </c>
      <c r="H88">
        <f t="shared" si="27"/>
        <v>3287157.2431769292</v>
      </c>
      <c r="I88">
        <f t="shared" si="28"/>
        <v>56637201.710057728</v>
      </c>
      <c r="N88" s="4">
        <f>Input!J89</f>
        <v>389.59179028571452</v>
      </c>
      <c r="O88">
        <f t="shared" si="29"/>
        <v>372.12918342857211</v>
      </c>
      <c r="P88">
        <f t="shared" si="30"/>
        <v>373.70071942156238</v>
      </c>
      <c r="Q88">
        <f t="shared" si="31"/>
        <v>2.4697253772639374</v>
      </c>
      <c r="R88">
        <f t="shared" si="32"/>
        <v>138480.12915921587</v>
      </c>
    </row>
    <row r="89" spans="1:18" x14ac:dyDescent="0.25">
      <c r="A89">
        <f>Input!G90</f>
        <v>268</v>
      </c>
      <c r="B89">
        <f t="shared" si="22"/>
        <v>86</v>
      </c>
      <c r="C89">
        <f t="shared" si="23"/>
        <v>4.4543472962535073</v>
      </c>
      <c r="D89">
        <f t="shared" si="24"/>
        <v>0.25618389048333967</v>
      </c>
      <c r="E89" s="4">
        <f>Input!I90</f>
        <v>21974.324388142857</v>
      </c>
      <c r="F89">
        <f t="shared" si="25"/>
        <v>19464.875464428573</v>
      </c>
      <c r="G89">
        <f t="shared" si="26"/>
        <v>17623.621807733016</v>
      </c>
      <c r="H89">
        <f t="shared" si="27"/>
        <v>3390215.0282947593</v>
      </c>
      <c r="I89">
        <f t="shared" si="28"/>
        <v>62287173.58772748</v>
      </c>
      <c r="N89" s="4">
        <f>Input!J90</f>
        <v>394.65491314285828</v>
      </c>
      <c r="O89">
        <f t="shared" si="29"/>
        <v>377.19230628571586</v>
      </c>
      <c r="P89">
        <f t="shared" si="30"/>
        <v>366.45317053496098</v>
      </c>
      <c r="Q89">
        <f t="shared" si="31"/>
        <v>115.32903667314164</v>
      </c>
      <c r="R89">
        <f t="shared" si="32"/>
        <v>142274.03592113729</v>
      </c>
    </row>
    <row r="90" spans="1:18" x14ac:dyDescent="0.25">
      <c r="A90">
        <f>Input!G91</f>
        <v>269</v>
      </c>
      <c r="B90">
        <f t="shared" si="22"/>
        <v>87</v>
      </c>
      <c r="C90">
        <f t="shared" si="23"/>
        <v>4.4659081186545837</v>
      </c>
      <c r="D90">
        <f t="shared" si="24"/>
        <v>0.28870901783442432</v>
      </c>
      <c r="E90" s="4">
        <f>Input!I91</f>
        <v>22365.631440571429</v>
      </c>
      <c r="F90">
        <f t="shared" si="25"/>
        <v>19856.182516857145</v>
      </c>
      <c r="G90">
        <f t="shared" si="26"/>
        <v>17982.66710628599</v>
      </c>
      <c r="H90">
        <f t="shared" si="27"/>
        <v>3510059.9936476047</v>
      </c>
      <c r="I90">
        <f t="shared" si="28"/>
        <v>68083417.772393003</v>
      </c>
      <c r="N90" s="4">
        <f>Input!J91</f>
        <v>391.30705242857221</v>
      </c>
      <c r="O90">
        <f t="shared" si="29"/>
        <v>373.84444557142979</v>
      </c>
      <c r="P90">
        <f t="shared" si="30"/>
        <v>359.04529855297488</v>
      </c>
      <c r="Q90">
        <f t="shared" si="31"/>
        <v>219.01475247384263</v>
      </c>
      <c r="R90">
        <f t="shared" si="32"/>
        <v>139759.66948460974</v>
      </c>
    </row>
    <row r="91" spans="1:18" x14ac:dyDescent="0.25">
      <c r="A91">
        <f>Input!G92</f>
        <v>270</v>
      </c>
      <c r="B91">
        <f t="shared" si="22"/>
        <v>88</v>
      </c>
      <c r="C91">
        <f t="shared" si="23"/>
        <v>4.4773368144782069</v>
      </c>
      <c r="D91">
        <f t="shared" si="24"/>
        <v>0.32086242130557735</v>
      </c>
      <c r="E91" s="4">
        <f>Input!I92</f>
        <v>22755.905202571426</v>
      </c>
      <c r="F91">
        <f t="shared" si="25"/>
        <v>20246.456278857142</v>
      </c>
      <c r="G91">
        <f t="shared" si="26"/>
        <v>18334.170710955834</v>
      </c>
      <c r="H91">
        <f t="shared" si="27"/>
        <v>3656836.0932036289</v>
      </c>
      <c r="I91">
        <f t="shared" si="28"/>
        <v>74007673.198093697</v>
      </c>
      <c r="N91" s="4">
        <f>Input!J92</f>
        <v>390.27376199999708</v>
      </c>
      <c r="O91">
        <f t="shared" si="29"/>
        <v>372.81115514285466</v>
      </c>
      <c r="P91">
        <f t="shared" si="30"/>
        <v>351.5036046698425</v>
      </c>
      <c r="Q91">
        <f t="shared" si="31"/>
        <v>454.01170715996057</v>
      </c>
      <c r="R91">
        <f t="shared" si="32"/>
        <v>138988.15739894964</v>
      </c>
    </row>
    <row r="92" spans="1:18" x14ac:dyDescent="0.25">
      <c r="A92">
        <f>Input!G93</f>
        <v>271</v>
      </c>
      <c r="B92">
        <f t="shared" si="22"/>
        <v>89</v>
      </c>
      <c r="C92">
        <f t="shared" si="23"/>
        <v>4.4886363697321396</v>
      </c>
      <c r="D92">
        <f t="shared" si="24"/>
        <v>0.35265250170769163</v>
      </c>
      <c r="E92" s="4">
        <f>Input!I93</f>
        <v>23156.615197142855</v>
      </c>
      <c r="F92">
        <f t="shared" si="25"/>
        <v>20647.166273428571</v>
      </c>
      <c r="G92">
        <f t="shared" si="26"/>
        <v>18678.023925455091</v>
      </c>
      <c r="H92">
        <f t="shared" si="27"/>
        <v>3877521.5865825112</v>
      </c>
      <c r="I92">
        <f t="shared" si="28"/>
        <v>80042089.327773884</v>
      </c>
      <c r="N92" s="4">
        <f>Input!J93</f>
        <v>400.70999457142898</v>
      </c>
      <c r="O92">
        <f t="shared" si="29"/>
        <v>383.24738771428656</v>
      </c>
      <c r="P92">
        <f t="shared" si="30"/>
        <v>343.85321449925618</v>
      </c>
      <c r="Q92">
        <f t="shared" si="31"/>
        <v>1551.9008832958168</v>
      </c>
      <c r="R92">
        <f t="shared" si="32"/>
        <v>146878.5601898247</v>
      </c>
    </row>
    <row r="93" spans="1:18" x14ac:dyDescent="0.25">
      <c r="A93">
        <f>Input!G94</f>
        <v>272</v>
      </c>
      <c r="B93">
        <f t="shared" si="22"/>
        <v>90</v>
      </c>
      <c r="C93">
        <f t="shared" si="23"/>
        <v>4.499809670330265</v>
      </c>
      <c r="D93">
        <f t="shared" si="24"/>
        <v>0.38408737824832101</v>
      </c>
      <c r="E93" s="4">
        <f>Input!I94</f>
        <v>23561.251694857143</v>
      </c>
      <c r="F93">
        <f t="shared" si="25"/>
        <v>21051.802771142859</v>
      </c>
      <c r="G93">
        <f t="shared" si="26"/>
        <v>19014.141794807416</v>
      </c>
      <c r="H93">
        <f t="shared" si="27"/>
        <v>4152062.2544803093</v>
      </c>
      <c r="I93">
        <f t="shared" si="28"/>
        <v>86169305.256391302</v>
      </c>
      <c r="N93" s="4">
        <f>Input!J94</f>
        <v>404.63649771428754</v>
      </c>
      <c r="O93">
        <f t="shared" si="29"/>
        <v>387.17389085714512</v>
      </c>
      <c r="P93">
        <f t="shared" si="30"/>
        <v>336.1178693523255</v>
      </c>
      <c r="Q93">
        <f t="shared" si="31"/>
        <v>2606.7173319006042</v>
      </c>
      <c r="R93">
        <f t="shared" si="32"/>
        <v>149903.62176146053</v>
      </c>
    </row>
    <row r="94" spans="1:18" x14ac:dyDescent="0.25">
      <c r="A94">
        <f>Input!G95</f>
        <v>273</v>
      </c>
      <c r="B94">
        <f t="shared" si="22"/>
        <v>91</v>
      </c>
      <c r="C94">
        <f t="shared" si="23"/>
        <v>4.5108595065168497</v>
      </c>
      <c r="D94">
        <f t="shared" si="24"/>
        <v>0.41517490097886917</v>
      </c>
      <c r="E94" s="4">
        <f>Input!I95</f>
        <v>23961.651702285715</v>
      </c>
      <c r="F94">
        <f t="shared" si="25"/>
        <v>21452.202778571431</v>
      </c>
      <c r="G94">
        <f t="shared" si="26"/>
        <v>19342.46172232258</v>
      </c>
      <c r="H94">
        <f t="shared" si="27"/>
        <v>4451007.3244220186</v>
      </c>
      <c r="I94">
        <f t="shared" si="28"/>
        <v>92372517.812276199</v>
      </c>
      <c r="N94" s="4">
        <f>Input!J95</f>
        <v>400.40000742857228</v>
      </c>
      <c r="O94">
        <f t="shared" si="29"/>
        <v>382.93740057142986</v>
      </c>
      <c r="P94">
        <f t="shared" si="30"/>
        <v>328.31992751516401</v>
      </c>
      <c r="Q94">
        <f t="shared" si="31"/>
        <v>2983.0683630519261</v>
      </c>
      <c r="R94">
        <f t="shared" si="32"/>
        <v>146641.05275640372</v>
      </c>
    </row>
    <row r="95" spans="1:18" x14ac:dyDescent="0.25">
      <c r="A95">
        <f>Input!G96</f>
        <v>274</v>
      </c>
      <c r="B95">
        <f t="shared" si="22"/>
        <v>92</v>
      </c>
      <c r="C95">
        <f t="shared" si="23"/>
        <v>4.5217885770490405</v>
      </c>
      <c r="D95">
        <f t="shared" si="24"/>
        <v>0.4459226625615913</v>
      </c>
      <c r="E95" s="4">
        <f>Input!I96</f>
        <v>24351.367487571431</v>
      </c>
      <c r="F95">
        <f t="shared" si="25"/>
        <v>21841.918563857147</v>
      </c>
      <c r="G95">
        <f t="shared" si="26"/>
        <v>19662.94209665179</v>
      </c>
      <c r="H95">
        <f t="shared" si="27"/>
        <v>4747938.4446347384</v>
      </c>
      <c r="I95">
        <f t="shared" si="28"/>
        <v>98635539.145735219</v>
      </c>
      <c r="N95" s="4">
        <f>Input!J96</f>
        <v>389.71578528571627</v>
      </c>
      <c r="O95">
        <f t="shared" si="29"/>
        <v>372.25317842857385</v>
      </c>
      <c r="P95">
        <f t="shared" si="30"/>
        <v>320.4803743292108</v>
      </c>
      <c r="Q95">
        <f t="shared" si="31"/>
        <v>2680.4232443110227</v>
      </c>
      <c r="R95">
        <f t="shared" si="32"/>
        <v>138572.42885017564</v>
      </c>
    </row>
    <row r="96" spans="1:18" x14ac:dyDescent="0.25">
      <c r="A96">
        <f>Input!G97</f>
        <v>275</v>
      </c>
      <c r="B96">
        <f t="shared" si="22"/>
        <v>93</v>
      </c>
      <c r="C96">
        <f t="shared" si="23"/>
        <v>4.5325994931532563</v>
      </c>
      <c r="D96">
        <f t="shared" si="24"/>
        <v>0.47633800940047821</v>
      </c>
      <c r="E96" s="4">
        <f>Input!I97</f>
        <v>24725.583917714288</v>
      </c>
      <c r="F96">
        <f t="shared" si="25"/>
        <v>22216.134994000004</v>
      </c>
      <c r="G96">
        <f t="shared" si="26"/>
        <v>19975.560936604041</v>
      </c>
      <c r="H96">
        <f t="shared" si="27"/>
        <v>5020172.1066758074</v>
      </c>
      <c r="I96">
        <f t="shared" si="28"/>
        <v>104942844.3609073</v>
      </c>
      <c r="N96" s="4">
        <f>Input!J97</f>
        <v>374.21643014285655</v>
      </c>
      <c r="O96">
        <f t="shared" si="29"/>
        <v>356.75382328571413</v>
      </c>
      <c r="P96">
        <f t="shared" si="30"/>
        <v>312.61883995224957</v>
      </c>
      <c r="Q96">
        <f t="shared" si="31"/>
        <v>1947.8967538451946</v>
      </c>
      <c r="R96">
        <f t="shared" si="32"/>
        <v>127273.29042897455</v>
      </c>
    </row>
    <row r="97" spans="1:18" x14ac:dyDescent="0.25">
      <c r="A97">
        <f>Input!G98</f>
        <v>276</v>
      </c>
      <c r="B97">
        <f t="shared" si="22"/>
        <v>94</v>
      </c>
      <c r="C97">
        <f t="shared" si="23"/>
        <v>4.5432947822700038</v>
      </c>
      <c r="D97">
        <f t="shared" si="24"/>
        <v>0.50642805217688969</v>
      </c>
      <c r="E97" s="4">
        <f>Input!I98</f>
        <v>25098.147083285712</v>
      </c>
      <c r="F97">
        <f t="shared" si="25"/>
        <v>22588.698159571428</v>
      </c>
      <c r="G97">
        <f t="shared" si="26"/>
        <v>20280.314560358587</v>
      </c>
      <c r="H97">
        <f t="shared" si="27"/>
        <v>5328634.8411148284</v>
      </c>
      <c r="I97">
        <f t="shared" si="28"/>
        <v>111279609.79680698</v>
      </c>
      <c r="N97" s="4">
        <f>Input!J98</f>
        <v>372.56316557142418</v>
      </c>
      <c r="O97">
        <f t="shared" si="29"/>
        <v>355.10055871428176</v>
      </c>
      <c r="P97">
        <f t="shared" si="30"/>
        <v>304.75362375454557</v>
      </c>
      <c r="Q97">
        <f t="shared" si="31"/>
        <v>2534.8138598399059</v>
      </c>
      <c r="R97">
        <f t="shared" si="32"/>
        <v>126096.40679919507</v>
      </c>
    </row>
    <row r="98" spans="1:18" x14ac:dyDescent="0.25">
      <c r="A98">
        <f>Input!G99</f>
        <v>277</v>
      </c>
      <c r="B98">
        <f t="shared" si="22"/>
        <v>95</v>
      </c>
      <c r="C98">
        <f t="shared" si="23"/>
        <v>4.5538768916005408</v>
      </c>
      <c r="D98">
        <f t="shared" si="24"/>
        <v>0.53619967582770978</v>
      </c>
      <c r="E98" s="4">
        <f>Input!I99</f>
        <v>25456.884824142857</v>
      </c>
      <c r="F98">
        <f t="shared" si="25"/>
        <v>22947.435900428572</v>
      </c>
      <c r="G98">
        <f t="shared" si="26"/>
        <v>20577.216284739941</v>
      </c>
      <c r="H98">
        <f t="shared" si="27"/>
        <v>5617941.0265951622</v>
      </c>
      <c r="I98">
        <f t="shared" si="28"/>
        <v>117631742.5981084</v>
      </c>
      <c r="N98" s="4">
        <f>Input!J99</f>
        <v>358.73774085714467</v>
      </c>
      <c r="O98">
        <f t="shared" si="29"/>
        <v>341.27513400000225</v>
      </c>
      <c r="P98">
        <f t="shared" si="30"/>
        <v>296.90172438135249</v>
      </c>
      <c r="Q98">
        <f t="shared" si="31"/>
        <v>1968.999481184479</v>
      </c>
      <c r="R98">
        <f t="shared" si="32"/>
        <v>116468.71708671949</v>
      </c>
    </row>
    <row r="99" spans="1:18" x14ac:dyDescent="0.25">
      <c r="A99">
        <f>Input!G100</f>
        <v>278</v>
      </c>
      <c r="B99">
        <f t="shared" si="22"/>
        <v>96</v>
      </c>
      <c r="C99">
        <f t="shared" si="23"/>
        <v>4.5643481914678361</v>
      </c>
      <c r="D99">
        <f t="shared" si="24"/>
        <v>0.5656595490010462</v>
      </c>
      <c r="E99" s="4">
        <f>Input!I100</f>
        <v>25790.058961857139</v>
      </c>
      <c r="F99">
        <f t="shared" si="25"/>
        <v>23280.610038142855</v>
      </c>
      <c r="G99">
        <f t="shared" si="26"/>
        <v>20866.295159329111</v>
      </c>
      <c r="H99">
        <f t="shared" si="27"/>
        <v>5828916.3340614242</v>
      </c>
      <c r="I99">
        <f t="shared" si="28"/>
        <v>123985902.23729555</v>
      </c>
      <c r="N99" s="4">
        <f>Input!J100</f>
        <v>333.17413771428255</v>
      </c>
      <c r="O99">
        <f t="shared" si="29"/>
        <v>315.71153085714013</v>
      </c>
      <c r="P99">
        <f t="shared" si="30"/>
        <v>289.07887458916991</v>
      </c>
      <c r="Q99">
        <f t="shared" si="31"/>
        <v>709.29837988785346</v>
      </c>
      <c r="R99">
        <f t="shared" si="32"/>
        <v>99673.77071615895</v>
      </c>
    </row>
    <row r="100" spans="1:18" x14ac:dyDescent="0.25">
      <c r="A100">
        <f>Input!G101</f>
        <v>279</v>
      </c>
      <c r="B100">
        <f t="shared" si="22"/>
        <v>97</v>
      </c>
      <c r="C100">
        <f t="shared" si="23"/>
        <v>4.5747109785033828</v>
      </c>
      <c r="D100">
        <f t="shared" si="24"/>
        <v>0.59481413302198438</v>
      </c>
      <c r="E100" s="4">
        <f>Input!I101</f>
        <v>26094.941610142854</v>
      </c>
      <c r="F100">
        <f t="shared" si="25"/>
        <v>23585.49268642857</v>
      </c>
      <c r="G100">
        <f t="shared" si="26"/>
        <v>21147.594739366832</v>
      </c>
      <c r="H100">
        <f t="shared" si="27"/>
        <v>5943346.4002878359</v>
      </c>
      <c r="I100">
        <f t="shared" si="28"/>
        <v>130329514.65905473</v>
      </c>
      <c r="N100" s="4">
        <f>Input!J101</f>
        <v>304.88264828571482</v>
      </c>
      <c r="O100">
        <f t="shared" si="29"/>
        <v>287.4200414285724</v>
      </c>
      <c r="P100">
        <f t="shared" si="30"/>
        <v>281.29958003771986</v>
      </c>
      <c r="Q100">
        <f t="shared" si="31"/>
        <v>37.460047636916613</v>
      </c>
      <c r="R100">
        <f t="shared" si="32"/>
        <v>82610.280214802275</v>
      </c>
    </row>
    <row r="101" spans="1:18" x14ac:dyDescent="0.25">
      <c r="A101">
        <f>Input!G102</f>
        <v>280</v>
      </c>
      <c r="B101">
        <f t="shared" si="22"/>
        <v>98</v>
      </c>
      <c r="C101">
        <f t="shared" si="23"/>
        <v>4.5849674786705723</v>
      </c>
      <c r="D101">
        <f t="shared" si="24"/>
        <v>0.62366969039852538</v>
      </c>
      <c r="E101" s="4">
        <f>Input!I102</f>
        <v>26378.476479857141</v>
      </c>
      <c r="F101">
        <f t="shared" si="25"/>
        <v>23869.027556142857</v>
      </c>
      <c r="G101">
        <f t="shared" si="26"/>
        <v>21421.171900658806</v>
      </c>
      <c r="H101">
        <f t="shared" si="27"/>
        <v>5991997.310085251</v>
      </c>
      <c r="I101">
        <f t="shared" si="28"/>
        <v>136650779.71686125</v>
      </c>
      <c r="N101" s="4">
        <f>Input!J102</f>
        <v>283.5348697142872</v>
      </c>
      <c r="O101">
        <f t="shared" si="29"/>
        <v>266.07226285714478</v>
      </c>
      <c r="P101">
        <f t="shared" si="30"/>
        <v>273.5771612919761</v>
      </c>
      <c r="Q101">
        <f t="shared" si="31"/>
        <v>56.323500517133574</v>
      </c>
      <c r="R101">
        <f t="shared" si="32"/>
        <v>70794.44906192155</v>
      </c>
    </row>
    <row r="102" spans="1:18" x14ac:dyDescent="0.25">
      <c r="A102">
        <f>Input!G103</f>
        <v>281</v>
      </c>
      <c r="B102">
        <f t="shared" si="22"/>
        <v>99</v>
      </c>
      <c r="C102">
        <f t="shared" si="23"/>
        <v>4.5951198501345898</v>
      </c>
      <c r="D102">
        <f t="shared" si="24"/>
        <v>0.65223229289572682</v>
      </c>
      <c r="E102" s="4">
        <f>Input!I103</f>
        <v>26633.947183857144</v>
      </c>
      <c r="F102">
        <f t="shared" si="25"/>
        <v>24124.49826014286</v>
      </c>
      <c r="G102">
        <f t="shared" si="26"/>
        <v>21687.095699016994</v>
      </c>
      <c r="H102">
        <f t="shared" si="27"/>
        <v>5940931.2449829299</v>
      </c>
      <c r="I102">
        <f t="shared" si="28"/>
        <v>142938672.56217653</v>
      </c>
      <c r="N102" s="4">
        <f>Input!J103</f>
        <v>255.47070400000302</v>
      </c>
      <c r="O102">
        <f t="shared" si="29"/>
        <v>238.00809714286061</v>
      </c>
      <c r="P102">
        <f t="shared" si="30"/>
        <v>265.92379835818775</v>
      </c>
      <c r="Q102">
        <f t="shared" si="31"/>
        <v>779.28637434341749</v>
      </c>
      <c r="R102">
        <f t="shared" si="32"/>
        <v>56647.854305565372</v>
      </c>
    </row>
    <row r="103" spans="1:18" x14ac:dyDescent="0.25">
      <c r="A103">
        <f>Input!G104</f>
        <v>282</v>
      </c>
      <c r="B103">
        <f t="shared" si="22"/>
        <v>100</v>
      </c>
      <c r="C103">
        <f t="shared" si="23"/>
        <v>4.6051701859880918</v>
      </c>
      <c r="D103">
        <f t="shared" si="24"/>
        <v>0.68050782920410313</v>
      </c>
      <c r="E103" s="4">
        <f>Input!I104</f>
        <v>26883.528132857144</v>
      </c>
      <c r="F103">
        <f t="shared" si="25"/>
        <v>24374.079209142859</v>
      </c>
      <c r="G103">
        <f t="shared" si="26"/>
        <v>21945.446276161281</v>
      </c>
      <c r="H103">
        <f t="shared" si="27"/>
        <v>5898257.9231627025</v>
      </c>
      <c r="I103">
        <f t="shared" si="28"/>
        <v>149182939.62996563</v>
      </c>
      <c r="N103" s="4">
        <f>Input!J104</f>
        <v>249.58094899999924</v>
      </c>
      <c r="O103">
        <f t="shared" si="29"/>
        <v>232.11834214285682</v>
      </c>
      <c r="P103">
        <f t="shared" si="30"/>
        <v>258.35057714428655</v>
      </c>
      <c r="Q103">
        <f t="shared" si="31"/>
        <v>688.13015317023496</v>
      </c>
      <c r="R103">
        <f t="shared" si="32"/>
        <v>53878.924759148336</v>
      </c>
    </row>
    <row r="104" spans="1:18" x14ac:dyDescent="0.25">
      <c r="A104">
        <f>Input!G105</f>
        <v>283</v>
      </c>
      <c r="B104">
        <f t="shared" si="22"/>
        <v>101</v>
      </c>
      <c r="C104">
        <f t="shared" si="23"/>
        <v>4.6151205168412597</v>
      </c>
      <c r="D104">
        <f t="shared" si="24"/>
        <v>0.70850201222646148</v>
      </c>
      <c r="E104" s="4">
        <f>Input!I105</f>
        <v>27126.268699857144</v>
      </c>
      <c r="F104">
        <f t="shared" si="25"/>
        <v>24616.81977614286</v>
      </c>
      <c r="G104">
        <f t="shared" si="26"/>
        <v>22196.313813459379</v>
      </c>
      <c r="H104">
        <f t="shared" si="27"/>
        <v>5858849.1153862849</v>
      </c>
      <c r="I104">
        <f t="shared" si="28"/>
        <v>155374089.84171689</v>
      </c>
      <c r="N104" s="4">
        <f>Input!J105</f>
        <v>242.74056700000074</v>
      </c>
      <c r="O104">
        <f t="shared" si="29"/>
        <v>225.27796014285832</v>
      </c>
      <c r="P104">
        <f t="shared" si="30"/>
        <v>250.86753729809931</v>
      </c>
      <c r="Q104">
        <f t="shared" si="31"/>
        <v>654.82645898403143</v>
      </c>
      <c r="R104">
        <f t="shared" si="32"/>
        <v>50750.159326127265</v>
      </c>
    </row>
    <row r="105" spans="1:18" x14ac:dyDescent="0.25">
      <c r="A105">
        <f>Input!G106</f>
        <v>284</v>
      </c>
      <c r="B105">
        <f t="shared" si="22"/>
        <v>102</v>
      </c>
      <c r="C105">
        <f t="shared" si="23"/>
        <v>4.6249728132842707</v>
      </c>
      <c r="D105">
        <f t="shared" si="24"/>
        <v>0.73622038600579887</v>
      </c>
      <c r="E105" s="4">
        <f>Input!I106</f>
        <v>27352.104636857144</v>
      </c>
      <c r="F105">
        <f t="shared" si="25"/>
        <v>24842.65571314286</v>
      </c>
      <c r="G105">
        <f t="shared" si="26"/>
        <v>22439.797534395519</v>
      </c>
      <c r="H105">
        <f t="shared" si="27"/>
        <v>5773727.4271729896</v>
      </c>
      <c r="I105">
        <f t="shared" si="28"/>
        <v>161503381.6199905</v>
      </c>
      <c r="N105" s="4">
        <f>Input!J106</f>
        <v>225.83593699999983</v>
      </c>
      <c r="O105">
        <f t="shared" si="29"/>
        <v>208.37333014285741</v>
      </c>
      <c r="P105">
        <f t="shared" si="30"/>
        <v>243.483720936141</v>
      </c>
      <c r="Q105">
        <f t="shared" si="31"/>
        <v>1232.7395416570928</v>
      </c>
      <c r="R105">
        <f t="shared" si="32"/>
        <v>43419.444714824247</v>
      </c>
    </row>
    <row r="106" spans="1:18" x14ac:dyDescent="0.25">
      <c r="A106">
        <f>Input!G107</f>
        <v>285</v>
      </c>
      <c r="B106">
        <f t="shared" si="22"/>
        <v>103</v>
      </c>
      <c r="C106">
        <f t="shared" si="23"/>
        <v>4.6347289882296359</v>
      </c>
      <c r="D106">
        <f t="shared" si="24"/>
        <v>0.76366833231521714</v>
      </c>
      <c r="E106" s="4">
        <f>Input!I107</f>
        <v>27558.432052285712</v>
      </c>
      <c r="F106">
        <f t="shared" si="25"/>
        <v>25048.983128571428</v>
      </c>
      <c r="G106">
        <f t="shared" si="26"/>
        <v>22676.004756226954</v>
      </c>
      <c r="H106">
        <f t="shared" si="27"/>
        <v>5631026.3556146305</v>
      </c>
      <c r="I106">
        <f t="shared" si="28"/>
        <v>167562806.27784771</v>
      </c>
      <c r="N106" s="4">
        <f>Input!J107</f>
        <v>206.3274154285682</v>
      </c>
      <c r="O106">
        <f t="shared" si="29"/>
        <v>188.86480857142578</v>
      </c>
      <c r="P106">
        <f t="shared" si="30"/>
        <v>236.20722183143403</v>
      </c>
      <c r="Q106">
        <f t="shared" si="31"/>
        <v>2241.3040932814042</v>
      </c>
      <c r="R106">
        <f t="shared" si="32"/>
        <v>35669.915916721307</v>
      </c>
    </row>
    <row r="107" spans="1:18" x14ac:dyDescent="0.25">
      <c r="A107">
        <f>Input!G108</f>
        <v>286</v>
      </c>
      <c r="B107">
        <f t="shared" si="22"/>
        <v>104</v>
      </c>
      <c r="C107">
        <f t="shared" si="23"/>
        <v>4.6443908991413725</v>
      </c>
      <c r="D107">
        <f t="shared" si="24"/>
        <v>0.79085107692945922</v>
      </c>
      <c r="E107" s="4">
        <f>Input!I108</f>
        <v>27757.650430142858</v>
      </c>
      <c r="F107">
        <f t="shared" si="25"/>
        <v>25248.201506428573</v>
      </c>
      <c r="G107">
        <f t="shared" si="26"/>
        <v>22905.049990907595</v>
      </c>
      <c r="H107">
        <f t="shared" si="27"/>
        <v>5490359.0246882569</v>
      </c>
      <c r="I107">
        <f t="shared" si="28"/>
        <v>173545068.31327125</v>
      </c>
      <c r="N107" s="4">
        <f>Input!J108</f>
        <v>199.21837785714524</v>
      </c>
      <c r="O107">
        <f t="shared" si="29"/>
        <v>181.75577100000282</v>
      </c>
      <c r="P107">
        <f t="shared" si="30"/>
        <v>229.04523468064167</v>
      </c>
      <c r="Q107">
        <f t="shared" si="31"/>
        <v>2236.2933752024605</v>
      </c>
      <c r="R107">
        <f t="shared" si="32"/>
        <v>33035.16029180547</v>
      </c>
    </row>
    <row r="108" spans="1:18" x14ac:dyDescent="0.25">
      <c r="A108">
        <f>Input!G109</f>
        <v>287</v>
      </c>
      <c r="B108">
        <f t="shared" si="22"/>
        <v>105</v>
      </c>
      <c r="C108">
        <f t="shared" si="23"/>
        <v>4.6539603501575231</v>
      </c>
      <c r="D108">
        <f t="shared" si="24"/>
        <v>0.8177736955963878</v>
      </c>
      <c r="E108" s="4">
        <f>Input!I109</f>
        <v>27930.623233285714</v>
      </c>
      <c r="F108">
        <f t="shared" si="25"/>
        <v>25421.17430957143</v>
      </c>
      <c r="G108">
        <f t="shared" si="26"/>
        <v>23127.05409502648</v>
      </c>
      <c r="H108">
        <f t="shared" si="27"/>
        <v>5262987.5587837659</v>
      </c>
      <c r="I108">
        <f t="shared" si="28"/>
        <v>179443563.10374272</v>
      </c>
      <c r="N108" s="4">
        <f>Input!J109</f>
        <v>172.97280314285672</v>
      </c>
      <c r="O108">
        <f t="shared" si="29"/>
        <v>155.5101962857143</v>
      </c>
      <c r="P108">
        <f t="shared" si="30"/>
        <v>222.0041041188868</v>
      </c>
      <c r="Q108">
        <f t="shared" si="31"/>
        <v>4421.4397789264394</v>
      </c>
      <c r="R108">
        <f t="shared" si="32"/>
        <v>24183.421148821391</v>
      </c>
    </row>
    <row r="109" spans="1:18" x14ac:dyDescent="0.25">
      <c r="A109">
        <f>Input!G110</f>
        <v>288</v>
      </c>
      <c r="B109">
        <f t="shared" si="22"/>
        <v>106</v>
      </c>
      <c r="C109">
        <f t="shared" si="23"/>
        <v>4.6634390941120669</v>
      </c>
      <c r="D109">
        <f t="shared" si="24"/>
        <v>0.84444111972541491</v>
      </c>
      <c r="E109" s="4">
        <f>Input!I110</f>
        <v>28072.969310714288</v>
      </c>
      <c r="F109">
        <f t="shared" si="25"/>
        <v>25563.520387000004</v>
      </c>
      <c r="G109">
        <f t="shared" si="26"/>
        <v>23342.143468221504</v>
      </c>
      <c r="H109">
        <f t="shared" si="27"/>
        <v>4934515.415281863</v>
      </c>
      <c r="I109">
        <f t="shared" si="28"/>
        <v>185252352.46021941</v>
      </c>
      <c r="N109" s="4">
        <f>Input!J110</f>
        <v>142.34607742857406</v>
      </c>
      <c r="O109">
        <f t="shared" si="29"/>
        <v>124.88347057143164</v>
      </c>
      <c r="P109">
        <f t="shared" si="30"/>
        <v>215.08937319502485</v>
      </c>
      <c r="Q109">
        <f t="shared" si="31"/>
        <v>8137.1048681371794</v>
      </c>
      <c r="R109">
        <f t="shared" si="32"/>
        <v>15595.881221965634</v>
      </c>
    </row>
    <row r="110" spans="1:18" x14ac:dyDescent="0.25">
      <c r="A110">
        <f>Input!G111</f>
        <v>289</v>
      </c>
      <c r="B110">
        <f t="shared" si="22"/>
        <v>107</v>
      </c>
      <c r="C110">
        <f t="shared" si="23"/>
        <v>4.6728288344619058</v>
      </c>
      <c r="D110">
        <f t="shared" si="24"/>
        <v>0.87085814180886922</v>
      </c>
      <c r="E110" s="4">
        <f>Input!I111</f>
        <v>28204.300513142862</v>
      </c>
      <c r="F110">
        <f t="shared" si="25"/>
        <v>25694.851589428577</v>
      </c>
      <c r="G110">
        <f t="shared" si="26"/>
        <v>23550.449299282383</v>
      </c>
      <c r="H110">
        <f t="shared" si="27"/>
        <v>4598461.1819842411</v>
      </c>
      <c r="I110">
        <f t="shared" si="28"/>
        <v>190966138.46349642</v>
      </c>
      <c r="N110" s="4">
        <f>Input!J111</f>
        <v>131.33120242857331</v>
      </c>
      <c r="O110">
        <f t="shared" si="29"/>
        <v>113.86859557143089</v>
      </c>
      <c r="P110">
        <f t="shared" si="30"/>
        <v>208.30583106088116</v>
      </c>
      <c r="Q110">
        <f t="shared" si="31"/>
        <v>8918.3914468898856</v>
      </c>
      <c r="R110">
        <f t="shared" si="32"/>
        <v>12966.057057410089</v>
      </c>
    </row>
    <row r="111" spans="1:18" x14ac:dyDescent="0.25">
      <c r="A111">
        <f>Input!G112</f>
        <v>290</v>
      </c>
      <c r="B111">
        <f t="shared" si="22"/>
        <v>108</v>
      </c>
      <c r="C111">
        <f t="shared" si="23"/>
        <v>4.6821312271242199</v>
      </c>
      <c r="D111">
        <f t="shared" si="24"/>
        <v>0.89702942059119817</v>
      </c>
      <c r="E111" s="4">
        <f>Input!I112</f>
        <v>28339.062239428575</v>
      </c>
      <c r="F111">
        <f t="shared" si="25"/>
        <v>25829.61331571429</v>
      </c>
      <c r="G111">
        <f t="shared" si="26"/>
        <v>23752.106858947627</v>
      </c>
      <c r="H111">
        <f t="shared" si="27"/>
        <v>4316033.0779071758</v>
      </c>
      <c r="I111">
        <f t="shared" si="28"/>
        <v>196580235.96987337</v>
      </c>
      <c r="N111" s="4">
        <f>Input!J112</f>
        <v>134.76172628571294</v>
      </c>
      <c r="O111">
        <f t="shared" si="29"/>
        <v>117.29911942857052</v>
      </c>
      <c r="P111">
        <f t="shared" si="30"/>
        <v>201.65755966524438</v>
      </c>
      <c r="Q111">
        <f t="shared" si="31"/>
        <v>7116.3464391644748</v>
      </c>
      <c r="R111">
        <f t="shared" si="32"/>
        <v>13759.08341871805</v>
      </c>
    </row>
    <row r="112" spans="1:18" x14ac:dyDescent="0.25">
      <c r="A112">
        <f>Input!G113</f>
        <v>291</v>
      </c>
      <c r="B112">
        <f t="shared" si="22"/>
        <v>109</v>
      </c>
      <c r="C112">
        <f t="shared" si="23"/>
        <v>4.6913478822291435</v>
      </c>
      <c r="D112">
        <f t="shared" si="24"/>
        <v>0.92295948599993172</v>
      </c>
      <c r="E112" s="4">
        <f>Input!I113</f>
        <v>28454.398107428573</v>
      </c>
      <c r="F112">
        <f t="shared" si="25"/>
        <v>25944.949183714289</v>
      </c>
      <c r="G112">
        <f t="shared" si="26"/>
        <v>23947.254838224962</v>
      </c>
      <c r="H112">
        <f t="shared" si="27"/>
        <v>3990782.6980000273</v>
      </c>
      <c r="I112">
        <f t="shared" si="28"/>
        <v>202090544.13761756</v>
      </c>
      <c r="N112" s="4">
        <f>Input!J113</f>
        <v>115.3358679999983</v>
      </c>
      <c r="O112">
        <f t="shared" si="29"/>
        <v>97.873261142855881</v>
      </c>
      <c r="P112">
        <f t="shared" si="30"/>
        <v>195.14797927733517</v>
      </c>
      <c r="Q112">
        <f t="shared" si="31"/>
        <v>9462.3707881423925</v>
      </c>
      <c r="R112">
        <f t="shared" si="32"/>
        <v>9579.1752467376627</v>
      </c>
    </row>
    <row r="113" spans="1:18" x14ac:dyDescent="0.25">
      <c r="A113">
        <f>Input!G114</f>
        <v>292</v>
      </c>
      <c r="B113">
        <f t="shared" si="22"/>
        <v>110</v>
      </c>
      <c r="C113">
        <f t="shared" si="23"/>
        <v>4.7004803657924166</v>
      </c>
      <c r="D113">
        <f t="shared" si="24"/>
        <v>0.94865274385150899</v>
      </c>
      <c r="E113" s="4">
        <f>Input!I114</f>
        <v>28562.273618999996</v>
      </c>
      <c r="F113">
        <f t="shared" si="25"/>
        <v>26052.824695285712</v>
      </c>
      <c r="G113">
        <f t="shared" si="26"/>
        <v>24136.034730920157</v>
      </c>
      <c r="H113">
        <f t="shared" si="27"/>
        <v>3674083.7674925043</v>
      </c>
      <c r="I113">
        <f t="shared" si="28"/>
        <v>207493517.29128698</v>
      </c>
      <c r="N113" s="4">
        <f>Input!J114</f>
        <v>107.87551157142298</v>
      </c>
      <c r="O113">
        <f t="shared" si="29"/>
        <v>90.412904714280558</v>
      </c>
      <c r="P113">
        <f t="shared" si="30"/>
        <v>188.7798926951954</v>
      </c>
      <c r="Q113">
        <f t="shared" si="31"/>
        <v>9676.064324437446</v>
      </c>
      <c r="R113">
        <f t="shared" si="32"/>
        <v>8174.4933388735753</v>
      </c>
    </row>
    <row r="114" spans="1:18" x14ac:dyDescent="0.25">
      <c r="A114">
        <f>Input!G115</f>
        <v>293</v>
      </c>
      <c r="B114">
        <f t="shared" si="22"/>
        <v>111</v>
      </c>
      <c r="C114">
        <f t="shared" si="23"/>
        <v>4.7095302013123339</v>
      </c>
      <c r="D114">
        <f t="shared" si="24"/>
        <v>0.97411348034412004</v>
      </c>
      <c r="E114" s="4">
        <f>Input!I115</f>
        <v>28672.505032571429</v>
      </c>
      <c r="F114">
        <f t="shared" si="25"/>
        <v>26163.056108857145</v>
      </c>
      <c r="G114">
        <f t="shared" si="26"/>
        <v>24318.590258942353</v>
      </c>
      <c r="H114">
        <f t="shared" si="27"/>
        <v>3402054.271501895</v>
      </c>
      <c r="I114">
        <f t="shared" si="28"/>
        <v>212786135.40783703</v>
      </c>
      <c r="N114" s="4">
        <f>Input!J115</f>
        <v>110.23141357143322</v>
      </c>
      <c r="O114">
        <f t="shared" si="29"/>
        <v>92.768806714290804</v>
      </c>
      <c r="P114">
        <f t="shared" si="30"/>
        <v>182.55552802219452</v>
      </c>
      <c r="Q114">
        <f t="shared" si="31"/>
        <v>8061.6553232231718</v>
      </c>
      <c r="R114">
        <f t="shared" si="32"/>
        <v>8606.0514991934469</v>
      </c>
    </row>
    <row r="115" spans="1:18" x14ac:dyDescent="0.25">
      <c r="A115">
        <f>Input!G116</f>
        <v>294</v>
      </c>
      <c r="B115">
        <f t="shared" si="22"/>
        <v>112</v>
      </c>
      <c r="C115">
        <f t="shared" si="23"/>
        <v>4.7184988712950942</v>
      </c>
      <c r="D115">
        <f t="shared" si="24"/>
        <v>0.99934586634911293</v>
      </c>
      <c r="E115" s="4">
        <f>Input!I116</f>
        <v>28788.398877285712</v>
      </c>
      <c r="F115">
        <f t="shared" si="25"/>
        <v>26278.949953571428</v>
      </c>
      <c r="G115">
        <f t="shared" si="26"/>
        <v>24495.066838862062</v>
      </c>
      <c r="H115">
        <f t="shared" si="27"/>
        <v>3182238.9669451891</v>
      </c>
      <c r="I115">
        <f t="shared" si="28"/>
        <v>217965874.47680172</v>
      </c>
      <c r="N115" s="4">
        <f>Input!J116</f>
        <v>115.89384471428275</v>
      </c>
      <c r="O115">
        <f t="shared" si="29"/>
        <v>98.431237857140331</v>
      </c>
      <c r="P115">
        <f t="shared" si="30"/>
        <v>176.47657991970885</v>
      </c>
      <c r="Q115">
        <f t="shared" si="31"/>
        <v>6091.0754176633272</v>
      </c>
      <c r="R115">
        <f t="shared" si="32"/>
        <v>9688.7085860889365</v>
      </c>
    </row>
    <row r="116" spans="1:18" x14ac:dyDescent="0.25">
      <c r="E116" s="4"/>
      <c r="N116" s="4"/>
    </row>
    <row r="117" spans="1:18" x14ac:dyDescent="0.25">
      <c r="E117" s="4"/>
      <c r="N117" s="4"/>
      <c r="P117">
        <f>MAX(P4:P115)</f>
        <v>441.81107898929565</v>
      </c>
    </row>
    <row r="118" spans="1:18" x14ac:dyDescent="0.25">
      <c r="E118" s="4"/>
      <c r="N118" s="4"/>
      <c r="P118">
        <f>2/3*P117</f>
        <v>294.54071932619706</v>
      </c>
    </row>
    <row r="119" spans="1:18" x14ac:dyDescent="0.25">
      <c r="E119" s="4"/>
      <c r="N119" s="4"/>
    </row>
    <row r="120" spans="1:18" x14ac:dyDescent="0.25">
      <c r="E120" s="4"/>
      <c r="N120" s="4"/>
    </row>
    <row r="121" spans="1:18" x14ac:dyDescent="0.25">
      <c r="E121" s="4"/>
      <c r="N121" s="4"/>
    </row>
    <row r="122" spans="1:18" x14ac:dyDescent="0.25">
      <c r="E122" s="4"/>
      <c r="N122" s="4"/>
    </row>
    <row r="123" spans="1:18" x14ac:dyDescent="0.25">
      <c r="E123" s="4"/>
      <c r="N123" s="4"/>
    </row>
    <row r="124" spans="1:18" x14ac:dyDescent="0.25">
      <c r="E124" s="4"/>
      <c r="N124" s="4"/>
    </row>
    <row r="125" spans="1:18" x14ac:dyDescent="0.25">
      <c r="E125" s="4"/>
      <c r="N125" s="4"/>
    </row>
    <row r="126" spans="1:18" x14ac:dyDescent="0.25">
      <c r="E126" s="4"/>
      <c r="N126" s="4"/>
    </row>
    <row r="127" spans="1:18" x14ac:dyDescent="0.25">
      <c r="E127" s="4"/>
      <c r="N127" s="4"/>
    </row>
    <row r="128" spans="1:18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15">
    <cfRule type="cellIs" dxfId="12" priority="1" operator="equal">
      <formula>$P$117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1" t="s">
        <v>18</v>
      </c>
      <c r="D1" s="31"/>
      <c r="E1" s="31"/>
      <c r="F1" s="31"/>
      <c r="G1" s="31"/>
      <c r="H1" s="31"/>
      <c r="I1" s="31"/>
      <c r="J1" s="31"/>
      <c r="K1" s="31"/>
      <c r="M1" s="32" t="s">
        <v>19</v>
      </c>
      <c r="N1" s="32"/>
      <c r="O1" s="32"/>
      <c r="P1" s="32"/>
      <c r="Q1" s="32"/>
      <c r="R1" s="32"/>
      <c r="S1" s="32"/>
      <c r="T1" s="32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182</v>
      </c>
      <c r="B3">
        <f>A3-$A$3</f>
        <v>0</v>
      </c>
      <c r="C3" s="4">
        <f t="shared" ref="C3:C34" si="0">((B3-$Y$3)/$Z$3)</f>
        <v>-2.8237511203216275</v>
      </c>
      <c r="D3" s="4">
        <f>Input!I4</f>
        <v>2491.9863168571428</v>
      </c>
      <c r="E3">
        <f>D3-$D$3</f>
        <v>0</v>
      </c>
      <c r="F3">
        <f>O3</f>
        <v>0</v>
      </c>
      <c r="G3">
        <f>(E3-F3)^2</f>
        <v>0</v>
      </c>
      <c r="H3">
        <f>(F3-$I$4)^2</f>
        <v>21376397.77275078</v>
      </c>
      <c r="I3" s="2" t="s">
        <v>11</v>
      </c>
      <c r="J3" s="23">
        <f>SUM(G3:G161)</f>
        <v>2885005317.686461</v>
      </c>
      <c r="K3">
        <f>1-(J3/J5)</f>
        <v>-1.7322899630365804</v>
      </c>
      <c r="M3" s="4">
        <f>Input!J4</f>
        <v>17.007958999999573</v>
      </c>
      <c r="N3">
        <f>M3-$M$3</f>
        <v>0</v>
      </c>
      <c r="O3" s="4">
        <v>0</v>
      </c>
      <c r="P3">
        <f>(N3-O3)^2</f>
        <v>0</v>
      </c>
      <c r="Q3">
        <f>(N3-$R$4)^2</f>
        <v>38769.124472876756</v>
      </c>
      <c r="R3" s="2" t="s">
        <v>11</v>
      </c>
      <c r="S3" s="23">
        <f>SUM(P4:P167)</f>
        <v>5823040.6576538235</v>
      </c>
      <c r="T3">
        <f>1-(S3/S5)</f>
        <v>-0.98113425042024605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183</v>
      </c>
      <c r="B4">
        <f t="shared" ref="B4:B67" si="1">A4-$A$3</f>
        <v>1</v>
      </c>
      <c r="C4">
        <f t="shared" si="0"/>
        <v>-2.742751828078053</v>
      </c>
      <c r="D4" s="4">
        <f>Input!I5</f>
        <v>2509.4489237142852</v>
      </c>
      <c r="E4">
        <f t="shared" ref="E4:E67" si="2">D4-$D$3</f>
        <v>17.462606857142418</v>
      </c>
      <c r="F4">
        <f>O4</f>
        <v>1.473099386070178</v>
      </c>
      <c r="G4">
        <f>(E4-F4)^2</f>
        <v>255.664349167475</v>
      </c>
      <c r="H4">
        <f t="shared" ref="H4:H67" si="3">(F4-$I$4)^2</f>
        <v>21362778.30569052</v>
      </c>
      <c r="I4">
        <f>AVERAGE(E3:E161)</f>
        <v>4623.4616655435548</v>
      </c>
      <c r="J4" t="s">
        <v>5</v>
      </c>
      <c r="K4" t="s">
        <v>6</v>
      </c>
      <c r="M4" s="4">
        <f>Input!J5</f>
        <v>17.462606857142418</v>
      </c>
      <c r="N4">
        <f>M4-$M$3</f>
        <v>0.45464785714284517</v>
      </c>
      <c r="O4">
        <f>$X$3*((1/$Z$3)*(1/SQRT(2*PI()))*EXP(-1*C4*C4/2))</f>
        <v>1.473099386070178</v>
      </c>
      <c r="P4">
        <f>(N4-O4)^2</f>
        <v>1.0372435167744218</v>
      </c>
      <c r="Q4">
        <f t="shared" ref="Q4:Q67" si="4">(N4-$R$4)^2</f>
        <v>38590.291972507745</v>
      </c>
      <c r="R4">
        <f>AVERAGE(N3:N167)</f>
        <v>196.89876706794473</v>
      </c>
      <c r="S4" t="s">
        <v>5</v>
      </c>
      <c r="T4" t="s">
        <v>6</v>
      </c>
    </row>
    <row r="5" spans="1:26" ht="14.45" x14ac:dyDescent="0.3">
      <c r="A5">
        <f>Input!G6</f>
        <v>184</v>
      </c>
      <c r="B5">
        <f t="shared" si="1"/>
        <v>2</v>
      </c>
      <c r="C5">
        <f t="shared" si="0"/>
        <v>-2.6617525358344785</v>
      </c>
      <c r="D5" s="4">
        <f>Input!I6</f>
        <v>2526.8288672857148</v>
      </c>
      <c r="E5">
        <f t="shared" si="2"/>
        <v>34.84255042857194</v>
      </c>
      <c r="F5">
        <f>F4+O5</f>
        <v>3.3066404803098086</v>
      </c>
      <c r="G5">
        <f t="shared" ref="G5:G68" si="5">(E5-F5)^2</f>
        <v>994.51361626489836</v>
      </c>
      <c r="H5">
        <f t="shared" si="3"/>
        <v>21345832.455617156</v>
      </c>
      <c r="J5">
        <f>SUM(H3:H161)</f>
        <v>1055892806.6624955</v>
      </c>
      <c r="K5">
        <f>1-((1-K3)*(V3-1)/(V3-1-1))</f>
        <v>-1.7668759119357778</v>
      </c>
      <c r="M5" s="4">
        <f>Input!J6</f>
        <v>17.379943571429521</v>
      </c>
      <c r="N5">
        <f t="shared" ref="N5:N68" si="6">M5-$M$3</f>
        <v>0.37198457142994812</v>
      </c>
      <c r="O5">
        <f t="shared" ref="O5:O68" si="7">$X$3*((1/$Z$3)*(1/SQRT(2*PI()))*EXP(-1*C5*C5/2))</f>
        <v>1.8335410942396306</v>
      </c>
      <c r="P5">
        <f t="shared" ref="P5:P68" si="8">(N5-O5)^2</f>
        <v>2.13614746936753</v>
      </c>
      <c r="Q5">
        <f t="shared" si="4"/>
        <v>38622.776238432431</v>
      </c>
      <c r="S5">
        <f>SUM(Q4:Q167)</f>
        <v>2939245.8670676239</v>
      </c>
      <c r="T5">
        <f>1-((1-T3)*(X3-1)/(X3-1-1))</f>
        <v>-0.98214579623781706</v>
      </c>
    </row>
    <row r="6" spans="1:26" ht="14.45" x14ac:dyDescent="0.3">
      <c r="A6">
        <f>Input!G7</f>
        <v>185</v>
      </c>
      <c r="B6">
        <f t="shared" si="1"/>
        <v>3</v>
      </c>
      <c r="C6">
        <f t="shared" si="0"/>
        <v>-2.580753243590904</v>
      </c>
      <c r="D6" s="4">
        <f>Input!I7</f>
        <v>2543.9608211428572</v>
      </c>
      <c r="E6">
        <f t="shared" si="2"/>
        <v>51.974504285714374</v>
      </c>
      <c r="F6">
        <f t="shared" ref="F6:F69" si="9">F5+O6</f>
        <v>5.5738929896874936</v>
      </c>
      <c r="G6">
        <f t="shared" si="5"/>
        <v>2153.0167286449773</v>
      </c>
      <c r="H6">
        <f t="shared" si="3"/>
        <v>21324887.479902513</v>
      </c>
      <c r="M6" s="4">
        <f>Input!J7</f>
        <v>17.131953857142435</v>
      </c>
      <c r="N6">
        <f t="shared" si="6"/>
        <v>0.12399485714286129</v>
      </c>
      <c r="O6">
        <f t="shared" si="7"/>
        <v>2.267252509377685</v>
      </c>
      <c r="P6">
        <f t="shared" si="8"/>
        <v>4.5935533638631281</v>
      </c>
      <c r="Q6">
        <f t="shared" si="4"/>
        <v>38720.310978612964</v>
      </c>
    </row>
    <row r="7" spans="1:26" ht="14.45" x14ac:dyDescent="0.3">
      <c r="A7">
        <f>Input!G8</f>
        <v>186</v>
      </c>
      <c r="B7">
        <f t="shared" si="1"/>
        <v>4</v>
      </c>
      <c r="C7">
        <f t="shared" si="0"/>
        <v>-2.4997539513473299</v>
      </c>
      <c r="D7" s="4">
        <f>Input!I8</f>
        <v>2562.8700342857146</v>
      </c>
      <c r="E7">
        <f t="shared" si="2"/>
        <v>70.883717428571799</v>
      </c>
      <c r="F7">
        <f t="shared" si="9"/>
        <v>8.3591147409768158</v>
      </c>
      <c r="G7">
        <f t="shared" si="5"/>
        <v>3909.3259412416101</v>
      </c>
      <c r="H7">
        <f t="shared" si="3"/>
        <v>21299171.554424461</v>
      </c>
      <c r="M7" s="4">
        <f>Input!J8</f>
        <v>18.909213142857425</v>
      </c>
      <c r="N7">
        <f t="shared" si="6"/>
        <v>1.9012541428578515</v>
      </c>
      <c r="O7">
        <f t="shared" si="7"/>
        <v>2.7852217512893227</v>
      </c>
      <c r="P7">
        <f t="shared" si="8"/>
        <v>0.78139873275605476</v>
      </c>
      <c r="Q7">
        <f t="shared" si="4"/>
        <v>38024.030046969427</v>
      </c>
      <c r="S7" s="17"/>
      <c r="T7" s="18"/>
    </row>
    <row r="8" spans="1:26" x14ac:dyDescent="0.25">
      <c r="A8">
        <f>Input!G9</f>
        <v>187</v>
      </c>
      <c r="B8">
        <f t="shared" si="1"/>
        <v>5</v>
      </c>
      <c r="C8">
        <f t="shared" si="0"/>
        <v>-2.4187546591037554</v>
      </c>
      <c r="D8" s="4">
        <f>Input!I9</f>
        <v>2581.5312578571429</v>
      </c>
      <c r="E8">
        <f t="shared" si="2"/>
        <v>89.544941000000108</v>
      </c>
      <c r="F8">
        <f t="shared" si="9"/>
        <v>11.758264575968479</v>
      </c>
      <c r="G8">
        <f t="shared" si="5"/>
        <v>6050.7670290969972</v>
      </c>
      <c r="H8">
        <f t="shared" si="3"/>
        <v>21267808.258496001</v>
      </c>
      <c r="M8" s="4">
        <f>Input!J9</f>
        <v>18.661223571428309</v>
      </c>
      <c r="N8">
        <f t="shared" si="6"/>
        <v>1.6532645714287355</v>
      </c>
      <c r="O8">
        <f t="shared" si="7"/>
        <v>3.3991498349916633</v>
      </c>
      <c r="P8">
        <f t="shared" si="8"/>
        <v>3.0481153535261938</v>
      </c>
      <c r="Q8">
        <f t="shared" si="4"/>
        <v>38120.806245117034</v>
      </c>
      <c r="S8" s="19" t="s">
        <v>28</v>
      </c>
      <c r="T8" s="24">
        <f>SQRT((T5-K5)^2)</f>
        <v>0.7847301156979607</v>
      </c>
    </row>
    <row r="9" spans="1:26" x14ac:dyDescent="0.25">
      <c r="A9">
        <f>Input!G10</f>
        <v>188</v>
      </c>
      <c r="B9">
        <f t="shared" si="1"/>
        <v>6</v>
      </c>
      <c r="C9">
        <f t="shared" si="0"/>
        <v>-2.3377553668601809</v>
      </c>
      <c r="D9" s="4">
        <f>Input!I10</f>
        <v>2601.2671032857143</v>
      </c>
      <c r="E9">
        <f t="shared" si="2"/>
        <v>109.28078642857145</v>
      </c>
      <c r="F9">
        <f t="shared" si="9"/>
        <v>15.879538517390518</v>
      </c>
      <c r="G9">
        <f t="shared" si="5"/>
        <v>8723.7931113658797</v>
      </c>
      <c r="H9">
        <f t="shared" si="3"/>
        <v>21229813.057290949</v>
      </c>
      <c r="M9" s="4">
        <f>Input!J10</f>
        <v>19.735845428571338</v>
      </c>
      <c r="N9">
        <f t="shared" si="6"/>
        <v>2.7278864285717646</v>
      </c>
      <c r="O9">
        <f t="shared" si="7"/>
        <v>4.1212739414220385</v>
      </c>
      <c r="P9">
        <f t="shared" si="8"/>
        <v>1.9415287609670724</v>
      </c>
      <c r="Q9">
        <f t="shared" si="4"/>
        <v>37702.330888269622</v>
      </c>
      <c r="S9" s="21"/>
      <c r="T9" s="22"/>
    </row>
    <row r="10" spans="1:26" x14ac:dyDescent="0.25">
      <c r="A10">
        <f>Input!G11</f>
        <v>189</v>
      </c>
      <c r="B10">
        <f t="shared" si="1"/>
        <v>7</v>
      </c>
      <c r="C10">
        <f t="shared" si="0"/>
        <v>-2.2567560746166064</v>
      </c>
      <c r="D10" s="4">
        <f>Input!I11</f>
        <v>2620.8169565714284</v>
      </c>
      <c r="E10">
        <f t="shared" si="2"/>
        <v>128.83063971428555</v>
      </c>
      <c r="F10">
        <f t="shared" si="9"/>
        <v>20.843670287472655</v>
      </c>
      <c r="G10">
        <f t="shared" si="5"/>
        <v>11661.185565987422</v>
      </c>
      <c r="H10">
        <f t="shared" si="3"/>
        <v>21184092.410255119</v>
      </c>
      <c r="M10" s="4">
        <f>Input!J11</f>
        <v>19.549853285714107</v>
      </c>
      <c r="N10">
        <f t="shared" si="6"/>
        <v>2.5418942857145339</v>
      </c>
      <c r="O10">
        <f t="shared" si="7"/>
        <v>4.9641317700821368</v>
      </c>
      <c r="P10">
        <f t="shared" si="8"/>
        <v>5.8672344306754933</v>
      </c>
      <c r="Q10">
        <f t="shared" si="4"/>
        <v>37774.593997688011</v>
      </c>
    </row>
    <row r="11" spans="1:26" x14ac:dyDescent="0.25">
      <c r="A11">
        <f>Input!G12</f>
        <v>190</v>
      </c>
      <c r="B11">
        <f t="shared" si="1"/>
        <v>8</v>
      </c>
      <c r="C11">
        <f t="shared" si="0"/>
        <v>-2.1757567823730319</v>
      </c>
      <c r="D11" s="4">
        <f>Input!I12</f>
        <v>2640.1188201428567</v>
      </c>
      <c r="E11">
        <f t="shared" si="2"/>
        <v>148.13250328571394</v>
      </c>
      <c r="F11">
        <f t="shared" si="9"/>
        <v>26.783934509867052</v>
      </c>
      <c r="G11">
        <f t="shared" si="5"/>
        <v>14725.475143946442</v>
      </c>
      <c r="H11">
        <f t="shared" si="3"/>
        <v>21129446.162981007</v>
      </c>
      <c r="M11" s="4">
        <f>Input!J12</f>
        <v>19.301863571428385</v>
      </c>
      <c r="N11">
        <f t="shared" si="6"/>
        <v>2.2939045714288113</v>
      </c>
      <c r="O11">
        <f t="shared" si="7"/>
        <v>5.940264222394398</v>
      </c>
      <c r="P11">
        <f t="shared" si="8"/>
        <v>13.295938704189876</v>
      </c>
      <c r="Q11">
        <f t="shared" si="4"/>
        <v>37871.052507287866</v>
      </c>
    </row>
    <row r="12" spans="1:26" x14ac:dyDescent="0.25">
      <c r="A12">
        <f>Input!G13</f>
        <v>191</v>
      </c>
      <c r="B12">
        <f t="shared" si="1"/>
        <v>9</v>
      </c>
      <c r="C12">
        <f t="shared" si="0"/>
        <v>-2.0947574901294574</v>
      </c>
      <c r="D12" s="4">
        <f>Input!I13</f>
        <v>2659.2966888571427</v>
      </c>
      <c r="E12">
        <f t="shared" si="2"/>
        <v>167.31037199999992</v>
      </c>
      <c r="F12">
        <f t="shared" si="9"/>
        <v>33.845790683518558</v>
      </c>
      <c r="G12">
        <f t="shared" si="5"/>
        <v>17812.794465983668</v>
      </c>
      <c r="H12">
        <f t="shared" si="3"/>
        <v>21064573.878767259</v>
      </c>
      <c r="M12" s="4">
        <f>Input!J13</f>
        <v>19.177868714285978</v>
      </c>
      <c r="N12">
        <f t="shared" si="6"/>
        <v>2.1699097142864048</v>
      </c>
      <c r="O12">
        <f t="shared" si="7"/>
        <v>7.0618561736515044</v>
      </c>
      <c r="P12">
        <f t="shared" si="8"/>
        <v>23.931140161294735</v>
      </c>
      <c r="Q12">
        <f t="shared" si="4"/>
        <v>37919.32788626141</v>
      </c>
    </row>
    <row r="13" spans="1:26" x14ac:dyDescent="0.25">
      <c r="A13">
        <f>Input!G14</f>
        <v>192</v>
      </c>
      <c r="B13">
        <f t="shared" si="1"/>
        <v>10</v>
      </c>
      <c r="C13">
        <f t="shared" si="0"/>
        <v>-2.013758197885883</v>
      </c>
      <c r="D13" s="4">
        <f>Input!I14</f>
        <v>2678.8258762857145</v>
      </c>
      <c r="E13">
        <f t="shared" si="2"/>
        <v>186.83955942857165</v>
      </c>
      <c r="F13">
        <f t="shared" si="9"/>
        <v>42.186108828427585</v>
      </c>
      <c r="G13">
        <f t="shared" si="5"/>
        <v>20924.620770528316</v>
      </c>
      <c r="H13">
        <f t="shared" si="3"/>
        <v>20988085.726555496</v>
      </c>
      <c r="M13" s="4">
        <f>Input!J14</f>
        <v>19.529187428571731</v>
      </c>
      <c r="N13">
        <f t="shared" si="6"/>
        <v>2.521228428572158</v>
      </c>
      <c r="O13">
        <f t="shared" si="7"/>
        <v>8.3403181449090269</v>
      </c>
      <c r="P13">
        <f t="shared" si="8"/>
        <v>33.861805126777504</v>
      </c>
      <c r="Q13">
        <f t="shared" si="4"/>
        <v>37782.627527500779</v>
      </c>
    </row>
    <row r="14" spans="1:26" x14ac:dyDescent="0.25">
      <c r="A14">
        <f>Input!G15</f>
        <v>193</v>
      </c>
      <c r="B14">
        <f t="shared" si="1"/>
        <v>11</v>
      </c>
      <c r="C14">
        <f t="shared" si="0"/>
        <v>-1.9327589056423085</v>
      </c>
      <c r="D14" s="4">
        <f>Input!I15</f>
        <v>2698.5203902857143</v>
      </c>
      <c r="E14">
        <f t="shared" si="2"/>
        <v>206.53407342857145</v>
      </c>
      <c r="F14">
        <f t="shared" si="9"/>
        <v>51.971924028943178</v>
      </c>
      <c r="G14">
        <f t="shared" si="5"/>
        <v>23889.458027033004</v>
      </c>
      <c r="H14">
        <f t="shared" si="3"/>
        <v>20898518.45677333</v>
      </c>
      <c r="M14" s="4">
        <f>Input!J15</f>
        <v>19.694513999999799</v>
      </c>
      <c r="N14">
        <f t="shared" si="6"/>
        <v>2.6865550000002258</v>
      </c>
      <c r="O14">
        <f t="shared" si="7"/>
        <v>9.7858152005155912</v>
      </c>
      <c r="P14">
        <f t="shared" si="8"/>
        <v>50.399495394621468</v>
      </c>
      <c r="Q14">
        <f t="shared" si="4"/>
        <v>37718.383316324253</v>
      </c>
    </row>
    <row r="15" spans="1:26" x14ac:dyDescent="0.25">
      <c r="A15">
        <f>Input!G16</f>
        <v>194</v>
      </c>
      <c r="B15">
        <f t="shared" si="1"/>
        <v>12</v>
      </c>
      <c r="C15">
        <f t="shared" si="0"/>
        <v>-1.851759613398734</v>
      </c>
      <c r="D15" s="4">
        <f>Input!I16</f>
        <v>2717.2642770000007</v>
      </c>
      <c r="E15">
        <f t="shared" si="2"/>
        <v>225.27796014285786</v>
      </c>
      <c r="F15">
        <f t="shared" si="9"/>
        <v>63.37867726783557</v>
      </c>
      <c r="G15">
        <f t="shared" si="5"/>
        <v>26211.377795446486</v>
      </c>
      <c r="H15">
        <f t="shared" si="3"/>
        <v>20794356.85996161</v>
      </c>
      <c r="M15" s="4">
        <f>Input!J16</f>
        <v>18.743886714286418</v>
      </c>
      <c r="N15">
        <f t="shared" si="6"/>
        <v>1.735927714286845</v>
      </c>
      <c r="O15">
        <f t="shared" si="7"/>
        <v>11.406753238892396</v>
      </c>
      <c r="P15">
        <f t="shared" si="8"/>
        <v>93.524866327362233</v>
      </c>
      <c r="Q15">
        <f t="shared" si="4"/>
        <v>38088.533864581674</v>
      </c>
    </row>
    <row r="16" spans="1:26" x14ac:dyDescent="0.25">
      <c r="A16">
        <f>Input!G17</f>
        <v>195</v>
      </c>
      <c r="B16">
        <f t="shared" si="1"/>
        <v>13</v>
      </c>
      <c r="C16">
        <f t="shared" si="0"/>
        <v>-1.7707603211551595</v>
      </c>
      <c r="D16" s="4">
        <f>Input!I17</f>
        <v>2735.7188425714289</v>
      </c>
      <c r="E16">
        <f t="shared" si="2"/>
        <v>243.73252571428611</v>
      </c>
      <c r="F16">
        <f t="shared" si="9"/>
        <v>76.587914098881242</v>
      </c>
      <c r="G16">
        <f t="shared" si="5"/>
        <v>27937.321192064537</v>
      </c>
      <c r="H16">
        <f t="shared" si="3"/>
        <v>20674060.911576562</v>
      </c>
      <c r="M16" s="4">
        <f>Input!J17</f>
        <v>18.454565571428247</v>
      </c>
      <c r="N16">
        <f t="shared" si="6"/>
        <v>1.4466065714286742</v>
      </c>
      <c r="O16">
        <f t="shared" si="7"/>
        <v>13.209236831045677</v>
      </c>
      <c r="P16">
        <f t="shared" si="8"/>
        <v>138.35947062445757</v>
      </c>
      <c r="Q16">
        <f t="shared" si="4"/>
        <v>38201.547042755876</v>
      </c>
    </row>
    <row r="17" spans="1:17" x14ac:dyDescent="0.25">
      <c r="A17">
        <f>Input!G18</f>
        <v>196</v>
      </c>
      <c r="B17">
        <f t="shared" si="1"/>
        <v>14</v>
      </c>
      <c r="C17">
        <f t="shared" si="0"/>
        <v>-1.689761028911585</v>
      </c>
      <c r="D17" s="4">
        <f>Input!I18</f>
        <v>2756.9839578571432</v>
      </c>
      <c r="E17">
        <f t="shared" si="2"/>
        <v>264.99764100000039</v>
      </c>
      <c r="F17">
        <f t="shared" si="9"/>
        <v>91.78443076484777</v>
      </c>
      <c r="G17">
        <f t="shared" si="5"/>
        <v>30002.816199967179</v>
      </c>
      <c r="H17">
        <f t="shared" si="3"/>
        <v>20536098.560211591</v>
      </c>
      <c r="M17" s="4">
        <f>Input!J18</f>
        <v>21.265115285714273</v>
      </c>
      <c r="N17">
        <f t="shared" si="6"/>
        <v>4.2571562857147001</v>
      </c>
      <c r="O17">
        <f t="shared" si="7"/>
        <v>15.196516665966522</v>
      </c>
      <c r="P17">
        <f t="shared" si="8"/>
        <v>119.66960552902329</v>
      </c>
      <c r="Q17">
        <f t="shared" si="4"/>
        <v>37110.790204772209</v>
      </c>
    </row>
    <row r="18" spans="1:17" x14ac:dyDescent="0.25">
      <c r="A18">
        <f>Input!G19</f>
        <v>197</v>
      </c>
      <c r="B18">
        <f t="shared" si="1"/>
        <v>15</v>
      </c>
      <c r="C18">
        <f t="shared" si="0"/>
        <v>-1.6087617366680105</v>
      </c>
      <c r="D18" s="4">
        <f>Input!I19</f>
        <v>2779.6130162857144</v>
      </c>
      <c r="E18">
        <f t="shared" si="2"/>
        <v>287.62669942857156</v>
      </c>
      <c r="F18">
        <f t="shared" si="9"/>
        <v>109.15287898715344</v>
      </c>
      <c r="G18">
        <f t="shared" si="5"/>
        <v>31852.904582955558</v>
      </c>
      <c r="H18">
        <f t="shared" si="3"/>
        <v>20378983.820380326</v>
      </c>
      <c r="M18" s="4">
        <f>Input!J19</f>
        <v>22.62905842857117</v>
      </c>
      <c r="N18">
        <f t="shared" si="6"/>
        <v>5.6210994285715969</v>
      </c>
      <c r="O18">
        <f t="shared" si="7"/>
        <v>17.36844822230567</v>
      </c>
      <c r="P18">
        <f t="shared" si="8"/>
        <v>138.00020368164539</v>
      </c>
      <c r="Q18">
        <f t="shared" si="4"/>
        <v>36587.146137558491</v>
      </c>
    </row>
    <row r="19" spans="1:17" x14ac:dyDescent="0.25">
      <c r="A19">
        <f>Input!G20</f>
        <v>198</v>
      </c>
      <c r="B19">
        <f t="shared" si="1"/>
        <v>16</v>
      </c>
      <c r="C19">
        <f t="shared" si="0"/>
        <v>-1.527762444424436</v>
      </c>
      <c r="D19" s="4">
        <f>Input!I20</f>
        <v>2803.9573367142852</v>
      </c>
      <c r="E19">
        <f t="shared" si="2"/>
        <v>311.97101985714244</v>
      </c>
      <c r="F19">
        <f t="shared" si="9"/>
        <v>128.87386520545633</v>
      </c>
      <c r="G19">
        <f t="shared" si="5"/>
        <v>33524.568041543462</v>
      </c>
      <c r="H19">
        <f t="shared" si="3"/>
        <v>20201319.494948067</v>
      </c>
      <c r="M19" s="4">
        <f>Input!J20</f>
        <v>24.344320428570882</v>
      </c>
      <c r="N19">
        <f t="shared" si="6"/>
        <v>7.3363614285713084</v>
      </c>
      <c r="O19">
        <f t="shared" si="7"/>
        <v>19.720986218302887</v>
      </c>
      <c r="P19">
        <f t="shared" si="8"/>
        <v>153.37893118243394</v>
      </c>
      <c r="Q19">
        <f t="shared" si="4"/>
        <v>35933.905631786351</v>
      </c>
    </row>
    <row r="20" spans="1:17" x14ac:dyDescent="0.25">
      <c r="A20">
        <f>Input!G21</f>
        <v>199</v>
      </c>
      <c r="B20">
        <f t="shared" si="1"/>
        <v>17</v>
      </c>
      <c r="C20">
        <f t="shared" si="0"/>
        <v>-1.4467631521808617</v>
      </c>
      <c r="D20" s="4">
        <f>Input!I21</f>
        <v>2828.5909784285714</v>
      </c>
      <c r="E20">
        <f t="shared" si="2"/>
        <v>336.60466157142855</v>
      </c>
      <c r="F20">
        <f t="shared" si="9"/>
        <v>151.11960661649607</v>
      </c>
      <c r="G20">
        <f t="shared" si="5"/>
        <v>34404.705611634323</v>
      </c>
      <c r="H20">
        <f t="shared" si="3"/>
        <v>20001843.492047925</v>
      </c>
      <c r="M20" s="4">
        <f>Input!J21</f>
        <v>24.633641714286114</v>
      </c>
      <c r="N20">
        <f t="shared" si="6"/>
        <v>7.6256827142865404</v>
      </c>
      <c r="O20">
        <f t="shared" si="7"/>
        <v>22.245741411039738</v>
      </c>
      <c r="P20">
        <f t="shared" si="8"/>
        <v>213.7461162965088</v>
      </c>
      <c r="Q20">
        <f t="shared" si="4"/>
        <v>35824.300460747007</v>
      </c>
    </row>
    <row r="21" spans="1:17" x14ac:dyDescent="0.25">
      <c r="A21">
        <f>Input!G22</f>
        <v>200</v>
      </c>
      <c r="B21">
        <f t="shared" si="1"/>
        <v>18</v>
      </c>
      <c r="C21">
        <f t="shared" si="0"/>
        <v>-1.3657638599372872</v>
      </c>
      <c r="D21" s="4">
        <f>Input!I22</f>
        <v>2854.5678975714286</v>
      </c>
      <c r="E21">
        <f t="shared" si="2"/>
        <v>362.58158071428579</v>
      </c>
      <c r="F21">
        <f t="shared" si="9"/>
        <v>176.04923377119272</v>
      </c>
      <c r="G21">
        <f t="shared" si="5"/>
        <v>34794.316456098444</v>
      </c>
      <c r="H21">
        <f t="shared" si="3"/>
        <v>19779477.338283353</v>
      </c>
      <c r="M21" s="4">
        <f>Input!J22</f>
        <v>25.976919142857241</v>
      </c>
      <c r="N21">
        <f t="shared" si="6"/>
        <v>8.968960142857668</v>
      </c>
      <c r="O21">
        <f t="shared" si="7"/>
        <v>24.92962715469665</v>
      </c>
      <c r="P21">
        <f t="shared" si="8"/>
        <v>254.74289146280509</v>
      </c>
      <c r="Q21">
        <f t="shared" si="4"/>
        <v>35317.612330900505</v>
      </c>
    </row>
    <row r="22" spans="1:17" x14ac:dyDescent="0.25">
      <c r="A22">
        <f>Input!G23</f>
        <v>201</v>
      </c>
      <c r="B22">
        <f t="shared" si="1"/>
        <v>19</v>
      </c>
      <c r="C22">
        <f t="shared" si="0"/>
        <v>-1.2847645676937127</v>
      </c>
      <c r="D22" s="4">
        <f>Input!I23</f>
        <v>2883.996006571429</v>
      </c>
      <c r="E22">
        <f t="shared" si="2"/>
        <v>392.0096897142862</v>
      </c>
      <c r="F22">
        <f t="shared" si="9"/>
        <v>203.80385633207743</v>
      </c>
      <c r="G22">
        <f t="shared" si="5"/>
        <v>35421.435719091729</v>
      </c>
      <c r="H22">
        <f t="shared" si="3"/>
        <v>19533375.150523998</v>
      </c>
      <c r="M22" s="4">
        <f>Input!J23</f>
        <v>29.428109000000404</v>
      </c>
      <c r="N22">
        <f t="shared" si="6"/>
        <v>12.420150000000831</v>
      </c>
      <c r="O22">
        <f t="shared" si="7"/>
        <v>27.754622560884716</v>
      </c>
      <c r="P22">
        <f t="shared" si="8"/>
        <v>235.14604872050077</v>
      </c>
      <c r="Q22">
        <f t="shared" si="4"/>
        <v>34032.360155301081</v>
      </c>
    </row>
    <row r="23" spans="1:17" x14ac:dyDescent="0.25">
      <c r="A23">
        <f>Input!G24</f>
        <v>202</v>
      </c>
      <c r="B23">
        <f t="shared" si="1"/>
        <v>20</v>
      </c>
      <c r="C23">
        <f t="shared" si="0"/>
        <v>-1.2037652754501382</v>
      </c>
      <c r="D23" s="4">
        <f>Input!I24</f>
        <v>2916.0280071428569</v>
      </c>
      <c r="E23">
        <f t="shared" si="2"/>
        <v>424.04169028571414</v>
      </c>
      <c r="F23">
        <f t="shared" si="9"/>
        <v>234.50153330516889</v>
      </c>
      <c r="G23">
        <f t="shared" si="5"/>
        <v>35925.471108209735</v>
      </c>
      <c r="H23">
        <f t="shared" si="3"/>
        <v>19262971.04237799</v>
      </c>
      <c r="M23" s="4">
        <f>Input!J24</f>
        <v>32.032000571427943</v>
      </c>
      <c r="N23">
        <f t="shared" si="6"/>
        <v>15.02404157142837</v>
      </c>
      <c r="O23">
        <f t="shared" si="7"/>
        <v>30.697676973091468</v>
      </c>
      <c r="P23">
        <f t="shared" si="8"/>
        <v>245.66284670426674</v>
      </c>
      <c r="Q23">
        <f t="shared" si="4"/>
        <v>33078.415774433182</v>
      </c>
    </row>
    <row r="24" spans="1:17" x14ac:dyDescent="0.25">
      <c r="A24">
        <f>Input!G25</f>
        <v>203</v>
      </c>
      <c r="B24">
        <f t="shared" si="1"/>
        <v>21</v>
      </c>
      <c r="C24">
        <f t="shared" si="0"/>
        <v>-1.1227659832065637</v>
      </c>
      <c r="D24" s="4">
        <f>Input!I25</f>
        <v>2942.0669237142856</v>
      </c>
      <c r="E24">
        <f t="shared" si="2"/>
        <v>450.08060685714281</v>
      </c>
      <c r="F24">
        <f t="shared" si="9"/>
        <v>268.23231000451699</v>
      </c>
      <c r="G24">
        <f t="shared" si="5"/>
        <v>33068.803068200723</v>
      </c>
      <c r="H24">
        <f t="shared" si="3"/>
        <v>18968022.739348982</v>
      </c>
      <c r="M24" s="4">
        <f>Input!J25</f>
        <v>26.038916571428672</v>
      </c>
      <c r="N24">
        <f t="shared" si="6"/>
        <v>9.0309575714290986</v>
      </c>
      <c r="O24">
        <f t="shared" si="7"/>
        <v>33.73077669934812</v>
      </c>
      <c r="P24">
        <f t="shared" si="8"/>
        <v>610.0810649519143</v>
      </c>
      <c r="Q24">
        <f t="shared" si="4"/>
        <v>35294.313845019089</v>
      </c>
    </row>
    <row r="25" spans="1:17" x14ac:dyDescent="0.25">
      <c r="A25">
        <f>Input!G26</f>
        <v>204</v>
      </c>
      <c r="B25">
        <f t="shared" si="1"/>
        <v>22</v>
      </c>
      <c r="C25">
        <f t="shared" si="0"/>
        <v>-1.0417666909629892</v>
      </c>
      <c r="D25" s="4">
        <f>Input!I26</f>
        <v>2973.2309604285715</v>
      </c>
      <c r="E25">
        <f t="shared" si="2"/>
        <v>481.2446435714287</v>
      </c>
      <c r="F25">
        <f t="shared" si="9"/>
        <v>305.05349957800513</v>
      </c>
      <c r="G25">
        <f t="shared" si="5"/>
        <v>31043.319221711317</v>
      </c>
      <c r="H25">
        <f t="shared" si="3"/>
        <v>18648649.08787794</v>
      </c>
      <c r="M25" s="4">
        <f>Input!J26</f>
        <v>31.164036714285885</v>
      </c>
      <c r="N25">
        <f t="shared" si="6"/>
        <v>14.156077714286312</v>
      </c>
      <c r="O25">
        <f t="shared" si="7"/>
        <v>36.821189573488113</v>
      </c>
      <c r="P25">
        <f t="shared" si="8"/>
        <v>513.70729559013012</v>
      </c>
      <c r="Q25">
        <f t="shared" si="4"/>
        <v>33394.890512207705</v>
      </c>
    </row>
    <row r="26" spans="1:17" x14ac:dyDescent="0.25">
      <c r="A26">
        <f>Input!G27</f>
        <v>205</v>
      </c>
      <c r="B26">
        <f t="shared" si="1"/>
        <v>23</v>
      </c>
      <c r="C26">
        <f t="shared" si="0"/>
        <v>-0.96076739871941474</v>
      </c>
      <c r="D26" s="4">
        <f>Input!I27</f>
        <v>3004.6636527142859</v>
      </c>
      <c r="E26">
        <f t="shared" si="2"/>
        <v>512.67733585714313</v>
      </c>
      <c r="F26">
        <f t="shared" si="9"/>
        <v>344.98539565893395</v>
      </c>
      <c r="G26">
        <f t="shared" si="5"/>
        <v>28120.586807439766</v>
      </c>
      <c r="H26">
        <f t="shared" si="3"/>
        <v>18305359.191965818</v>
      </c>
      <c r="M26" s="4">
        <f>Input!J27</f>
        <v>31.432692285714438</v>
      </c>
      <c r="N26">
        <f t="shared" si="6"/>
        <v>14.424733285714865</v>
      </c>
      <c r="O26">
        <f t="shared" si="7"/>
        <v>39.931896080928837</v>
      </c>
      <c r="P26">
        <f t="shared" si="8"/>
        <v>650.61535386154787</v>
      </c>
      <c r="Q26">
        <f t="shared" si="4"/>
        <v>33296.773004758368</v>
      </c>
    </row>
    <row r="27" spans="1:17" x14ac:dyDescent="0.25">
      <c r="A27">
        <f>Input!G28</f>
        <v>206</v>
      </c>
      <c r="B27">
        <f t="shared" si="1"/>
        <v>24</v>
      </c>
      <c r="C27">
        <f t="shared" si="0"/>
        <v>-0.87976810647584036</v>
      </c>
      <c r="D27" s="4">
        <f>Input!I28</f>
        <v>3036.3236687142858</v>
      </c>
      <c r="E27">
        <f t="shared" si="2"/>
        <v>544.33735185714295</v>
      </c>
      <c r="F27">
        <f t="shared" si="9"/>
        <v>388.00760341014899</v>
      </c>
      <c r="G27">
        <f t="shared" si="5"/>
        <v>24438.99024950041</v>
      </c>
      <c r="H27">
        <f t="shared" si="3"/>
        <v>17939071.112442363</v>
      </c>
      <c r="M27" s="4">
        <f>Input!J28</f>
        <v>31.660015999999814</v>
      </c>
      <c r="N27">
        <f t="shared" si="6"/>
        <v>14.652057000000241</v>
      </c>
      <c r="O27">
        <f t="shared" si="7"/>
        <v>43.022207751215014</v>
      </c>
      <c r="P27">
        <f t="shared" si="8"/>
        <v>804.8654536466521</v>
      </c>
      <c r="Q27">
        <f t="shared" si="4"/>
        <v>33213.863330589418</v>
      </c>
    </row>
    <row r="28" spans="1:17" x14ac:dyDescent="0.25">
      <c r="A28">
        <f>Input!G29</f>
        <v>207</v>
      </c>
      <c r="B28">
        <f t="shared" si="1"/>
        <v>25</v>
      </c>
      <c r="C28">
        <f t="shared" si="0"/>
        <v>-0.79876881423226587</v>
      </c>
      <c r="D28" s="4">
        <f>Input!I29</f>
        <v>3069.3682938571428</v>
      </c>
      <c r="E28">
        <f t="shared" si="2"/>
        <v>577.38197700000001</v>
      </c>
      <c r="F28">
        <f t="shared" si="9"/>
        <v>434.05616806758695</v>
      </c>
      <c r="G28">
        <f t="shared" si="5"/>
        <v>20542.287506130575</v>
      </c>
      <c r="H28">
        <f t="shared" si="3"/>
        <v>17551118.422281858</v>
      </c>
      <c r="M28" s="4">
        <f>Input!J29</f>
        <v>33.044625142857058</v>
      </c>
      <c r="N28">
        <f t="shared" si="6"/>
        <v>16.036666142857484</v>
      </c>
      <c r="O28">
        <f t="shared" si="7"/>
        <v>46.048564657437957</v>
      </c>
      <c r="P28">
        <f t="shared" si="8"/>
        <v>900.71405244947755</v>
      </c>
      <c r="Q28">
        <f t="shared" si="4"/>
        <v>32711.099551036445</v>
      </c>
    </row>
    <row r="29" spans="1:17" x14ac:dyDescent="0.25">
      <c r="A29">
        <f>Input!G30</f>
        <v>208</v>
      </c>
      <c r="B29">
        <f t="shared" si="1"/>
        <v>26</v>
      </c>
      <c r="C29">
        <f t="shared" si="0"/>
        <v>-0.71776952198869137</v>
      </c>
      <c r="D29" s="4">
        <f>Input!I30</f>
        <v>3105.7194479999998</v>
      </c>
      <c r="E29">
        <f t="shared" si="2"/>
        <v>613.73313114285702</v>
      </c>
      <c r="F29">
        <f t="shared" si="9"/>
        <v>483.02166270326666</v>
      </c>
      <c r="G29">
        <f t="shared" si="5"/>
        <v>17085.487981634029</v>
      </c>
      <c r="H29">
        <f t="shared" si="3"/>
        <v>17143243.417120084</v>
      </c>
      <c r="M29" s="4">
        <f>Input!J30</f>
        <v>36.351154142857013</v>
      </c>
      <c r="N29">
        <f t="shared" si="6"/>
        <v>19.343195142857439</v>
      </c>
      <c r="O29">
        <f t="shared" si="7"/>
        <v>48.965494635679725</v>
      </c>
      <c r="P29">
        <f t="shared" si="8"/>
        <v>877.48062724245949</v>
      </c>
      <c r="Q29">
        <f t="shared" si="4"/>
        <v>31525.981121644847</v>
      </c>
    </row>
    <row r="30" spans="1:17" x14ac:dyDescent="0.25">
      <c r="A30">
        <f>Input!G31</f>
        <v>209</v>
      </c>
      <c r="B30">
        <f t="shared" si="1"/>
        <v>27</v>
      </c>
      <c r="C30">
        <f t="shared" si="0"/>
        <v>-0.63677022974511688</v>
      </c>
      <c r="D30" s="4">
        <f>Input!I31</f>
        <v>3145.191139</v>
      </c>
      <c r="E30">
        <f t="shared" si="2"/>
        <v>653.20482214285721</v>
      </c>
      <c r="F30">
        <f t="shared" si="9"/>
        <v>534.74837047963774</v>
      </c>
      <c r="G30">
        <f t="shared" si="5"/>
        <v>14031.93094064065</v>
      </c>
      <c r="H30">
        <f t="shared" si="3"/>
        <v>16717576.409232434</v>
      </c>
      <c r="M30" s="4">
        <f>Input!J31</f>
        <v>39.471691000000192</v>
      </c>
      <c r="N30">
        <f t="shared" si="6"/>
        <v>22.463732000000618</v>
      </c>
      <c r="O30">
        <f t="shared" si="7"/>
        <v>51.726707776371128</v>
      </c>
      <c r="P30">
        <f t="shared" si="8"/>
        <v>856.32175128844722</v>
      </c>
      <c r="Q30">
        <f t="shared" si="4"/>
        <v>30427.581459154891</v>
      </c>
    </row>
    <row r="31" spans="1:17" x14ac:dyDescent="0.25">
      <c r="A31">
        <f>Input!G32</f>
        <v>210</v>
      </c>
      <c r="B31">
        <f t="shared" si="1"/>
        <v>28</v>
      </c>
      <c r="C31">
        <f t="shared" si="0"/>
        <v>-0.55577093750154249</v>
      </c>
      <c r="D31" s="4">
        <f>Input!I32</f>
        <v>3195.3263864285714</v>
      </c>
      <c r="E31">
        <f t="shared" si="2"/>
        <v>703.34006957142856</v>
      </c>
      <c r="F31">
        <f t="shared" si="9"/>
        <v>589.03466188745801</v>
      </c>
      <c r="G31">
        <f t="shared" si="5"/>
        <v>13065.726225798711</v>
      </c>
      <c r="H31">
        <f t="shared" si="3"/>
        <v>16276601.24782951</v>
      </c>
      <c r="M31" s="4">
        <f>Input!J32</f>
        <v>50.135247428571347</v>
      </c>
      <c r="N31">
        <f t="shared" si="6"/>
        <v>33.127288428571774</v>
      </c>
      <c r="O31">
        <f t="shared" si="7"/>
        <v>54.286291407820229</v>
      </c>
      <c r="P31">
        <f t="shared" si="8"/>
        <v>447.70340707584501</v>
      </c>
      <c r="Q31">
        <f t="shared" si="4"/>
        <v>26821.097215726593</v>
      </c>
    </row>
    <row r="32" spans="1:17" x14ac:dyDescent="0.25">
      <c r="A32">
        <f>Input!G33</f>
        <v>211</v>
      </c>
      <c r="B32">
        <f t="shared" si="1"/>
        <v>29</v>
      </c>
      <c r="C32">
        <f t="shared" si="0"/>
        <v>-0.474771645257968</v>
      </c>
      <c r="D32" s="4">
        <f>Input!I33</f>
        <v>3247.7142067142859</v>
      </c>
      <c r="E32">
        <f t="shared" si="2"/>
        <v>755.72788985714305</v>
      </c>
      <c r="F32">
        <f t="shared" si="9"/>
        <v>645.63462563581209</v>
      </c>
      <c r="G32">
        <f t="shared" si="5"/>
        <v>12120.526826907793</v>
      </c>
      <c r="H32">
        <f t="shared" si="3"/>
        <v>15823107.959421195</v>
      </c>
      <c r="M32" s="4">
        <f>Input!J33</f>
        <v>52.387820285714497</v>
      </c>
      <c r="N32">
        <f t="shared" si="6"/>
        <v>35.379861285714924</v>
      </c>
      <c r="O32">
        <f t="shared" si="7"/>
        <v>56.599963748354092</v>
      </c>
      <c r="P32">
        <f t="shared" si="8"/>
        <v>450.29274852490488</v>
      </c>
      <c r="Q32">
        <f t="shared" si="4"/>
        <v>26088.356925088829</v>
      </c>
    </row>
    <row r="33" spans="1:17" x14ac:dyDescent="0.25">
      <c r="A33">
        <f>Input!G34</f>
        <v>212</v>
      </c>
      <c r="B33">
        <f t="shared" si="1"/>
        <v>30</v>
      </c>
      <c r="C33">
        <f t="shared" si="0"/>
        <v>-0.39377235301439351</v>
      </c>
      <c r="D33" s="4">
        <f>Input!I34</f>
        <v>3305.5991315714282</v>
      </c>
      <c r="E33">
        <f t="shared" si="2"/>
        <v>813.61281471428538</v>
      </c>
      <c r="F33">
        <f t="shared" si="9"/>
        <v>704.26096479415128</v>
      </c>
      <c r="G33">
        <f t="shared" si="5"/>
        <v>11957.827080955532</v>
      </c>
      <c r="H33">
        <f t="shared" si="3"/>
        <v>15360134.132754615</v>
      </c>
      <c r="M33" s="4">
        <f>Input!J34</f>
        <v>57.884924857142323</v>
      </c>
      <c r="N33">
        <f t="shared" si="6"/>
        <v>40.87696585714275</v>
      </c>
      <c r="O33">
        <f t="shared" si="7"/>
        <v>58.626339158339235</v>
      </c>
      <c r="P33">
        <f t="shared" si="8"/>
        <v>315.0402525852266</v>
      </c>
      <c r="Q33">
        <f t="shared" si="4"/>
        <v>24342.80245306301</v>
      </c>
    </row>
    <row r="34" spans="1:17" x14ac:dyDescent="0.25">
      <c r="A34">
        <f>Input!G35</f>
        <v>213</v>
      </c>
      <c r="B34">
        <f t="shared" si="1"/>
        <v>31</v>
      </c>
      <c r="C34">
        <f t="shared" si="0"/>
        <v>-0.31277306077081907</v>
      </c>
      <c r="D34" s="4">
        <f>Input!I35</f>
        <v>3363.7733778571423</v>
      </c>
      <c r="E34">
        <f t="shared" si="2"/>
        <v>871.78706099999954</v>
      </c>
      <c r="F34">
        <f t="shared" si="9"/>
        <v>764.58911969364794</v>
      </c>
      <c r="G34">
        <f t="shared" si="5"/>
        <v>11491.398620320002</v>
      </c>
      <c r="H34">
        <f t="shared" si="3"/>
        <v>14890897.32511414</v>
      </c>
      <c r="M34" s="4">
        <f>Input!J35</f>
        <v>58.174246285714162</v>
      </c>
      <c r="N34">
        <f t="shared" si="6"/>
        <v>41.166287285714589</v>
      </c>
      <c r="O34">
        <f t="shared" si="7"/>
        <v>60.328154899496674</v>
      </c>
      <c r="P34">
        <f t="shared" si="8"/>
        <v>367.17717044811076</v>
      </c>
      <c r="Q34">
        <f t="shared" si="4"/>
        <v>24252.60525912272</v>
      </c>
    </row>
    <row r="35" spans="1:17" x14ac:dyDescent="0.25">
      <c r="A35">
        <f>Input!G36</f>
        <v>214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3428.2300292857144</v>
      </c>
      <c r="E35">
        <f t="shared" si="2"/>
        <v>936.2437124285716</v>
      </c>
      <c r="F35">
        <f t="shared" si="9"/>
        <v>826.26252849836567</v>
      </c>
      <c r="G35">
        <f t="shared" si="5"/>
        <v>12095.860818689787</v>
      </c>
      <c r="H35">
        <f t="shared" si="3"/>
        <v>14418721.28637673</v>
      </c>
      <c r="M35" s="4">
        <f>Input!J36</f>
        <v>64.456651428572059</v>
      </c>
      <c r="N35">
        <f t="shared" si="6"/>
        <v>47.448692428572485</v>
      </c>
      <c r="O35">
        <f t="shared" si="7"/>
        <v>61.673408804717752</v>
      </c>
      <c r="P35">
        <f t="shared" si="8"/>
        <v>202.34255598177532</v>
      </c>
      <c r="Q35">
        <f t="shared" si="4"/>
        <v>22335.324809713937</v>
      </c>
    </row>
    <row r="36" spans="1:17" x14ac:dyDescent="0.25">
      <c r="A36">
        <f>Input!G37</f>
        <v>215</v>
      </c>
      <c r="B36">
        <f t="shared" si="1"/>
        <v>33</v>
      </c>
      <c r="C36">
        <f t="shared" si="10"/>
        <v>-0.15077447628367011</v>
      </c>
      <c r="D36" s="4">
        <f>Input!I37</f>
        <v>3499.8990474285715</v>
      </c>
      <c r="E36">
        <f t="shared" si="2"/>
        <v>1007.9127305714287</v>
      </c>
      <c r="F36">
        <f t="shared" si="9"/>
        <v>888.89888792095405</v>
      </c>
      <c r="G36">
        <f t="shared" si="5"/>
        <v>14164.294742431941</v>
      </c>
      <c r="H36">
        <f t="shared" si="3"/>
        <v>13946959.140004234</v>
      </c>
      <c r="M36" s="4">
        <f>Input!J37</f>
        <v>71.669018142857112</v>
      </c>
      <c r="N36">
        <f t="shared" si="6"/>
        <v>54.661059142857539</v>
      </c>
      <c r="O36">
        <f t="shared" si="7"/>
        <v>62.636359422588349</v>
      </c>
      <c r="P36">
        <f t="shared" si="8"/>
        <v>63.605414551874333</v>
      </c>
      <c r="Q36">
        <f t="shared" si="4"/>
        <v>20231.565555782414</v>
      </c>
    </row>
    <row r="37" spans="1:17" x14ac:dyDescent="0.25">
      <c r="A37">
        <f>Input!G38</f>
        <v>216</v>
      </c>
      <c r="B37">
        <f t="shared" si="1"/>
        <v>34</v>
      </c>
      <c r="C37">
        <f t="shared" si="10"/>
        <v>-6.9775184040095653E-2</v>
      </c>
      <c r="D37" s="4">
        <f>Input!I38</f>
        <v>3579.4624037142858</v>
      </c>
      <c r="E37">
        <f t="shared" si="2"/>
        <v>1087.4760868571429</v>
      </c>
      <c r="F37">
        <f t="shared" si="9"/>
        <v>952.09723292322792</v>
      </c>
      <c r="G37">
        <f t="shared" si="5"/>
        <v>18327.434092460298</v>
      </c>
      <c r="H37">
        <f t="shared" si="3"/>
        <v>13478916.797109572</v>
      </c>
      <c r="M37" s="4">
        <f>Input!J38</f>
        <v>79.563356285714235</v>
      </c>
      <c r="N37">
        <f t="shared" si="6"/>
        <v>62.555397285714662</v>
      </c>
      <c r="O37">
        <f t="shared" si="7"/>
        <v>63.198345002273861</v>
      </c>
      <c r="P37">
        <f t="shared" si="8"/>
        <v>0.41338176622868811</v>
      </c>
      <c r="Q37">
        <f t="shared" si="4"/>
        <v>18048.141004445006</v>
      </c>
    </row>
    <row r="38" spans="1:17" x14ac:dyDescent="0.25">
      <c r="A38">
        <f>Input!G39</f>
        <v>217</v>
      </c>
      <c r="B38">
        <f t="shared" si="1"/>
        <v>35</v>
      </c>
      <c r="C38">
        <f t="shared" si="10"/>
        <v>1.1224108203478822E-2</v>
      </c>
      <c r="D38" s="4">
        <f>Input!I39</f>
        <v>3667.2507511428571</v>
      </c>
      <c r="E38">
        <f t="shared" si="2"/>
        <v>1175.2644342857143</v>
      </c>
      <c r="F38">
        <f t="shared" si="9"/>
        <v>1015.4456178495877</v>
      </c>
      <c r="G38">
        <f t="shared" si="5"/>
        <v>25542.054087044315</v>
      </c>
      <c r="H38">
        <f t="shared" si="3"/>
        <v>13017779.800417196</v>
      </c>
      <c r="M38" s="4">
        <f>Input!J39</f>
        <v>87.788347428571342</v>
      </c>
      <c r="N38">
        <f t="shared" si="6"/>
        <v>70.780388428571769</v>
      </c>
      <c r="O38">
        <f t="shared" si="7"/>
        <v>63.348384926359806</v>
      </c>
      <c r="P38">
        <f t="shared" si="8"/>
        <v>55.234676056890876</v>
      </c>
      <c r="Q38">
        <f t="shared" si="4"/>
        <v>15905.845430624247</v>
      </c>
    </row>
    <row r="39" spans="1:17" x14ac:dyDescent="0.25">
      <c r="A39">
        <f>Input!G40</f>
        <v>218</v>
      </c>
      <c r="B39">
        <f t="shared" si="1"/>
        <v>36</v>
      </c>
      <c r="C39">
        <f t="shared" si="10"/>
        <v>9.2223400447053294E-2</v>
      </c>
      <c r="D39" s="4">
        <f>Input!I40</f>
        <v>3763.0161000000003</v>
      </c>
      <c r="E39">
        <f t="shared" si="2"/>
        <v>1271.0297831428575</v>
      </c>
      <c r="F39">
        <f t="shared" si="9"/>
        <v>1078.5291543649823</v>
      </c>
      <c r="G39">
        <f t="shared" si="5"/>
        <v>37056.492079877287</v>
      </c>
      <c r="H39">
        <f t="shared" si="3"/>
        <v>12566546.50881082</v>
      </c>
      <c r="M39" s="4">
        <f>Input!J40</f>
        <v>95.765348857143181</v>
      </c>
      <c r="N39">
        <f t="shared" si="6"/>
        <v>78.757389857143608</v>
      </c>
      <c r="O39">
        <f t="shared" si="7"/>
        <v>63.083536515394556</v>
      </c>
      <c r="P39">
        <f t="shared" si="8"/>
        <v>245.66967857865791</v>
      </c>
      <c r="Q39">
        <f t="shared" si="4"/>
        <v>13957.385009264799</v>
      </c>
    </row>
    <row r="40" spans="1:17" x14ac:dyDescent="0.25">
      <c r="A40">
        <f>Input!G41</f>
        <v>219</v>
      </c>
      <c r="B40">
        <f t="shared" si="1"/>
        <v>37</v>
      </c>
      <c r="C40">
        <f t="shared" si="10"/>
        <v>0.17322269269062776</v>
      </c>
      <c r="D40" s="4">
        <f>Input!I41</f>
        <v>3861.9846490000004</v>
      </c>
      <c r="E40">
        <f t="shared" si="2"/>
        <v>1369.9983321428576</v>
      </c>
      <c r="F40">
        <f t="shared" si="9"/>
        <v>1140.9381453727894</v>
      </c>
      <c r="G40">
        <f t="shared" si="5"/>
        <v>52468.56916313852</v>
      </c>
      <c r="H40">
        <f t="shared" si="3"/>
        <v>12127970.068542581</v>
      </c>
      <c r="M40" s="4">
        <f>Input!J41</f>
        <v>98.968549000000166</v>
      </c>
      <c r="N40">
        <f t="shared" si="6"/>
        <v>81.960590000000593</v>
      </c>
      <c r="O40">
        <f t="shared" si="7"/>
        <v>62.408991007807145</v>
      </c>
      <c r="P40">
        <f t="shared" si="8"/>
        <v>382.26502315153982</v>
      </c>
      <c r="Q40">
        <f t="shared" si="4"/>
        <v>13210.78454770208</v>
      </c>
    </row>
    <row r="41" spans="1:17" x14ac:dyDescent="0.25">
      <c r="A41">
        <f>Input!G42</f>
        <v>220</v>
      </c>
      <c r="B41">
        <f t="shared" si="1"/>
        <v>38</v>
      </c>
      <c r="C41">
        <f t="shared" si="10"/>
        <v>0.25422198493420223</v>
      </c>
      <c r="D41" s="4">
        <f>Input!I42</f>
        <v>3967.4009297142866</v>
      </c>
      <c r="E41">
        <f t="shared" si="2"/>
        <v>1475.4146128571438</v>
      </c>
      <c r="F41">
        <f t="shared" si="9"/>
        <v>1202.2760497147865</v>
      </c>
      <c r="G41">
        <f t="shared" si="5"/>
        <v>74604.674675471484</v>
      </c>
      <c r="H41">
        <f t="shared" si="3"/>
        <v>11704511.017953668</v>
      </c>
      <c r="M41" s="4">
        <f>Input!J42</f>
        <v>105.41628071428613</v>
      </c>
      <c r="N41">
        <f t="shared" si="6"/>
        <v>88.408321714286558</v>
      </c>
      <c r="O41">
        <f t="shared" si="7"/>
        <v>61.337904341997152</v>
      </c>
      <c r="P41">
        <f t="shared" si="8"/>
        <v>732.80749670994805</v>
      </c>
      <c r="Q41">
        <f t="shared" si="4"/>
        <v>11770.17673303509</v>
      </c>
    </row>
    <row r="42" spans="1:17" x14ac:dyDescent="0.25">
      <c r="A42">
        <f>Input!G43</f>
        <v>221</v>
      </c>
      <c r="B42">
        <f t="shared" si="1"/>
        <v>39</v>
      </c>
      <c r="C42">
        <f t="shared" si="10"/>
        <v>0.33522127717777672</v>
      </c>
      <c r="D42" s="4">
        <f>Input!I43</f>
        <v>4081.8481680000009</v>
      </c>
      <c r="E42">
        <f t="shared" si="2"/>
        <v>1589.8618511428581</v>
      </c>
      <c r="F42">
        <f t="shared" si="9"/>
        <v>1262.167020160939</v>
      </c>
      <c r="G42">
        <f t="shared" si="5"/>
        <v>107383.90225226848</v>
      </c>
      <c r="H42">
        <f t="shared" si="3"/>
        <v>11298301.693077844</v>
      </c>
      <c r="M42" s="4">
        <f>Input!J43</f>
        <v>114.44723828571432</v>
      </c>
      <c r="N42">
        <f t="shared" si="6"/>
        <v>97.439279285714747</v>
      </c>
      <c r="O42">
        <f t="shared" si="7"/>
        <v>59.890970446152565</v>
      </c>
      <c r="P42">
        <f t="shared" si="8"/>
        <v>1409.8754967111436</v>
      </c>
      <c r="Q42">
        <f t="shared" si="4"/>
        <v>9892.1897099035559</v>
      </c>
    </row>
    <row r="43" spans="1:17" x14ac:dyDescent="0.25">
      <c r="A43">
        <f>Input!G44</f>
        <v>222</v>
      </c>
      <c r="B43">
        <f t="shared" si="1"/>
        <v>40</v>
      </c>
      <c r="C43">
        <f t="shared" si="10"/>
        <v>0.41622056942135116</v>
      </c>
      <c r="D43" s="4">
        <f>Input!I44</f>
        <v>4207.6822657142857</v>
      </c>
      <c r="E43">
        <f t="shared" si="2"/>
        <v>1715.6959488571429</v>
      </c>
      <c r="F43">
        <f t="shared" si="9"/>
        <v>1320.2627765308935</v>
      </c>
      <c r="G43">
        <f t="shared" si="5"/>
        <v>156367.39377600126</v>
      </c>
      <c r="H43">
        <f t="shared" si="3"/>
        <v>10911122.90037448</v>
      </c>
      <c r="M43" s="4">
        <f>Input!J44</f>
        <v>125.83409771428478</v>
      </c>
      <c r="N43">
        <f t="shared" si="6"/>
        <v>108.82613871428521</v>
      </c>
      <c r="O43">
        <f t="shared" si="7"/>
        <v>58.095756369954302</v>
      </c>
      <c r="P43">
        <f t="shared" si="8"/>
        <v>2573.5716928020011</v>
      </c>
      <c r="Q43">
        <f t="shared" si="4"/>
        <v>7756.7878651218316</v>
      </c>
    </row>
    <row r="44" spans="1:17" x14ac:dyDescent="0.25">
      <c r="A44">
        <f>Input!G45</f>
        <v>223</v>
      </c>
      <c r="B44">
        <f t="shared" si="1"/>
        <v>41</v>
      </c>
      <c r="C44">
        <f t="shared" si="10"/>
        <v>0.49721986166492566</v>
      </c>
      <c r="D44" s="4">
        <f>Input!I45</f>
        <v>4347.0111354285718</v>
      </c>
      <c r="E44">
        <f t="shared" si="2"/>
        <v>1855.024818571429</v>
      </c>
      <c r="F44">
        <f t="shared" si="9"/>
        <v>1376.2486056279538</v>
      </c>
      <c r="G44">
        <f t="shared" si="5"/>
        <v>229226.66208049594</v>
      </c>
      <c r="H44">
        <f t="shared" si="3"/>
        <v>10544392.656486439</v>
      </c>
      <c r="M44" s="4">
        <f>Input!J45</f>
        <v>139.32886971428616</v>
      </c>
      <c r="N44">
        <f t="shared" si="6"/>
        <v>122.32091071428658</v>
      </c>
      <c r="O44">
        <f t="shared" si="7"/>
        <v>55.985829097060417</v>
      </c>
      <c r="P44">
        <f t="shared" si="8"/>
        <v>4400.343053164057</v>
      </c>
      <c r="Q44">
        <f t="shared" si="4"/>
        <v>5561.8566583068687</v>
      </c>
    </row>
    <row r="45" spans="1:17" x14ac:dyDescent="0.25">
      <c r="A45">
        <f>Input!G46</f>
        <v>224</v>
      </c>
      <c r="B45">
        <f t="shared" si="1"/>
        <v>42</v>
      </c>
      <c r="C45">
        <f t="shared" si="10"/>
        <v>0.57821915390850009</v>
      </c>
      <c r="D45" s="4">
        <f>Input!I46</f>
        <v>4500.4134194285725</v>
      </c>
      <c r="E45">
        <f t="shared" si="2"/>
        <v>2008.4271025714297</v>
      </c>
      <c r="F45">
        <f t="shared" si="9"/>
        <v>1429.8483182920352</v>
      </c>
      <c r="G45">
        <f t="shared" si="5"/>
        <v>334753.40961822215</v>
      </c>
      <c r="H45">
        <f t="shared" si="3"/>
        <v>10199166.211743053</v>
      </c>
      <c r="M45" s="4">
        <f>Input!J46</f>
        <v>153.40228400000069</v>
      </c>
      <c r="N45">
        <f t="shared" si="6"/>
        <v>136.39432500000112</v>
      </c>
      <c r="O45">
        <f t="shared" si="7"/>
        <v>53.599712664081352</v>
      </c>
      <c r="P45">
        <f t="shared" si="8"/>
        <v>6854.9478318552374</v>
      </c>
      <c r="Q45">
        <f t="shared" si="4"/>
        <v>3660.7875099531448</v>
      </c>
    </row>
    <row r="46" spans="1:17" x14ac:dyDescent="0.25">
      <c r="A46">
        <f>Input!G47</f>
        <v>225</v>
      </c>
      <c r="B46">
        <f t="shared" si="1"/>
        <v>43</v>
      </c>
      <c r="C46">
        <f t="shared" si="10"/>
        <v>0.65921844615207459</v>
      </c>
      <c r="D46" s="4">
        <f>Input!I47</f>
        <v>4666.0291954285722</v>
      </c>
      <c r="E46">
        <f t="shared" si="2"/>
        <v>2174.0428785714294</v>
      </c>
      <c r="F46">
        <f t="shared" si="9"/>
        <v>1480.8280390992707</v>
      </c>
      <c r="G46">
        <f t="shared" si="5"/>
        <v>480546.81366441073</v>
      </c>
      <c r="H46">
        <f t="shared" si="3"/>
        <v>9876146.1100583542</v>
      </c>
      <c r="M46" s="4">
        <f>Input!J47</f>
        <v>165.61577599999964</v>
      </c>
      <c r="N46">
        <f t="shared" si="6"/>
        <v>148.60781700000007</v>
      </c>
      <c r="O46">
        <f t="shared" si="7"/>
        <v>50.979720807235545</v>
      </c>
      <c r="P46">
        <f t="shared" si="8"/>
        <v>9531.2451662236836</v>
      </c>
      <c r="Q46">
        <f t="shared" si="4"/>
        <v>2332.0158584647247</v>
      </c>
    </row>
    <row r="47" spans="1:17" x14ac:dyDescent="0.25">
      <c r="A47">
        <f>Input!G48</f>
        <v>226</v>
      </c>
      <c r="B47">
        <f t="shared" si="1"/>
        <v>44</v>
      </c>
      <c r="C47">
        <f t="shared" si="10"/>
        <v>0.74021773839564908</v>
      </c>
      <c r="D47" s="4">
        <f>Input!I48</f>
        <v>4840.7379262857139</v>
      </c>
      <c r="E47">
        <f t="shared" si="2"/>
        <v>2348.7516094285711</v>
      </c>
      <c r="F47">
        <f t="shared" si="9"/>
        <v>1528.9987535394196</v>
      </c>
      <c r="G47">
        <f t="shared" si="5"/>
        <v>671994.74473842001</v>
      </c>
      <c r="H47">
        <f t="shared" si="3"/>
        <v>9575700.7137691136</v>
      </c>
      <c r="M47" s="4">
        <f>Input!J48</f>
        <v>174.70873085714175</v>
      </c>
      <c r="N47">
        <f t="shared" si="6"/>
        <v>157.70077185714217</v>
      </c>
      <c r="O47">
        <f t="shared" si="7"/>
        <v>48.170714440148942</v>
      </c>
      <c r="P47">
        <f t="shared" si="8"/>
        <v>11996.833477769835</v>
      </c>
      <c r="Q47">
        <f t="shared" si="4"/>
        <v>1536.4828285461003</v>
      </c>
    </row>
    <row r="48" spans="1:17" x14ac:dyDescent="0.25">
      <c r="A48">
        <f>Input!G49</f>
        <v>227</v>
      </c>
      <c r="B48">
        <f t="shared" si="1"/>
        <v>45</v>
      </c>
      <c r="C48">
        <f t="shared" si="10"/>
        <v>0.82121703063922347</v>
      </c>
      <c r="D48" s="4">
        <f>Input!I49</f>
        <v>5014.0413822857145</v>
      </c>
      <c r="E48">
        <f t="shared" si="2"/>
        <v>2522.0550654285717</v>
      </c>
      <c r="F48">
        <f t="shared" si="9"/>
        <v>1574.2175882230604</v>
      </c>
      <c r="G48">
        <f t="shared" si="5"/>
        <v>898395.88319530815</v>
      </c>
      <c r="H48">
        <f t="shared" si="3"/>
        <v>9297889.4430741128</v>
      </c>
      <c r="M48" s="4">
        <f>Input!J49</f>
        <v>173.30345600000055</v>
      </c>
      <c r="N48">
        <f t="shared" si="6"/>
        <v>156.29549700000098</v>
      </c>
      <c r="O48">
        <f t="shared" si="7"/>
        <v>45.218834683640701</v>
      </c>
      <c r="P48">
        <f t="shared" si="8"/>
        <v>12338.024911342733</v>
      </c>
      <c r="Q48">
        <f t="shared" si="4"/>
        <v>1648.6255402103773</v>
      </c>
    </row>
    <row r="49" spans="1:17" x14ac:dyDescent="0.25">
      <c r="A49">
        <f>Input!G50</f>
        <v>228</v>
      </c>
      <c r="B49">
        <f t="shared" si="1"/>
        <v>46</v>
      </c>
      <c r="C49">
        <f t="shared" si="10"/>
        <v>0.90221632288279796</v>
      </c>
      <c r="D49" s="4">
        <f>Input!I50</f>
        <v>5212.5364568571431</v>
      </c>
      <c r="E49">
        <f t="shared" si="2"/>
        <v>2720.5501400000003</v>
      </c>
      <c r="F49">
        <f t="shared" si="9"/>
        <v>1616.3878491673754</v>
      </c>
      <c r="G49">
        <f t="shared" si="5"/>
        <v>1219174.3644967501</v>
      </c>
      <c r="H49">
        <f t="shared" si="3"/>
        <v>9042492.9371352009</v>
      </c>
      <c r="M49" s="4">
        <f>Input!J50</f>
        <v>198.49507457142863</v>
      </c>
      <c r="N49">
        <f t="shared" si="6"/>
        <v>181.48711557142906</v>
      </c>
      <c r="O49">
        <f t="shared" si="7"/>
        <v>42.170260944315054</v>
      </c>
      <c r="P49">
        <f t="shared" si="8"/>
        <v>19409.185983192416</v>
      </c>
      <c r="Q49">
        <f t="shared" si="4"/>
        <v>237.5190018500538</v>
      </c>
    </row>
    <row r="50" spans="1:17" x14ac:dyDescent="0.25">
      <c r="A50">
        <f>Input!G51</f>
        <v>229</v>
      </c>
      <c r="B50">
        <f t="shared" si="1"/>
        <v>47</v>
      </c>
      <c r="C50">
        <f t="shared" si="10"/>
        <v>0.98321561512637246</v>
      </c>
      <c r="D50" s="4">
        <f>Input!I51</f>
        <v>5436.5124714285712</v>
      </c>
      <c r="E50">
        <f t="shared" si="2"/>
        <v>2944.5261545714284</v>
      </c>
      <c r="F50">
        <f t="shared" si="9"/>
        <v>1655.4578890309006</v>
      </c>
      <c r="G50">
        <f t="shared" si="5"/>
        <v>1661696.9932236648</v>
      </c>
      <c r="H50">
        <f t="shared" si="3"/>
        <v>8809046.4173933789</v>
      </c>
      <c r="M50" s="4">
        <f>Input!J51</f>
        <v>223.9760145714281</v>
      </c>
      <c r="N50">
        <f t="shared" si="6"/>
        <v>206.96805557142852</v>
      </c>
      <c r="O50">
        <f t="shared" si="7"/>
        <v>39.07003986352511</v>
      </c>
      <c r="P50">
        <f t="shared" si="8"/>
        <v>28189.743678651386</v>
      </c>
      <c r="Q50">
        <f t="shared" si="4"/>
        <v>101.39057096639083</v>
      </c>
    </row>
    <row r="51" spans="1:17" x14ac:dyDescent="0.25">
      <c r="A51">
        <f>Input!G52</f>
        <v>230</v>
      </c>
      <c r="B51">
        <f t="shared" si="1"/>
        <v>48</v>
      </c>
      <c r="C51">
        <f t="shared" si="10"/>
        <v>1.0642149073699469</v>
      </c>
      <c r="D51" s="4">
        <f>Input!I52</f>
        <v>5687.1060451428575</v>
      </c>
      <c r="E51">
        <f t="shared" si="2"/>
        <v>3195.1197282857147</v>
      </c>
      <c r="F51">
        <f t="shared" si="9"/>
        <v>1691.4189141987072</v>
      </c>
      <c r="G51">
        <f t="shared" si="5"/>
        <v>2261116.1382859293</v>
      </c>
      <c r="H51">
        <f t="shared" si="3"/>
        <v>8596874.6957138646</v>
      </c>
      <c r="M51" s="4">
        <f>Input!J52</f>
        <v>250.59357371428632</v>
      </c>
      <c r="N51">
        <f t="shared" si="6"/>
        <v>233.58561471428675</v>
      </c>
      <c r="O51">
        <f t="shared" si="7"/>
        <v>35.961025167806696</v>
      </c>
      <c r="P51">
        <f t="shared" si="8"/>
        <v>39055.478393414713</v>
      </c>
      <c r="Q51">
        <f t="shared" si="4"/>
        <v>1345.9247902259108</v>
      </c>
    </row>
    <row r="52" spans="1:17" x14ac:dyDescent="0.25">
      <c r="A52">
        <f>Input!G53</f>
        <v>231</v>
      </c>
      <c r="B52">
        <f t="shared" si="1"/>
        <v>49</v>
      </c>
      <c r="C52">
        <f t="shared" si="10"/>
        <v>1.1452141996135214</v>
      </c>
      <c r="D52" s="4">
        <f>Input!I53</f>
        <v>5960.3080114285713</v>
      </c>
      <c r="E52">
        <f t="shared" si="2"/>
        <v>3468.3216945714285</v>
      </c>
      <c r="F52">
        <f t="shared" si="9"/>
        <v>1724.3018751959098</v>
      </c>
      <c r="G52">
        <f t="shared" si="5"/>
        <v>3041605.1303746165</v>
      </c>
      <c r="H52">
        <f t="shared" si="3"/>
        <v>8405127.4899685998</v>
      </c>
      <c r="M52" s="4">
        <f>Input!J53</f>
        <v>273.20196628571375</v>
      </c>
      <c r="N52">
        <f t="shared" si="6"/>
        <v>256.19400728571418</v>
      </c>
      <c r="O52">
        <f t="shared" si="7"/>
        <v>32.882960997202595</v>
      </c>
      <c r="P52">
        <f t="shared" si="8"/>
        <v>49867.823394469764</v>
      </c>
      <c r="Q52">
        <f t="shared" si="4"/>
        <v>3515.9255124829833</v>
      </c>
    </row>
    <row r="53" spans="1:17" x14ac:dyDescent="0.25">
      <c r="A53">
        <f>Input!G54</f>
        <v>232</v>
      </c>
      <c r="B53">
        <f t="shared" si="1"/>
        <v>50</v>
      </c>
      <c r="C53">
        <f t="shared" si="10"/>
        <v>1.2262134918570959</v>
      </c>
      <c r="D53" s="4">
        <f>Input!I54</f>
        <v>6260.4168581428576</v>
      </c>
      <c r="E53">
        <f t="shared" si="2"/>
        <v>3768.4305412857148</v>
      </c>
      <c r="F53">
        <f t="shared" si="9"/>
        <v>1754.1736078930526</v>
      </c>
      <c r="G53">
        <f t="shared" si="5"/>
        <v>4057230.9937204113</v>
      </c>
      <c r="H53">
        <f t="shared" si="3"/>
        <v>8232813.9577757912</v>
      </c>
      <c r="M53" s="4">
        <f>Input!J54</f>
        <v>300.1088467142863</v>
      </c>
      <c r="N53">
        <f t="shared" si="6"/>
        <v>283.10088771428673</v>
      </c>
      <c r="O53">
        <f t="shared" si="7"/>
        <v>29.871732697142658</v>
      </c>
      <c r="P53">
        <f t="shared" si="8"/>
        <v>64125.004950696784</v>
      </c>
      <c r="Q53">
        <f t="shared" si="4"/>
        <v>7430.8056039265011</v>
      </c>
    </row>
    <row r="54" spans="1:17" x14ac:dyDescent="0.25">
      <c r="A54">
        <f>Input!G55</f>
        <v>233</v>
      </c>
      <c r="B54">
        <f t="shared" si="1"/>
        <v>51</v>
      </c>
      <c r="C54">
        <f t="shared" si="10"/>
        <v>1.3072127841006702</v>
      </c>
      <c r="D54" s="4">
        <f>Input!I55</f>
        <v>6576.2317181428571</v>
      </c>
      <c r="E54">
        <f t="shared" si="2"/>
        <v>4084.2454012857143</v>
      </c>
      <c r="F54">
        <f t="shared" si="9"/>
        <v>1781.1324077896688</v>
      </c>
      <c r="G54">
        <f t="shared" si="5"/>
        <v>5304329.4608103158</v>
      </c>
      <c r="H54">
        <f t="shared" si="3"/>
        <v>8078835.6094837561</v>
      </c>
      <c r="M54" s="4">
        <f>Input!J55</f>
        <v>315.8148599999995</v>
      </c>
      <c r="N54">
        <f t="shared" si="6"/>
        <v>298.80690099999993</v>
      </c>
      <c r="O54">
        <f t="shared" si="7"/>
        <v>26.958799896616284</v>
      </c>
      <c r="P54">
        <f t="shared" si="8"/>
        <v>73901.390073515504</v>
      </c>
      <c r="Q54">
        <f t="shared" si="4"/>
        <v>10385.2677615137</v>
      </c>
    </row>
    <row r="55" spans="1:17" x14ac:dyDescent="0.25">
      <c r="A55">
        <f>Input!G56</f>
        <v>234</v>
      </c>
      <c r="B55">
        <f t="shared" si="1"/>
        <v>52</v>
      </c>
      <c r="C55">
        <f t="shared" si="10"/>
        <v>1.3882120763442447</v>
      </c>
      <c r="D55" s="4">
        <f>Input!I56</f>
        <v>6910.6044727142853</v>
      </c>
      <c r="E55">
        <f t="shared" si="2"/>
        <v>4418.6181558571425</v>
      </c>
      <c r="F55">
        <f t="shared" si="9"/>
        <v>1805.3032253083427</v>
      </c>
      <c r="G55">
        <f t="shared" si="5"/>
        <v>6829414.9262292767</v>
      </c>
      <c r="H55">
        <f t="shared" si="3"/>
        <v>7942016.9942689622</v>
      </c>
      <c r="M55" s="4">
        <f>Input!J56</f>
        <v>334.37275457142823</v>
      </c>
      <c r="N55">
        <f t="shared" si="6"/>
        <v>317.36479557142866</v>
      </c>
      <c r="O55">
        <f t="shared" si="7"/>
        <v>24.170817518673939</v>
      </c>
      <c r="P55">
        <f t="shared" si="8"/>
        <v>85962.708766399228</v>
      </c>
      <c r="Q55">
        <f t="shared" si="4"/>
        <v>14512.064023402201</v>
      </c>
    </row>
    <row r="56" spans="1:17" x14ac:dyDescent="0.25">
      <c r="A56">
        <f>Input!G57</f>
        <v>235</v>
      </c>
      <c r="B56">
        <f t="shared" si="1"/>
        <v>53</v>
      </c>
      <c r="C56">
        <f t="shared" si="10"/>
        <v>1.4692113685878192</v>
      </c>
      <c r="D56" s="4">
        <f>Input!I57</f>
        <v>7248.7797357142854</v>
      </c>
      <c r="E56">
        <f t="shared" si="2"/>
        <v>4756.7934188571426</v>
      </c>
      <c r="F56">
        <f t="shared" si="9"/>
        <v>1826.8326670022236</v>
      </c>
      <c r="G56">
        <f t="shared" si="5"/>
        <v>8584670.0074102432</v>
      </c>
      <c r="H56">
        <f t="shared" si="3"/>
        <v>7821133.7554822899</v>
      </c>
      <c r="M56" s="4">
        <f>Input!J57</f>
        <v>338.17526300000009</v>
      </c>
      <c r="N56">
        <f t="shared" si="6"/>
        <v>321.16730400000051</v>
      </c>
      <c r="O56">
        <f t="shared" si="7"/>
        <v>21.52944169388088</v>
      </c>
      <c r="P56">
        <f t="shared" si="8"/>
        <v>89782.848527381109</v>
      </c>
      <c r="Q56">
        <f t="shared" si="4"/>
        <v>15442.669271233712</v>
      </c>
    </row>
    <row r="57" spans="1:17" x14ac:dyDescent="0.25">
      <c r="A57">
        <f>Input!G58</f>
        <v>236</v>
      </c>
      <c r="B57">
        <f t="shared" si="1"/>
        <v>54</v>
      </c>
      <c r="C57">
        <f t="shared" si="10"/>
        <v>1.5502106608313937</v>
      </c>
      <c r="D57" s="4">
        <f>Input!I58</f>
        <v>7617.3750662857137</v>
      </c>
      <c r="E57">
        <f t="shared" si="2"/>
        <v>5125.3887494285709</v>
      </c>
      <c r="F57">
        <f t="shared" si="9"/>
        <v>1845.8839768155342</v>
      </c>
      <c r="G57">
        <f t="shared" si="5"/>
        <v>10755151.553591687</v>
      </c>
      <c r="H57">
        <f t="shared" si="3"/>
        <v>7714937.8169196937</v>
      </c>
      <c r="M57" s="4">
        <f>Input!J58</f>
        <v>368.59533057142835</v>
      </c>
      <c r="N57">
        <f t="shared" si="6"/>
        <v>351.58737157142878</v>
      </c>
      <c r="O57">
        <f t="shared" si="7"/>
        <v>19.051309813310606</v>
      </c>
      <c r="P57">
        <f t="shared" si="8"/>
        <v>110580.23236959899</v>
      </c>
      <c r="Q57">
        <f t="shared" si="4"/>
        <v>23928.564363235302</v>
      </c>
    </row>
    <row r="58" spans="1:17" x14ac:dyDescent="0.25">
      <c r="A58">
        <f>Input!G59</f>
        <v>237</v>
      </c>
      <c r="B58">
        <f t="shared" si="1"/>
        <v>55</v>
      </c>
      <c r="C58">
        <f t="shared" si="10"/>
        <v>1.6312099530749682</v>
      </c>
      <c r="D58" s="4">
        <f>Input!I59</f>
        <v>8012.7119508571432</v>
      </c>
      <c r="E58">
        <f t="shared" si="2"/>
        <v>5520.7256340000004</v>
      </c>
      <c r="F58">
        <f t="shared" si="9"/>
        <v>1862.6321543223075</v>
      </c>
      <c r="G58">
        <f t="shared" si="5"/>
        <v>13381647.906060452</v>
      </c>
      <c r="H58">
        <f t="shared" si="3"/>
        <v>7622179.5900301505</v>
      </c>
      <c r="M58" s="4">
        <f>Input!J59</f>
        <v>395.33688457142944</v>
      </c>
      <c r="N58">
        <f t="shared" si="6"/>
        <v>378.32892557142986</v>
      </c>
      <c r="O58">
        <f t="shared" si="7"/>
        <v>16.748177506773303</v>
      </c>
      <c r="P58">
        <f t="shared" si="8"/>
        <v>130740.63737099664</v>
      </c>
      <c r="Q58">
        <f t="shared" si="4"/>
        <v>32916.902414599739</v>
      </c>
    </row>
    <row r="59" spans="1:17" x14ac:dyDescent="0.25">
      <c r="A59">
        <f>Input!G60</f>
        <v>238</v>
      </c>
      <c r="B59">
        <f t="shared" si="1"/>
        <v>56</v>
      </c>
      <c r="C59">
        <f t="shared" si="10"/>
        <v>1.7122092453185427</v>
      </c>
      <c r="D59" s="4">
        <f>Input!I60</f>
        <v>8430.0579198571431</v>
      </c>
      <c r="E59">
        <f t="shared" si="2"/>
        <v>5938.0716030000003</v>
      </c>
      <c r="F59">
        <f t="shared" si="9"/>
        <v>1877.2593447160218</v>
      </c>
      <c r="G59">
        <f t="shared" si="5"/>
        <v>16490196.197029427</v>
      </c>
      <c r="H59">
        <f t="shared" si="3"/>
        <v>7541627.1869185297</v>
      </c>
      <c r="M59" s="4">
        <f>Input!J60</f>
        <v>417.34596899999997</v>
      </c>
      <c r="N59">
        <f t="shared" si="6"/>
        <v>400.33801000000039</v>
      </c>
      <c r="O59">
        <f t="shared" si="7"/>
        <v>14.627190393714361</v>
      </c>
      <c r="P59">
        <f t="shared" si="8"/>
        <v>148772.83636135291</v>
      </c>
      <c r="Q59">
        <f t="shared" si="4"/>
        <v>41387.525564767959</v>
      </c>
    </row>
    <row r="60" spans="1:17" x14ac:dyDescent="0.25">
      <c r="A60">
        <f>Input!G61</f>
        <v>239</v>
      </c>
      <c r="B60">
        <f t="shared" si="1"/>
        <v>57</v>
      </c>
      <c r="C60">
        <f t="shared" si="10"/>
        <v>1.7932085375621172</v>
      </c>
      <c r="D60" s="4">
        <f>Input!I61</f>
        <v>8866.9950737142844</v>
      </c>
      <c r="E60">
        <f t="shared" si="2"/>
        <v>6375.0087568571416</v>
      </c>
      <c r="F60">
        <f t="shared" si="9"/>
        <v>1889.950609857515</v>
      </c>
      <c r="G60">
        <f t="shared" si="5"/>
        <v>20115746.581967726</v>
      </c>
      <c r="H60">
        <f t="shared" si="3"/>
        <v>7472082.6915578088</v>
      </c>
      <c r="M60" s="4">
        <f>Input!J61</f>
        <v>436.93715385714131</v>
      </c>
      <c r="N60">
        <f t="shared" si="6"/>
        <v>419.92919485714174</v>
      </c>
      <c r="O60">
        <f t="shared" si="7"/>
        <v>12.691265141493163</v>
      </c>
      <c r="P60">
        <f t="shared" si="8"/>
        <v>165842.73139908756</v>
      </c>
      <c r="Q60">
        <f t="shared" si="4"/>
        <v>49742.571719832224</v>
      </c>
    </row>
    <row r="61" spans="1:17" x14ac:dyDescent="0.25">
      <c r="A61">
        <f>Input!G62</f>
        <v>240</v>
      </c>
      <c r="B61">
        <f t="shared" si="1"/>
        <v>58</v>
      </c>
      <c r="C61">
        <f t="shared" si="10"/>
        <v>1.8742078298056917</v>
      </c>
      <c r="D61" s="4">
        <f>Input!I62</f>
        <v>9314.2237994285715</v>
      </c>
      <c r="E61">
        <f t="shared" si="2"/>
        <v>6822.2374825714287</v>
      </c>
      <c r="F61">
        <f t="shared" si="9"/>
        <v>1900.8901625371129</v>
      </c>
      <c r="G61">
        <f t="shared" si="5"/>
        <v>24219659.444408946</v>
      </c>
      <c r="H61">
        <f t="shared" si="3"/>
        <v>7412395.5889827572</v>
      </c>
      <c r="M61" s="4">
        <f>Input!J62</f>
        <v>447.22872571428707</v>
      </c>
      <c r="N61">
        <f t="shared" si="6"/>
        <v>430.22076671428749</v>
      </c>
      <c r="O61">
        <f t="shared" si="7"/>
        <v>10.939552679597876</v>
      </c>
      <c r="P61">
        <f t="shared" si="8"/>
        <v>175796.73644240323</v>
      </c>
      <c r="Q61">
        <f t="shared" si="4"/>
        <v>54439.155518967971</v>
      </c>
    </row>
    <row r="62" spans="1:17" x14ac:dyDescent="0.25">
      <c r="A62">
        <f>Input!G63</f>
        <v>241</v>
      </c>
      <c r="B62">
        <f t="shared" si="1"/>
        <v>59</v>
      </c>
      <c r="C62">
        <f t="shared" si="10"/>
        <v>1.9552071220492662</v>
      </c>
      <c r="D62" s="4">
        <f>Input!I63</f>
        <v>9750.0863312857146</v>
      </c>
      <c r="E62">
        <f t="shared" si="2"/>
        <v>7258.1000144285717</v>
      </c>
      <c r="F62">
        <f t="shared" si="9"/>
        <v>1910.2581187974558</v>
      </c>
      <c r="G62">
        <f t="shared" si="5"/>
        <v>28599412.940667409</v>
      </c>
      <c r="H62">
        <f t="shared" si="3"/>
        <v>7361473.4860756118</v>
      </c>
      <c r="M62" s="4">
        <f>Input!J63</f>
        <v>435.86253185714304</v>
      </c>
      <c r="N62">
        <f t="shared" si="6"/>
        <v>418.85457285714347</v>
      </c>
      <c r="O62">
        <f t="shared" si="7"/>
        <v>9.3679562603430124</v>
      </c>
      <c r="P62">
        <f t="shared" si="8"/>
        <v>167679.28917189504</v>
      </c>
      <c r="Q62">
        <f t="shared" si="4"/>
        <v>49264.379723532504</v>
      </c>
    </row>
    <row r="63" spans="1:17" x14ac:dyDescent="0.25">
      <c r="A63">
        <f>Input!G64</f>
        <v>242</v>
      </c>
      <c r="B63">
        <f t="shared" si="1"/>
        <v>60</v>
      </c>
      <c r="C63">
        <f t="shared" si="10"/>
        <v>2.0362064142928404</v>
      </c>
      <c r="D63" s="4">
        <f>Input!I64</f>
        <v>10214.653668857141</v>
      </c>
      <c r="E63">
        <f t="shared" si="2"/>
        <v>7722.6673519999986</v>
      </c>
      <c r="F63">
        <f t="shared" si="9"/>
        <v>1918.2277970445716</v>
      </c>
      <c r="G63">
        <f t="shared" si="5"/>
        <v>33691518.547131151</v>
      </c>
      <c r="H63">
        <f t="shared" si="3"/>
        <v>7318290.2832739735</v>
      </c>
      <c r="M63" s="4">
        <f>Input!J64</f>
        <v>464.56733757142683</v>
      </c>
      <c r="N63">
        <f t="shared" si="6"/>
        <v>447.55937857142726</v>
      </c>
      <c r="O63">
        <f t="shared" si="7"/>
        <v>7.9696782471158043</v>
      </c>
      <c r="P63">
        <f t="shared" si="8"/>
        <v>193239.10463121798</v>
      </c>
      <c r="Q63">
        <f t="shared" si="4"/>
        <v>62830.7421592998</v>
      </c>
    </row>
    <row r="64" spans="1:17" x14ac:dyDescent="0.25">
      <c r="A64">
        <f>Input!G65</f>
        <v>243</v>
      </c>
      <c r="B64">
        <f t="shared" si="1"/>
        <v>61</v>
      </c>
      <c r="C64">
        <f t="shared" si="10"/>
        <v>2.1172057065364149</v>
      </c>
      <c r="D64" s="4">
        <f>Input!I65</f>
        <v>10686.433372999998</v>
      </c>
      <c r="E64">
        <f t="shared" si="2"/>
        <v>8194.4470561428552</v>
      </c>
      <c r="F64">
        <f t="shared" si="9"/>
        <v>1924.9635688560347</v>
      </c>
      <c r="G64">
        <f t="shared" si="5"/>
        <v>39306423.19736211</v>
      </c>
      <c r="H64">
        <f t="shared" si="3"/>
        <v>7281891.9778261678</v>
      </c>
      <c r="M64" s="4">
        <f>Input!J65</f>
        <v>471.77970414285664</v>
      </c>
      <c r="N64">
        <f t="shared" si="6"/>
        <v>454.77174514285707</v>
      </c>
      <c r="O64">
        <f t="shared" si="7"/>
        <v>6.7357718114631515</v>
      </c>
      <c r="P64">
        <f t="shared" si="8"/>
        <v>200736.23339900951</v>
      </c>
      <c r="Q64">
        <f t="shared" si="4"/>
        <v>66498.472821224219</v>
      </c>
    </row>
    <row r="65" spans="1:17" x14ac:dyDescent="0.25">
      <c r="A65">
        <f>Input!G66</f>
        <v>244</v>
      </c>
      <c r="B65">
        <f t="shared" si="1"/>
        <v>62</v>
      </c>
      <c r="C65">
        <f t="shared" si="10"/>
        <v>2.1982049987799894</v>
      </c>
      <c r="D65" s="4">
        <f>Input!I66</f>
        <v>11155.960504285713</v>
      </c>
      <c r="E65">
        <f t="shared" si="2"/>
        <v>8663.9741874285701</v>
      </c>
      <c r="F65">
        <f t="shared" si="9"/>
        <v>1930.6192457117763</v>
      </c>
      <c r="G65">
        <f t="shared" si="5"/>
        <v>45338068.771141976</v>
      </c>
      <c r="H65">
        <f t="shared" si="3"/>
        <v>7251400.2980454685</v>
      </c>
      <c r="M65" s="4">
        <f>Input!J66</f>
        <v>469.52713128571486</v>
      </c>
      <c r="N65">
        <f t="shared" si="6"/>
        <v>452.51917228571529</v>
      </c>
      <c r="O65">
        <f t="shared" si="7"/>
        <v>5.6556768557417119</v>
      </c>
      <c r="P65">
        <f t="shared" si="8"/>
        <v>199686.98354789402</v>
      </c>
      <c r="Q65">
        <f t="shared" si="4"/>
        <v>65341.791563697217</v>
      </c>
    </row>
    <row r="66" spans="1:17" x14ac:dyDescent="0.25">
      <c r="A66">
        <f>Input!G67</f>
        <v>245</v>
      </c>
      <c r="B66">
        <f t="shared" si="1"/>
        <v>63</v>
      </c>
      <c r="C66">
        <f t="shared" si="10"/>
        <v>2.2792042910235639</v>
      </c>
      <c r="D66" s="4">
        <f>Input!I67</f>
        <v>11618.461261142857</v>
      </c>
      <c r="E66">
        <f t="shared" si="2"/>
        <v>9126.4749442857137</v>
      </c>
      <c r="F66">
        <f t="shared" si="9"/>
        <v>1935.3369688732985</v>
      </c>
      <c r="G66">
        <f t="shared" si="5"/>
        <v>51712465.381418571</v>
      </c>
      <c r="H66">
        <f t="shared" si="3"/>
        <v>7226014.3848485583</v>
      </c>
      <c r="M66" s="4">
        <f>Input!J67</f>
        <v>462.50075685714364</v>
      </c>
      <c r="N66">
        <f t="shared" si="6"/>
        <v>445.49279785714407</v>
      </c>
      <c r="O66">
        <f t="shared" si="7"/>
        <v>4.7177231615221142</v>
      </c>
      <c r="P66">
        <f t="shared" si="8"/>
        <v>194282.66647293113</v>
      </c>
      <c r="Q66">
        <f t="shared" si="4"/>
        <v>61798.992144021388</v>
      </c>
    </row>
    <row r="67" spans="1:17" x14ac:dyDescent="0.25">
      <c r="A67">
        <f>Input!G68</f>
        <v>246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12088.670364</v>
      </c>
      <c r="E67">
        <f t="shared" si="2"/>
        <v>9596.6840471428568</v>
      </c>
      <c r="F67">
        <f t="shared" si="9"/>
        <v>1939.2465565896816</v>
      </c>
      <c r="G67">
        <f t="shared" si="5"/>
        <v>58636348.921729304</v>
      </c>
      <c r="H67">
        <f t="shared" si="3"/>
        <v>7205010.7511362517</v>
      </c>
      <c r="M67" s="4">
        <f>Input!J68</f>
        <v>470.20910285714308</v>
      </c>
      <c r="N67">
        <f t="shared" si="6"/>
        <v>453.20114385714351</v>
      </c>
      <c r="O67">
        <f t="shared" si="7"/>
        <v>3.9095877163830934</v>
      </c>
      <c r="P67">
        <f t="shared" si="8"/>
        <v>201862.90241938605</v>
      </c>
      <c r="Q67">
        <f t="shared" si="4"/>
        <v>65690.908347792414</v>
      </c>
    </row>
    <row r="68" spans="1:17" x14ac:dyDescent="0.25">
      <c r="A68">
        <f>Input!G69</f>
        <v>247</v>
      </c>
      <c r="B68">
        <f t="shared" ref="B68:B84" si="12">A68-$A$3</f>
        <v>65</v>
      </c>
      <c r="C68">
        <f t="shared" si="11"/>
        <v>2.4412028755107129</v>
      </c>
      <c r="D68" s="4">
        <f>Input!I69</f>
        <v>12562.950630714286</v>
      </c>
      <c r="E68">
        <f t="shared" ref="E68:E84" si="13">D68-$D$3</f>
        <v>10070.964313857143</v>
      </c>
      <c r="F68">
        <f t="shared" si="9"/>
        <v>1942.4652537290999</v>
      </c>
      <c r="G68">
        <f t="shared" si="5"/>
        <v>66072496.970502466</v>
      </c>
      <c r="H68">
        <f t="shared" ref="H68:H84" si="14">(F68-$I$4)^2</f>
        <v>7187741.7601619819</v>
      </c>
      <c r="M68" s="4">
        <f>Input!J69</f>
        <v>474.28026671428597</v>
      </c>
      <c r="N68">
        <f t="shared" si="6"/>
        <v>457.2723077142864</v>
      </c>
      <c r="O68">
        <f t="shared" si="7"/>
        <v>3.2186971394183641</v>
      </c>
      <c r="P68">
        <f t="shared" si="8"/>
        <v>206164.68127607394</v>
      </c>
      <c r="Q68">
        <f t="shared" ref="Q68:Q84" si="15">(N68-$R$4)^2</f>
        <v>67794.38066871214</v>
      </c>
    </row>
    <row r="69" spans="1:17" x14ac:dyDescent="0.25">
      <c r="A69">
        <f>Input!G70</f>
        <v>248</v>
      </c>
      <c r="B69">
        <f t="shared" si="12"/>
        <v>66</v>
      </c>
      <c r="C69">
        <f t="shared" si="11"/>
        <v>2.5222021677542874</v>
      </c>
      <c r="D69" s="4">
        <f>Input!I70</f>
        <v>13040.144776285713</v>
      </c>
      <c r="E69">
        <f t="shared" si="13"/>
        <v>10548.15845942857</v>
      </c>
      <c r="F69">
        <f t="shared" si="9"/>
        <v>1945.0978236222518</v>
      </c>
      <c r="G69">
        <f t="shared" ref="G69:G84" si="16">(E69-F69)^2</f>
        <v>74012652.303360239</v>
      </c>
      <c r="H69">
        <f t="shared" si="14"/>
        <v>7173632.8697114429</v>
      </c>
      <c r="M69" s="4">
        <f>Input!J70</f>
        <v>477.19414557142773</v>
      </c>
      <c r="N69">
        <f t="shared" ref="N69:N84" si="17">M69-$M$3</f>
        <v>460.18618657142815</v>
      </c>
      <c r="O69">
        <f t="shared" ref="O69:O84" si="18">$X$3*((1/$Z$3)*(1/SQRT(2*PI()))*EXP(-1*C69*C69/2))</f>
        <v>2.6325698931519605</v>
      </c>
      <c r="P69">
        <f t="shared" ref="P69:P84" si="19">(N69-O69)^2</f>
        <v>209355.31213537088</v>
      </c>
      <c r="Q69">
        <f t="shared" si="15"/>
        <v>69320.265268803269</v>
      </c>
    </row>
    <row r="70" spans="1:17" x14ac:dyDescent="0.25">
      <c r="A70">
        <f>Input!G71</f>
        <v>249</v>
      </c>
      <c r="B70">
        <f t="shared" si="12"/>
        <v>67</v>
      </c>
      <c r="C70">
        <f t="shared" si="11"/>
        <v>2.6032014599978619</v>
      </c>
      <c r="D70" s="4">
        <f>Input!I71</f>
        <v>13511.201177285711</v>
      </c>
      <c r="E70">
        <f t="shared" si="13"/>
        <v>11019.214860428568</v>
      </c>
      <c r="F70">
        <f t="shared" ref="F70:F84" si="20">F69+O70</f>
        <v>1947.2369199896307</v>
      </c>
      <c r="G70">
        <f t="shared" si="16"/>
        <v>82300783.7518107</v>
      </c>
      <c r="H70">
        <f t="shared" si="14"/>
        <v>7162178.8887151657</v>
      </c>
      <c r="M70" s="4">
        <f>Input!J71</f>
        <v>471.056400999998</v>
      </c>
      <c r="N70">
        <f t="shared" si="17"/>
        <v>454.04844199999843</v>
      </c>
      <c r="O70">
        <f t="shared" si="18"/>
        <v>2.1390963673788548</v>
      </c>
      <c r="P70">
        <f t="shared" si="19"/>
        <v>204222.05667010244</v>
      </c>
      <c r="Q70">
        <f t="shared" si="15"/>
        <v>66125.95531766089</v>
      </c>
    </row>
    <row r="71" spans="1:17" x14ac:dyDescent="0.25">
      <c r="A71">
        <f>Input!G72</f>
        <v>250</v>
      </c>
      <c r="B71">
        <f t="shared" si="12"/>
        <v>68</v>
      </c>
      <c r="C71">
        <f t="shared" si="11"/>
        <v>2.6842007522414364</v>
      </c>
      <c r="D71" s="4">
        <f>Input!I72</f>
        <v>13991.309201571426</v>
      </c>
      <c r="E71">
        <f t="shared" si="13"/>
        <v>11499.322884714284</v>
      </c>
      <c r="F71">
        <f t="shared" si="20"/>
        <v>1948.9636778189699</v>
      </c>
      <c r="G71">
        <f t="shared" si="16"/>
        <v>91209360.980730072</v>
      </c>
      <c r="H71">
        <f t="shared" si="14"/>
        <v>7152939.4863428548</v>
      </c>
      <c r="M71" s="4">
        <f>Input!J72</f>
        <v>480.10802428571515</v>
      </c>
      <c r="N71">
        <f t="shared" si="17"/>
        <v>463.10006528571557</v>
      </c>
      <c r="O71">
        <f t="shared" si="18"/>
        <v>1.7267578293392905</v>
      </c>
      <c r="P71">
        <f t="shared" si="19"/>
        <v>212865.32883323589</v>
      </c>
      <c r="Q71">
        <f t="shared" si="15"/>
        <v>70863.131172826572</v>
      </c>
    </row>
    <row r="72" spans="1:17" x14ac:dyDescent="0.25">
      <c r="A72">
        <f>Input!G73</f>
        <v>251</v>
      </c>
      <c r="B72">
        <f t="shared" si="12"/>
        <v>69</v>
      </c>
      <c r="C72">
        <f t="shared" si="11"/>
        <v>2.7652000444850109</v>
      </c>
      <c r="D72" s="4">
        <f>Input!I73</f>
        <v>14471.272565142859</v>
      </c>
      <c r="E72">
        <f t="shared" si="13"/>
        <v>11979.286248285716</v>
      </c>
      <c r="F72">
        <f t="shared" si="20"/>
        <v>1950.3484654034644</v>
      </c>
      <c r="G72">
        <f t="shared" si="16"/>
        <v>100579593.05292319</v>
      </c>
      <c r="H72">
        <f t="shared" si="14"/>
        <v>7145534.1807631934</v>
      </c>
      <c r="M72" s="4">
        <f>Input!J73</f>
        <v>479.96336357143264</v>
      </c>
      <c r="N72">
        <f t="shared" si="17"/>
        <v>462.95540457143306</v>
      </c>
      <c r="O72">
        <f t="shared" si="18"/>
        <v>1.3847875844943713</v>
      </c>
      <c r="P72">
        <f t="shared" si="19"/>
        <v>213047.43446570329</v>
      </c>
      <c r="Q72">
        <f t="shared" si="15"/>
        <v>70786.134359662596</v>
      </c>
    </row>
    <row r="73" spans="1:17" x14ac:dyDescent="0.25">
      <c r="A73">
        <f>Input!G74</f>
        <v>252</v>
      </c>
      <c r="B73">
        <f t="shared" si="12"/>
        <v>70</v>
      </c>
      <c r="C73">
        <f t="shared" si="11"/>
        <v>2.8461993367285854</v>
      </c>
      <c r="D73" s="4">
        <f>Input!I74</f>
        <v>14961.258845142858</v>
      </c>
      <c r="E73">
        <f t="shared" si="13"/>
        <v>12469.272528285715</v>
      </c>
      <c r="F73">
        <f t="shared" si="20"/>
        <v>1951.4517448616546</v>
      </c>
      <c r="G73">
        <f t="shared" si="16"/>
        <v>110624554.03222711</v>
      </c>
      <c r="H73">
        <f t="shared" si="14"/>
        <v>7139637.0162224956</v>
      </c>
      <c r="M73" s="4">
        <f>Input!J74</f>
        <v>489.98627999999917</v>
      </c>
      <c r="N73">
        <f t="shared" si="17"/>
        <v>472.9783209999996</v>
      </c>
      <c r="O73">
        <f t="shared" si="18"/>
        <v>1.1032794581902508</v>
      </c>
      <c r="P73">
        <f t="shared" si="19"/>
        <v>222666.05483008432</v>
      </c>
      <c r="Q73">
        <f t="shared" si="15"/>
        <v>76219.920099322393</v>
      </c>
    </row>
    <row r="74" spans="1:17" x14ac:dyDescent="0.25">
      <c r="A74">
        <f>Input!G75</f>
        <v>253</v>
      </c>
      <c r="B74">
        <f t="shared" si="12"/>
        <v>71</v>
      </c>
      <c r="C74">
        <f t="shared" si="11"/>
        <v>2.9271986289721599</v>
      </c>
      <c r="D74" s="4">
        <f>Input!I75</f>
        <v>15446.512655285715</v>
      </c>
      <c r="E74">
        <f t="shared" si="13"/>
        <v>12954.526338428572</v>
      </c>
      <c r="F74">
        <f t="shared" si="20"/>
        <v>1952.3249947663462</v>
      </c>
      <c r="G74">
        <f t="shared" si="16"/>
        <v>121048434.40648288</v>
      </c>
      <c r="H74">
        <f t="shared" si="14"/>
        <v>7134971.1139707491</v>
      </c>
      <c r="M74" s="4">
        <f>Input!J75</f>
        <v>485.25381014285631</v>
      </c>
      <c r="N74">
        <f t="shared" si="17"/>
        <v>468.24585114285674</v>
      </c>
      <c r="O74">
        <f t="shared" si="18"/>
        <v>0.87324990469168084</v>
      </c>
      <c r="P74">
        <f t="shared" si="19"/>
        <v>218437.14838812881</v>
      </c>
      <c r="Q74">
        <f t="shared" si="15"/>
        <v>73629.240035957366</v>
      </c>
    </row>
    <row r="75" spans="1:17" x14ac:dyDescent="0.25">
      <c r="A75">
        <f>Input!G76</f>
        <v>254</v>
      </c>
      <c r="B75">
        <f t="shared" si="12"/>
        <v>72</v>
      </c>
      <c r="C75">
        <f t="shared" si="11"/>
        <v>3.0081979212157344</v>
      </c>
      <c r="D75" s="4">
        <f>Input!I76</f>
        <v>15927.240653857143</v>
      </c>
      <c r="E75">
        <f t="shared" si="13"/>
        <v>13435.254337</v>
      </c>
      <c r="F75">
        <f t="shared" si="20"/>
        <v>1953.0116554875726</v>
      </c>
      <c r="G75">
        <f t="shared" si="16"/>
        <v>131841896.9971457</v>
      </c>
      <c r="H75">
        <f t="shared" si="14"/>
        <v>7131303.2562079951</v>
      </c>
      <c r="M75" s="4">
        <f>Input!J76</f>
        <v>480.72799857142854</v>
      </c>
      <c r="N75">
        <f t="shared" si="17"/>
        <v>463.72003957142897</v>
      </c>
      <c r="O75">
        <f t="shared" si="18"/>
        <v>0.68666072122632704</v>
      </c>
      <c r="P75">
        <f t="shared" si="19"/>
        <v>214399.90992943532</v>
      </c>
      <c r="Q75">
        <f t="shared" si="15"/>
        <v>71193.591460378593</v>
      </c>
    </row>
    <row r="76" spans="1:17" x14ac:dyDescent="0.25">
      <c r="A76">
        <f>Input!G77</f>
        <v>255</v>
      </c>
      <c r="B76">
        <f t="shared" si="12"/>
        <v>73</v>
      </c>
      <c r="C76">
        <f t="shared" si="11"/>
        <v>3.0891972134593084</v>
      </c>
      <c r="D76" s="4">
        <f>Input!I77</f>
        <v>16414.313054999999</v>
      </c>
      <c r="E76">
        <f t="shared" si="13"/>
        <v>13922.326738142856</v>
      </c>
      <c r="F76">
        <f t="shared" si="20"/>
        <v>1953.5480650452562</v>
      </c>
      <c r="G76">
        <f t="shared" si="16"/>
        <v>143251662.92559597</v>
      </c>
      <c r="H76">
        <f t="shared" si="14"/>
        <v>7128438.6341257868</v>
      </c>
      <c r="M76" s="4">
        <f>Input!J77</f>
        <v>487.0724011428556</v>
      </c>
      <c r="N76">
        <f t="shared" si="17"/>
        <v>470.06444214285602</v>
      </c>
      <c r="O76">
        <f t="shared" si="18"/>
        <v>0.53640955768352327</v>
      </c>
      <c r="P76">
        <f t="shared" si="19"/>
        <v>220456.57338330284</v>
      </c>
      <c r="Q76">
        <f t="shared" si="15"/>
        <v>74619.486039132011</v>
      </c>
    </row>
    <row r="77" spans="1:17" x14ac:dyDescent="0.25">
      <c r="A77">
        <f>Input!G78</f>
        <v>256</v>
      </c>
      <c r="B77">
        <f t="shared" si="12"/>
        <v>74</v>
      </c>
      <c r="C77">
        <f t="shared" si="11"/>
        <v>3.1701965057028829</v>
      </c>
      <c r="D77" s="4">
        <f>Input!I78</f>
        <v>16893.677110142857</v>
      </c>
      <c r="E77">
        <f t="shared" si="13"/>
        <v>14401.690793285714</v>
      </c>
      <c r="F77">
        <f t="shared" si="20"/>
        <v>1953.9643602930885</v>
      </c>
      <c r="G77">
        <f t="shared" si="16"/>
        <v>154945893.35062331</v>
      </c>
      <c r="H77">
        <f t="shared" si="14"/>
        <v>7126215.8627395025</v>
      </c>
      <c r="M77" s="4">
        <f>Input!J78</f>
        <v>479.36405514285798</v>
      </c>
      <c r="N77">
        <f t="shared" si="17"/>
        <v>462.35609614285841</v>
      </c>
      <c r="O77">
        <f t="shared" si="18"/>
        <v>0.41629524783223454</v>
      </c>
      <c r="P77">
        <f t="shared" si="19"/>
        <v>213388.3796509364</v>
      </c>
      <c r="Q77">
        <f t="shared" si="15"/>
        <v>70467.593559587011</v>
      </c>
    </row>
    <row r="78" spans="1:17" x14ac:dyDescent="0.25">
      <c r="A78">
        <f>Input!G79</f>
        <v>257</v>
      </c>
      <c r="B78">
        <f t="shared" si="12"/>
        <v>75</v>
      </c>
      <c r="C78">
        <f t="shared" si="11"/>
        <v>3.2511957979464574</v>
      </c>
      <c r="D78" s="4">
        <f>Input!I79</f>
        <v>17363.824215571429</v>
      </c>
      <c r="E78">
        <f t="shared" si="13"/>
        <v>14871.837898714286</v>
      </c>
      <c r="F78">
        <f t="shared" si="20"/>
        <v>1954.2853248245003</v>
      </c>
      <c r="G78">
        <f t="shared" si="16"/>
        <v>166863164.4992066</v>
      </c>
      <c r="H78">
        <f t="shared" si="14"/>
        <v>7124502.337854363</v>
      </c>
      <c r="M78" s="4">
        <f>Input!J79</f>
        <v>470.1471054285721</v>
      </c>
      <c r="N78">
        <f t="shared" si="17"/>
        <v>453.13914642857253</v>
      </c>
      <c r="O78">
        <f t="shared" si="18"/>
        <v>0.32096453141176501</v>
      </c>
      <c r="P78">
        <f t="shared" si="19"/>
        <v>205044.30585665014</v>
      </c>
      <c r="Q78">
        <f t="shared" si="15"/>
        <v>65659.132014878443</v>
      </c>
    </row>
    <row r="79" spans="1:17" x14ac:dyDescent="0.25">
      <c r="A79">
        <f>Input!G80</f>
        <v>258</v>
      </c>
      <c r="B79">
        <f t="shared" si="12"/>
        <v>76</v>
      </c>
      <c r="C79">
        <f t="shared" si="11"/>
        <v>3.3321950901900319</v>
      </c>
      <c r="D79" s="4">
        <f>Input!I80</f>
        <v>17829.300848714287</v>
      </c>
      <c r="E79">
        <f t="shared" si="13"/>
        <v>15337.314531857144</v>
      </c>
      <c r="F79">
        <f t="shared" si="20"/>
        <v>1954.531170897784</v>
      </c>
      <c r="G79">
        <f t="shared" si="16"/>
        <v>179098890.48637071</v>
      </c>
      <c r="H79">
        <f t="shared" si="14"/>
        <v>7123189.9852501173</v>
      </c>
      <c r="M79" s="4">
        <f>Input!J80</f>
        <v>465.47663314285819</v>
      </c>
      <c r="N79">
        <f t="shared" si="17"/>
        <v>448.46867414285862</v>
      </c>
      <c r="O79">
        <f t="shared" si="18"/>
        <v>0.24584607328366054</v>
      </c>
      <c r="P79">
        <f t="shared" si="19"/>
        <v>200903.70360268778</v>
      </c>
      <c r="Q79">
        <f t="shared" si="15"/>
        <v>63287.418145680807</v>
      </c>
    </row>
    <row r="80" spans="1:17" x14ac:dyDescent="0.25">
      <c r="A80">
        <f>Input!G81</f>
        <v>259</v>
      </c>
      <c r="B80">
        <f t="shared" si="12"/>
        <v>77</v>
      </c>
      <c r="C80">
        <f t="shared" si="11"/>
        <v>3.4131943824336064</v>
      </c>
      <c r="D80" s="4">
        <f>Input!I81</f>
        <v>18287.937099714287</v>
      </c>
      <c r="E80">
        <f t="shared" si="13"/>
        <v>15795.950782857144</v>
      </c>
      <c r="F80">
        <f t="shared" si="20"/>
        <v>1954.7182477927079</v>
      </c>
      <c r="G80">
        <f t="shared" si="16"/>
        <v>191579718.0897263</v>
      </c>
      <c r="H80">
        <f t="shared" si="14"/>
        <v>7122191.4297884703</v>
      </c>
      <c r="M80" s="4">
        <f>Input!J81</f>
        <v>458.6362509999999</v>
      </c>
      <c r="N80">
        <f t="shared" si="17"/>
        <v>441.62829200000033</v>
      </c>
      <c r="O80">
        <f t="shared" si="18"/>
        <v>0.1870768949237975</v>
      </c>
      <c r="P80">
        <f t="shared" si="19"/>
        <v>194870.34639344647</v>
      </c>
      <c r="Q80">
        <f t="shared" si="15"/>
        <v>59892.540373469623</v>
      </c>
    </row>
    <row r="81" spans="1:17" x14ac:dyDescent="0.25">
      <c r="A81">
        <f>Input!G82</f>
        <v>260</v>
      </c>
      <c r="B81">
        <f t="shared" si="12"/>
        <v>78</v>
      </c>
      <c r="C81">
        <f t="shared" si="11"/>
        <v>3.4941936746771809</v>
      </c>
      <c r="D81" s="4">
        <f>Input!I82</f>
        <v>18733.016581571428</v>
      </c>
      <c r="E81">
        <f t="shared" si="13"/>
        <v>16241.030264714285</v>
      </c>
      <c r="F81">
        <f t="shared" si="20"/>
        <v>1954.8596732766603</v>
      </c>
      <c r="G81">
        <f t="shared" si="16"/>
        <v>204094670.16765726</v>
      </c>
      <c r="H81">
        <f t="shared" si="14"/>
        <v>7121436.59313084</v>
      </c>
      <c r="M81" s="4">
        <f>Input!J82</f>
        <v>445.07948185714122</v>
      </c>
      <c r="N81">
        <f t="shared" si="17"/>
        <v>428.07152285714164</v>
      </c>
      <c r="O81">
        <f t="shared" si="18"/>
        <v>0.14142548395249327</v>
      </c>
      <c r="P81">
        <f t="shared" si="19"/>
        <v>183124.16823782714</v>
      </c>
      <c r="Q81">
        <f t="shared" si="15"/>
        <v>53440.843019171676</v>
      </c>
    </row>
    <row r="82" spans="1:17" x14ac:dyDescent="0.25">
      <c r="A82">
        <f>Input!G83</f>
        <v>261</v>
      </c>
      <c r="B82">
        <f t="shared" si="12"/>
        <v>79</v>
      </c>
      <c r="C82">
        <f t="shared" si="11"/>
        <v>3.5751929669207554</v>
      </c>
      <c r="D82" s="4">
        <f>Input!I83</f>
        <v>19168.031815285714</v>
      </c>
      <c r="E82">
        <f t="shared" si="13"/>
        <v>16676.045498428572</v>
      </c>
      <c r="F82">
        <f t="shared" si="20"/>
        <v>1954.9658882728515</v>
      </c>
      <c r="G82">
        <f t="shared" si="16"/>
        <v>216710184.8885425</v>
      </c>
      <c r="H82">
        <f t="shared" si="14"/>
        <v>7120869.7133115735</v>
      </c>
      <c r="M82" s="4">
        <f>Input!J83</f>
        <v>435.0152337142863</v>
      </c>
      <c r="N82">
        <f t="shared" si="17"/>
        <v>418.00727471428672</v>
      </c>
      <c r="O82">
        <f t="shared" si="18"/>
        <v>0.10621499619128323</v>
      </c>
      <c r="P82">
        <f t="shared" si="19"/>
        <v>174641.29571350716</v>
      </c>
      <c r="Q82">
        <f t="shared" si="15"/>
        <v>48888.972153592476</v>
      </c>
    </row>
    <row r="83" spans="1:17" x14ac:dyDescent="0.25">
      <c r="A83">
        <f>Input!G84</f>
        <v>262</v>
      </c>
      <c r="B83">
        <f t="shared" si="12"/>
        <v>80</v>
      </c>
      <c r="C83">
        <f t="shared" si="11"/>
        <v>3.6561922591643299</v>
      </c>
      <c r="D83" s="4">
        <f>Input!I84</f>
        <v>19595.111379285714</v>
      </c>
      <c r="E83">
        <f t="shared" si="13"/>
        <v>17103.125062428571</v>
      </c>
      <c r="F83">
        <f t="shared" si="20"/>
        <v>1955.0451374288855</v>
      </c>
      <c r="G83">
        <f t="shared" si="16"/>
        <v>229464325.41417846</v>
      </c>
      <c r="H83">
        <f t="shared" si="14"/>
        <v>7120446.7675155457</v>
      </c>
      <c r="M83" s="4">
        <f>Input!J84</f>
        <v>427.07956399999966</v>
      </c>
      <c r="N83">
        <f t="shared" si="17"/>
        <v>410.07160500000009</v>
      </c>
      <c r="O83">
        <f t="shared" si="18"/>
        <v>7.9249156033927542E-2</v>
      </c>
      <c r="P83">
        <f t="shared" si="19"/>
        <v>168093.73185048538</v>
      </c>
      <c r="Q83">
        <f t="shared" si="15"/>
        <v>45442.658832006338</v>
      </c>
    </row>
    <row r="84" spans="1:17" x14ac:dyDescent="0.25">
      <c r="A84">
        <f>Input!G85</f>
        <v>263</v>
      </c>
      <c r="B84">
        <f t="shared" si="12"/>
        <v>81</v>
      </c>
      <c r="C84">
        <f t="shared" si="11"/>
        <v>3.7371915514079044</v>
      </c>
      <c r="D84" s="4">
        <f>Input!I85</f>
        <v>20015.329895428575</v>
      </c>
      <c r="E84">
        <f t="shared" si="13"/>
        <v>17523.343578571432</v>
      </c>
      <c r="F84">
        <f t="shared" si="20"/>
        <v>1955.1038801550455</v>
      </c>
      <c r="G84">
        <f t="shared" si="16"/>
        <v>242370087.30734792</v>
      </c>
      <c r="H84">
        <f t="shared" si="14"/>
        <v>7120133.2708434686</v>
      </c>
      <c r="M84" s="4">
        <f>Input!J85</f>
        <v>420.21851614286061</v>
      </c>
      <c r="N84">
        <f t="shared" si="17"/>
        <v>403.21055714286103</v>
      </c>
      <c r="O84">
        <f t="shared" si="18"/>
        <v>5.8742726159951568E-2</v>
      </c>
      <c r="P84">
        <f t="shared" si="19"/>
        <v>162531.38546747819</v>
      </c>
      <c r="Q84">
        <f t="shared" si="15"/>
        <v>42564.554723916335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topLeftCell="A6" zoomScale="80" zoomScaleNormal="80" workbookViewId="0">
      <selection activeCell="I110" sqref="I110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9" t="s">
        <v>18</v>
      </c>
      <c r="D1" s="29"/>
      <c r="E1" s="29"/>
      <c r="F1" s="29"/>
      <c r="G1" s="29"/>
      <c r="H1" s="29"/>
      <c r="I1" s="29"/>
      <c r="J1" s="29"/>
      <c r="L1" s="29" t="s">
        <v>19</v>
      </c>
      <c r="M1" s="29"/>
      <c r="N1" s="29"/>
      <c r="O1" s="29"/>
      <c r="P1" s="29"/>
      <c r="Q1" s="29"/>
      <c r="R1" s="29"/>
      <c r="S1" s="29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182</v>
      </c>
      <c r="B3">
        <f>A3-$A$3</f>
        <v>0</v>
      </c>
      <c r="C3" s="4">
        <f>Input!I4</f>
        <v>2491.9863168571428</v>
      </c>
      <c r="D3">
        <f>C3-$C$3</f>
        <v>0</v>
      </c>
      <c r="E3">
        <f>N3</f>
        <v>10.859945038159996</v>
      </c>
      <c r="F3">
        <f>(D3-E3)^2</f>
        <v>117.93840623185591</v>
      </c>
      <c r="G3">
        <f>(E3-$H$4)^2</f>
        <v>147469821.84449336</v>
      </c>
      <c r="H3" s="2" t="s">
        <v>11</v>
      </c>
      <c r="I3" s="23">
        <f>SUM(F3:F167)</f>
        <v>13550768936.9676</v>
      </c>
      <c r="J3">
        <f>1-(I3/I5)</f>
        <v>-9.1350567091575297E-2</v>
      </c>
      <c r="L3">
        <f>Input!J4</f>
        <v>17.007958999999573</v>
      </c>
      <c r="M3">
        <f>L3-$L$3</f>
        <v>0</v>
      </c>
      <c r="N3">
        <f>2*($X$3/PI())*($Z$3/(4*((B3-$Y$3)^2)+$Z$3*$Z$3))</f>
        <v>10.859945038159996</v>
      </c>
      <c r="O3">
        <f>(L3-N3)^2</f>
        <v>37.798075674974378</v>
      </c>
      <c r="P3">
        <f>(N3-$Q$4)^2</f>
        <v>49284.969457614556</v>
      </c>
      <c r="Q3" s="1" t="s">
        <v>11</v>
      </c>
      <c r="R3" s="23">
        <f>SUM(O3:O167)</f>
        <v>6970060.9468649067</v>
      </c>
      <c r="S3" s="5">
        <f>1-(R3/R5)</f>
        <v>-0.82461339815392254</v>
      </c>
      <c r="V3">
        <f>COUNT(B3:B194)</f>
        <v>113</v>
      </c>
      <c r="X3">
        <v>50610.930486983299</v>
      </c>
      <c r="Y3">
        <v>128.52933679972878</v>
      </c>
      <c r="Z3">
        <v>22.442194751765864</v>
      </c>
      <c r="AB3" s="30"/>
      <c r="AC3" s="30"/>
      <c r="AD3" s="30"/>
      <c r="AE3" s="30"/>
      <c r="AF3" s="30"/>
      <c r="AG3" s="30"/>
      <c r="AH3" s="30"/>
      <c r="AI3" s="30"/>
    </row>
    <row r="4" spans="1:35" x14ac:dyDescent="0.25">
      <c r="A4">
        <f>Input!G5</f>
        <v>183</v>
      </c>
      <c r="B4">
        <f t="shared" ref="B4:B67" si="0">A4-$A$3</f>
        <v>1</v>
      </c>
      <c r="C4" s="4">
        <f>Input!I5</f>
        <v>2509.4489237142852</v>
      </c>
      <c r="D4">
        <f t="shared" ref="D4:D67" si="1">C4-$C$3</f>
        <v>17.462606857142418</v>
      </c>
      <c r="E4">
        <f>N4+E3</f>
        <v>21.889557153349749</v>
      </c>
      <c r="F4">
        <f t="shared" ref="F4:F67" si="2">(D4-E4)^2</f>
        <v>19.597888925090171</v>
      </c>
      <c r="G4">
        <f t="shared" ref="G4:G67" si="3">(E4-$H$4)^2</f>
        <v>147202062.55753824</v>
      </c>
      <c r="H4">
        <f>AVERAGE(C3:C167)</f>
        <v>12154.575267973451</v>
      </c>
      <c r="I4" t="s">
        <v>5</v>
      </c>
      <c r="J4" t="s">
        <v>6</v>
      </c>
      <c r="L4">
        <f>Input!J5</f>
        <v>17.462606857142418</v>
      </c>
      <c r="M4">
        <f t="shared" ref="M4:M67" si="4">L4-$L$3</f>
        <v>0.45464785714284517</v>
      </c>
      <c r="N4">
        <f t="shared" ref="N4:N67" si="5">2*($X$3/PI())*($Z$3/(4*((B4-$Y$3)^2)+$Z$3*$Z$3))</f>
        <v>11.029612115189753</v>
      </c>
      <c r="O4">
        <f t="shared" ref="O4:O67" si="6">(L4-N4)^2</f>
        <v>41.383421349990641</v>
      </c>
      <c r="P4">
        <f t="shared" ref="P4:P67" si="7">(N4-$Q$4)^2</f>
        <v>49209.665321410401</v>
      </c>
      <c r="Q4">
        <f>AVERAGE(L3:L167)</f>
        <v>232.8621284905183</v>
      </c>
      <c r="R4" t="s">
        <v>5</v>
      </c>
      <c r="S4" t="s">
        <v>6</v>
      </c>
      <c r="AB4" s="30"/>
      <c r="AC4" s="30"/>
      <c r="AD4" s="30"/>
      <c r="AE4" s="30"/>
      <c r="AF4" s="30"/>
      <c r="AG4" s="30"/>
      <c r="AH4" s="30"/>
      <c r="AI4" s="30"/>
    </row>
    <row r="5" spans="1:35" x14ac:dyDescent="0.25">
      <c r="A5">
        <f>Input!G6</f>
        <v>184</v>
      </c>
      <c r="B5">
        <f t="shared" si="0"/>
        <v>2</v>
      </c>
      <c r="C5" s="4">
        <f>Input!I6</f>
        <v>2526.8288672857148</v>
      </c>
      <c r="D5">
        <f t="shared" si="1"/>
        <v>34.84255042857194</v>
      </c>
      <c r="E5">
        <f t="shared" ref="E5:E68" si="8">N5+E4</f>
        <v>33.092833157003447</v>
      </c>
      <c r="F5">
        <f t="shared" si="2"/>
        <v>3.0615105304250898</v>
      </c>
      <c r="G5">
        <f t="shared" si="3"/>
        <v>146930336.41756368</v>
      </c>
      <c r="I5">
        <f>SUM(G3:G167)</f>
        <v>12416513396.863937</v>
      </c>
      <c r="J5" s="5">
        <f>1-((1-J3)*(V3-1)/(V3-1-1))</f>
        <v>-0.10118255418249023</v>
      </c>
      <c r="L5">
        <f>Input!J6</f>
        <v>17.379943571429521</v>
      </c>
      <c r="M5">
        <f t="shared" si="4"/>
        <v>0.37198457142994812</v>
      </c>
      <c r="N5">
        <f t="shared" si="5"/>
        <v>11.203276003653698</v>
      </c>
      <c r="O5">
        <f t="shared" si="6"/>
        <v>38.151222242813702</v>
      </c>
      <c r="P5">
        <f t="shared" si="7"/>
        <v>49132.646885793598</v>
      </c>
      <c r="R5">
        <f>SUM(P3:P167)</f>
        <v>3820020.698037711</v>
      </c>
      <c r="S5" s="5">
        <f>1-((1-S3)*(V3-1)/(V3-1-1))</f>
        <v>-0.84105135669584996</v>
      </c>
      <c r="V5" s="17"/>
      <c r="W5" s="18"/>
      <c r="AB5" s="30"/>
      <c r="AC5" s="30"/>
      <c r="AD5" s="30"/>
      <c r="AE5" s="30"/>
      <c r="AF5" s="30"/>
      <c r="AG5" s="30"/>
      <c r="AH5" s="30"/>
      <c r="AI5" s="30"/>
    </row>
    <row r="6" spans="1:35" x14ac:dyDescent="0.25">
      <c r="A6">
        <f>Input!G7</f>
        <v>185</v>
      </c>
      <c r="B6">
        <f t="shared" si="0"/>
        <v>3</v>
      </c>
      <c r="C6" s="4">
        <f>Input!I7</f>
        <v>2543.9608211428572</v>
      </c>
      <c r="D6">
        <f t="shared" si="1"/>
        <v>51.974504285714374</v>
      </c>
      <c r="E6">
        <f t="shared" si="8"/>
        <v>44.473896047292683</v>
      </c>
      <c r="F6">
        <f t="shared" si="2"/>
        <v>56.259123946279345</v>
      </c>
      <c r="G6">
        <f t="shared" si="3"/>
        <v>146654555.2383278</v>
      </c>
      <c r="L6">
        <f>Input!J7</f>
        <v>17.131953857142435</v>
      </c>
      <c r="M6">
        <f t="shared" si="4"/>
        <v>0.12399485714286129</v>
      </c>
      <c r="N6">
        <f t="shared" si="5"/>
        <v>11.381062890289236</v>
      </c>
      <c r="O6">
        <f t="shared" si="6"/>
        <v>33.072746912633718</v>
      </c>
      <c r="P6">
        <f t="shared" si="7"/>
        <v>49053.862419412973</v>
      </c>
      <c r="V6" s="19" t="s">
        <v>17</v>
      </c>
      <c r="W6" s="20">
        <f>SQRT((S5-J5)^2)</f>
        <v>0.73986880251335974</v>
      </c>
      <c r="AB6" s="30"/>
      <c r="AC6" s="30"/>
      <c r="AD6" s="30"/>
      <c r="AE6" s="30"/>
      <c r="AF6" s="30"/>
      <c r="AG6" s="30"/>
      <c r="AH6" s="30"/>
      <c r="AI6" s="30"/>
    </row>
    <row r="7" spans="1:35" x14ac:dyDescent="0.25">
      <c r="A7">
        <f>Input!G8</f>
        <v>186</v>
      </c>
      <c r="B7">
        <f t="shared" si="0"/>
        <v>4</v>
      </c>
      <c r="C7" s="4">
        <f>Input!I8</f>
        <v>2562.8700342857146</v>
      </c>
      <c r="D7">
        <f t="shared" si="1"/>
        <v>70.883717428571799</v>
      </c>
      <c r="E7">
        <f t="shared" si="8"/>
        <v>56.037000014708816</v>
      </c>
      <c r="F7">
        <f t="shared" si="2"/>
        <v>220.42501796710235</v>
      </c>
      <c r="G7">
        <f t="shared" si="3"/>
        <v>146374628.22126213</v>
      </c>
      <c r="L7">
        <f>Input!J8</f>
        <v>18.909213142857425</v>
      </c>
      <c r="M7">
        <f t="shared" si="4"/>
        <v>1.9012541428578515</v>
      </c>
      <c r="N7">
        <f t="shared" si="5"/>
        <v>11.563103967416131</v>
      </c>
      <c r="O7">
        <f t="shared" si="6"/>
        <v>53.965320017502762</v>
      </c>
      <c r="P7">
        <f t="shared" si="7"/>
        <v>48973.258254876571</v>
      </c>
      <c r="V7" s="21"/>
      <c r="W7" s="22"/>
      <c r="AB7" s="30"/>
      <c r="AC7" s="30"/>
      <c r="AD7" s="30"/>
      <c r="AE7" s="30"/>
      <c r="AF7" s="30"/>
      <c r="AG7" s="30"/>
      <c r="AH7" s="30"/>
      <c r="AI7" s="30"/>
    </row>
    <row r="8" spans="1:35" x14ac:dyDescent="0.25">
      <c r="A8">
        <f>Input!G9</f>
        <v>187</v>
      </c>
      <c r="B8">
        <f t="shared" si="0"/>
        <v>5</v>
      </c>
      <c r="C8" s="4">
        <f>Input!I9</f>
        <v>2581.5312578571429</v>
      </c>
      <c r="D8">
        <f t="shared" si="1"/>
        <v>89.544941000000108</v>
      </c>
      <c r="E8">
        <f t="shared" si="8"/>
        <v>67.786535687135597</v>
      </c>
      <c r="F8">
        <f t="shared" si="2"/>
        <v>473.42820175889057</v>
      </c>
      <c r="G8">
        <f t="shared" si="3"/>
        <v>146090461.85892344</v>
      </c>
      <c r="L8">
        <f>Input!J9</f>
        <v>18.661223571428309</v>
      </c>
      <c r="M8">
        <f t="shared" si="4"/>
        <v>1.6532645714287355</v>
      </c>
      <c r="N8">
        <f t="shared" si="5"/>
        <v>11.749535672426779</v>
      </c>
      <c r="O8">
        <f t="shared" si="6"/>
        <v>47.771429613204184</v>
      </c>
      <c r="P8">
        <f t="shared" si="7"/>
        <v>48890.778702739131</v>
      </c>
      <c r="AB8" s="30"/>
      <c r="AC8" s="30"/>
      <c r="AD8" s="30"/>
      <c r="AE8" s="30"/>
      <c r="AF8" s="30"/>
      <c r="AG8" s="30"/>
      <c r="AH8" s="30"/>
      <c r="AI8" s="30"/>
    </row>
    <row r="9" spans="1:35" x14ac:dyDescent="0.25">
      <c r="A9">
        <f>Input!G10</f>
        <v>188</v>
      </c>
      <c r="B9">
        <f t="shared" si="0"/>
        <v>6</v>
      </c>
      <c r="C9" s="4">
        <f>Input!I10</f>
        <v>2601.2671032857143</v>
      </c>
      <c r="D9">
        <f t="shared" si="1"/>
        <v>109.28078642857145</v>
      </c>
      <c r="E9">
        <f t="shared" si="8"/>
        <v>79.727035627847542</v>
      </c>
      <c r="F9">
        <f t="shared" si="2"/>
        <v>873.4241863912888</v>
      </c>
      <c r="G9">
        <f t="shared" si="3"/>
        <v>145801959.83417973</v>
      </c>
      <c r="L9">
        <f>Input!J10</f>
        <v>19.735845428571338</v>
      </c>
      <c r="M9">
        <f t="shared" si="4"/>
        <v>2.7278864285717646</v>
      </c>
      <c r="N9">
        <f t="shared" si="5"/>
        <v>11.940499940711943</v>
      </c>
      <c r="O9">
        <f t="shared" si="6"/>
        <v>60.767411275089827</v>
      </c>
      <c r="P9">
        <f t="shared" si="7"/>
        <v>48806.365961098621</v>
      </c>
      <c r="AB9" s="30"/>
      <c r="AC9" s="30"/>
      <c r="AD9" s="30"/>
      <c r="AE9" s="30"/>
      <c r="AF9" s="30"/>
      <c r="AG9" s="30"/>
      <c r="AH9" s="30"/>
      <c r="AI9" s="30"/>
    </row>
    <row r="10" spans="1:35" x14ac:dyDescent="0.25">
      <c r="A10">
        <f>Input!G11</f>
        <v>189</v>
      </c>
      <c r="B10">
        <f t="shared" si="0"/>
        <v>7</v>
      </c>
      <c r="C10" s="4">
        <f>Input!I11</f>
        <v>2620.8169565714284</v>
      </c>
      <c r="D10">
        <f t="shared" si="1"/>
        <v>128.83063971428555</v>
      </c>
      <c r="E10">
        <f t="shared" si="8"/>
        <v>91.863180100735207</v>
      </c>
      <c r="F10">
        <f t="shared" si="2"/>
        <v>1366.593070279476</v>
      </c>
      <c r="G10">
        <f t="shared" si="3"/>
        <v>145509022.9149105</v>
      </c>
      <c r="L10">
        <f>Input!J11</f>
        <v>19.549853285714107</v>
      </c>
      <c r="M10">
        <f t="shared" si="4"/>
        <v>2.5418942857145339</v>
      </c>
      <c r="N10">
        <f t="shared" si="5"/>
        <v>12.136144472887668</v>
      </c>
      <c r="O10">
        <f t="shared" si="6"/>
        <v>54.963078361380404</v>
      </c>
      <c r="P10">
        <f t="shared" si="7"/>
        <v>48719.960020551327</v>
      </c>
      <c r="AB10" s="30"/>
      <c r="AC10" s="30"/>
      <c r="AD10" s="30"/>
      <c r="AE10" s="30"/>
      <c r="AF10" s="30"/>
      <c r="AG10" s="30"/>
      <c r="AH10" s="30"/>
      <c r="AI10" s="30"/>
    </row>
    <row r="11" spans="1:35" x14ac:dyDescent="0.25">
      <c r="A11">
        <f>Input!G12</f>
        <v>190</v>
      </c>
      <c r="B11">
        <f t="shared" si="0"/>
        <v>8</v>
      </c>
      <c r="C11" s="4">
        <f>Input!I12</f>
        <v>2640.1188201428567</v>
      </c>
      <c r="D11">
        <f t="shared" si="1"/>
        <v>148.13250328571394</v>
      </c>
      <c r="E11">
        <f t="shared" si="8"/>
        <v>104.19980311798733</v>
      </c>
      <c r="F11">
        <f t="shared" si="2"/>
        <v>1930.0821440273655</v>
      </c>
      <c r="G11">
        <f t="shared" si="3"/>
        <v>145211548.84399053</v>
      </c>
      <c r="L11">
        <f>Input!J12</f>
        <v>19.301863571428385</v>
      </c>
      <c r="M11">
        <f t="shared" si="4"/>
        <v>2.2939045714288113</v>
      </c>
      <c r="N11">
        <f t="shared" si="5"/>
        <v>12.336623017252116</v>
      </c>
      <c r="O11">
        <f t="shared" si="6"/>
        <v>48.514575977541739</v>
      </c>
      <c r="P11">
        <f t="shared" si="7"/>
        <v>48631.498564239555</v>
      </c>
      <c r="AB11" s="30"/>
      <c r="AC11" s="30"/>
      <c r="AD11" s="30"/>
      <c r="AE11" s="30"/>
      <c r="AF11" s="30"/>
      <c r="AG11" s="30"/>
      <c r="AH11" s="30"/>
      <c r="AI11" s="30"/>
    </row>
    <row r="12" spans="1:35" x14ac:dyDescent="0.25">
      <c r="A12">
        <f>Input!G13</f>
        <v>191</v>
      </c>
      <c r="B12">
        <f t="shared" si="0"/>
        <v>9</v>
      </c>
      <c r="C12" s="4">
        <f>Input!I13</f>
        <v>2659.2966888571427</v>
      </c>
      <c r="D12">
        <f t="shared" si="1"/>
        <v>167.31037199999992</v>
      </c>
      <c r="E12">
        <f t="shared" si="8"/>
        <v>116.74189878645657</v>
      </c>
      <c r="F12">
        <f t="shared" si="2"/>
        <v>2557.1704831488505</v>
      </c>
      <c r="G12">
        <f t="shared" si="3"/>
        <v>144909432.22431189</v>
      </c>
      <c r="L12">
        <f>Input!J13</f>
        <v>19.177868714285978</v>
      </c>
      <c r="M12">
        <f t="shared" si="4"/>
        <v>2.1699097142864048</v>
      </c>
      <c r="N12">
        <f t="shared" si="5"/>
        <v>12.542095668469251</v>
      </c>
      <c r="O12">
        <f t="shared" si="6"/>
        <v>44.033483915587802</v>
      </c>
      <c r="P12">
        <f t="shared" si="7"/>
        <v>48540.916862708771</v>
      </c>
      <c r="T12" t="s">
        <v>25</v>
      </c>
      <c r="U12" t="s">
        <v>26</v>
      </c>
      <c r="V12" t="s">
        <v>27</v>
      </c>
      <c r="AB12" s="30"/>
      <c r="AC12" s="30"/>
      <c r="AD12" s="30"/>
      <c r="AE12" s="30"/>
      <c r="AF12" s="30"/>
      <c r="AG12" s="30"/>
      <c r="AH12" s="30"/>
      <c r="AI12" s="30"/>
    </row>
    <row r="13" spans="1:35" x14ac:dyDescent="0.25">
      <c r="A13">
        <f>Input!G14</f>
        <v>192</v>
      </c>
      <c r="B13">
        <f t="shared" si="0"/>
        <v>10</v>
      </c>
      <c r="C13" s="4">
        <f>Input!I14</f>
        <v>2678.8258762857145</v>
      </c>
      <c r="D13">
        <f t="shared" si="1"/>
        <v>186.83955942857165</v>
      </c>
      <c r="E13">
        <f t="shared" si="8"/>
        <v>129.49462797000669</v>
      </c>
      <c r="F13">
        <f t="shared" si="2"/>
        <v>3288.4411639875129</v>
      </c>
      <c r="G13">
        <f t="shared" si="3"/>
        <v>144602564.39858562</v>
      </c>
      <c r="L13">
        <f>Input!J14</f>
        <v>19.529187428571731</v>
      </c>
      <c r="M13">
        <f t="shared" si="4"/>
        <v>2.521228428572158</v>
      </c>
      <c r="N13">
        <f t="shared" si="5"/>
        <v>12.752729183550111</v>
      </c>
      <c r="O13">
        <f t="shared" si="6"/>
        <v>45.920386346521504</v>
      </c>
      <c r="P13">
        <f t="shared" si="7"/>
        <v>48448.147663274365</v>
      </c>
      <c r="S13" t="s">
        <v>23</v>
      </c>
      <c r="T13">
        <f>_Ac*0.8413</f>
        <v>23073.837439066105</v>
      </c>
      <c r="AB13" s="30"/>
      <c r="AC13" s="30"/>
      <c r="AD13" s="30"/>
      <c r="AE13" s="30"/>
      <c r="AF13" s="30"/>
      <c r="AG13" s="30"/>
      <c r="AH13" s="30"/>
      <c r="AI13" s="30"/>
    </row>
    <row r="14" spans="1:35" x14ac:dyDescent="0.25">
      <c r="A14">
        <f>Input!G15</f>
        <v>193</v>
      </c>
      <c r="B14">
        <f t="shared" si="0"/>
        <v>11</v>
      </c>
      <c r="C14" s="4">
        <f>Input!I15</f>
        <v>2698.5203902857143</v>
      </c>
      <c r="D14">
        <f t="shared" si="1"/>
        <v>206.53407342857145</v>
      </c>
      <c r="E14">
        <f t="shared" si="8"/>
        <v>142.46332528628886</v>
      </c>
      <c r="F14">
        <f t="shared" si="2"/>
        <v>4105.0607675118072</v>
      </c>
      <c r="G14">
        <f t="shared" si="3"/>
        <v>144290833.32364753</v>
      </c>
      <c r="L14">
        <f>Input!J15</f>
        <v>19.694513999999799</v>
      </c>
      <c r="M14">
        <f t="shared" si="4"/>
        <v>2.6865550000002258</v>
      </c>
      <c r="N14">
        <f t="shared" si="5"/>
        <v>12.968697316282174</v>
      </c>
      <c r="O14">
        <f t="shared" si="6"/>
        <v>45.23661006297435</v>
      </c>
      <c r="P14">
        <f t="shared" si="7"/>
        <v>48353.121073578521</v>
      </c>
      <c r="S14" t="s">
        <v>24</v>
      </c>
      <c r="T14">
        <f>_Ac*0.9772</f>
        <v>26801.086349049561</v>
      </c>
      <c r="AB14" s="30"/>
      <c r="AC14" s="30"/>
      <c r="AD14" s="30"/>
      <c r="AE14" s="30"/>
      <c r="AF14" s="30"/>
      <c r="AG14" s="30"/>
      <c r="AH14" s="30"/>
      <c r="AI14" s="30"/>
    </row>
    <row r="15" spans="1:35" x14ac:dyDescent="0.25">
      <c r="A15">
        <f>Input!G16</f>
        <v>194</v>
      </c>
      <c r="B15">
        <f t="shared" si="0"/>
        <v>12</v>
      </c>
      <c r="C15" s="4">
        <f>Input!I16</f>
        <v>2717.2642770000007</v>
      </c>
      <c r="D15">
        <f t="shared" si="1"/>
        <v>225.27796014285786</v>
      </c>
      <c r="E15">
        <f t="shared" si="8"/>
        <v>155.65350645763289</v>
      </c>
      <c r="F15">
        <f t="shared" si="2"/>
        <v>4847.564550966038</v>
      </c>
      <c r="G15">
        <f t="shared" si="3"/>
        <v>143974123.43897787</v>
      </c>
      <c r="L15">
        <f>Input!J16</f>
        <v>18.743886714286418</v>
      </c>
      <c r="M15">
        <f t="shared" si="4"/>
        <v>1.735927714286845</v>
      </c>
      <c r="N15">
        <f t="shared" si="5"/>
        <v>13.190181171344035</v>
      </c>
      <c r="O15">
        <f t="shared" si="6"/>
        <v>30.843645257708953</v>
      </c>
      <c r="P15">
        <f t="shared" si="7"/>
        <v>48255.764438998078</v>
      </c>
      <c r="AB15" s="30"/>
      <c r="AC15" s="30"/>
      <c r="AD15" s="30"/>
      <c r="AE15" s="30"/>
      <c r="AF15" s="30"/>
      <c r="AG15" s="30"/>
      <c r="AH15" s="30"/>
      <c r="AI15" s="30"/>
    </row>
    <row r="16" spans="1:35" x14ac:dyDescent="0.25">
      <c r="A16">
        <f>Input!G17</f>
        <v>195</v>
      </c>
      <c r="B16">
        <f t="shared" si="0"/>
        <v>13</v>
      </c>
      <c r="C16" s="4">
        <f>Input!I17</f>
        <v>2735.7188425714289</v>
      </c>
      <c r="D16">
        <f t="shared" si="1"/>
        <v>243.73252571428611</v>
      </c>
      <c r="E16">
        <f t="shared" si="8"/>
        <v>169.07087603706901</v>
      </c>
      <c r="F16">
        <f t="shared" si="2"/>
        <v>5574.3619325234922</v>
      </c>
      <c r="G16">
        <f t="shared" si="3"/>
        <v>143652315.52912629</v>
      </c>
      <c r="L16">
        <f>Input!J17</f>
        <v>18.454565571428247</v>
      </c>
      <c r="M16">
        <f t="shared" si="4"/>
        <v>1.4466065714286742</v>
      </c>
      <c r="N16">
        <f t="shared" si="5"/>
        <v>13.417369579436119</v>
      </c>
      <c r="O16">
        <f t="shared" si="6"/>
        <v>25.373343461741559</v>
      </c>
      <c r="P16">
        <f t="shared" si="7"/>
        <v>48156.002213542983</v>
      </c>
      <c r="AB16" s="30"/>
      <c r="AC16" s="30"/>
      <c r="AD16" s="30"/>
      <c r="AE16" s="30"/>
      <c r="AF16" s="30"/>
      <c r="AG16" s="30"/>
      <c r="AH16" s="30"/>
      <c r="AI16" s="30"/>
    </row>
    <row r="17" spans="1:35" x14ac:dyDescent="0.25">
      <c r="A17">
        <f>Input!G18</f>
        <v>196</v>
      </c>
      <c r="B17">
        <f t="shared" si="0"/>
        <v>14</v>
      </c>
      <c r="C17" s="4">
        <f>Input!I18</f>
        <v>2756.9839578571432</v>
      </c>
      <c r="D17">
        <f t="shared" si="1"/>
        <v>264.99764100000039</v>
      </c>
      <c r="E17">
        <f t="shared" si="8"/>
        <v>182.72133553192921</v>
      </c>
      <c r="F17">
        <f t="shared" si="2"/>
        <v>6769.3904414753579</v>
      </c>
      <c r="G17">
        <f t="shared" si="3"/>
        <v>143325286.57971552</v>
      </c>
      <c r="L17">
        <f>Input!J18</f>
        <v>21.265115285714273</v>
      </c>
      <c r="M17">
        <f t="shared" si="4"/>
        <v>4.2571562857147001</v>
      </c>
      <c r="N17">
        <f t="shared" si="5"/>
        <v>13.650459494860204</v>
      </c>
      <c r="O17">
        <f t="shared" si="6"/>
        <v>57.982982813187412</v>
      </c>
      <c r="P17">
        <f t="shared" si="7"/>
        <v>48053.755823861968</v>
      </c>
      <c r="AB17" s="30"/>
      <c r="AC17" s="30"/>
      <c r="AD17" s="30"/>
      <c r="AE17" s="30"/>
      <c r="AF17" s="30"/>
      <c r="AG17" s="30"/>
      <c r="AH17" s="30"/>
      <c r="AI17" s="30"/>
    </row>
    <row r="18" spans="1:35" x14ac:dyDescent="0.25">
      <c r="A18">
        <f>Input!G19</f>
        <v>197</v>
      </c>
      <c r="B18">
        <f t="shared" si="0"/>
        <v>15</v>
      </c>
      <c r="C18" s="4">
        <f>Input!I19</f>
        <v>2779.6130162857144</v>
      </c>
      <c r="D18">
        <f t="shared" si="1"/>
        <v>287.62669942857156</v>
      </c>
      <c r="E18">
        <f t="shared" si="8"/>
        <v>196.61099194901979</v>
      </c>
      <c r="F18">
        <f t="shared" si="2"/>
        <v>8283.8590080033355</v>
      </c>
      <c r="G18">
        <f t="shared" si="3"/>
        <v>142992909.6266765</v>
      </c>
      <c r="L18">
        <f>Input!J19</f>
        <v>22.62905842857117</v>
      </c>
      <c r="M18">
        <f t="shared" si="4"/>
        <v>5.6210994285715969</v>
      </c>
      <c r="N18">
        <f t="shared" si="5"/>
        <v>13.889656417090579</v>
      </c>
      <c r="O18">
        <f t="shared" si="6"/>
        <v>76.377147518271002</v>
      </c>
      <c r="P18">
        <f t="shared" si="7"/>
        <v>47948.943525948082</v>
      </c>
      <c r="AB18" s="30"/>
      <c r="AC18" s="30"/>
      <c r="AD18" s="30"/>
      <c r="AE18" s="30"/>
      <c r="AF18" s="30"/>
      <c r="AG18" s="30"/>
      <c r="AH18" s="30"/>
      <c r="AI18" s="30"/>
    </row>
    <row r="19" spans="1:35" x14ac:dyDescent="0.25">
      <c r="A19">
        <f>Input!G20</f>
        <v>198</v>
      </c>
      <c r="B19">
        <f t="shared" si="0"/>
        <v>16</v>
      </c>
      <c r="C19" s="4">
        <f>Input!I20</f>
        <v>2803.9573367142852</v>
      </c>
      <c r="D19">
        <f t="shared" si="1"/>
        <v>311.97101985714244</v>
      </c>
      <c r="E19">
        <f t="shared" si="8"/>
        <v>210.74616678701969</v>
      </c>
      <c r="F19">
        <f t="shared" si="2"/>
        <v>10246.470879067938</v>
      </c>
      <c r="G19">
        <f t="shared" si="3"/>
        <v>142655053.59834787</v>
      </c>
      <c r="L19">
        <f>Input!J20</f>
        <v>24.344320428570882</v>
      </c>
      <c r="M19">
        <f t="shared" si="4"/>
        <v>7.3363614285713084</v>
      </c>
      <c r="N19">
        <f t="shared" si="5"/>
        <v>14.135174837999905</v>
      </c>
      <c r="O19">
        <f t="shared" si="6"/>
        <v>104.22665368947482</v>
      </c>
      <c r="P19">
        <f t="shared" si="7"/>
        <v>47841.480254110931</v>
      </c>
    </row>
    <row r="20" spans="1:35" x14ac:dyDescent="0.25">
      <c r="A20">
        <f>Input!G21</f>
        <v>199</v>
      </c>
      <c r="B20">
        <f t="shared" si="0"/>
        <v>17</v>
      </c>
      <c r="C20" s="4">
        <f>Input!I21</f>
        <v>2828.5909784285714</v>
      </c>
      <c r="D20">
        <f t="shared" si="1"/>
        <v>336.60466157142855</v>
      </c>
      <c r="E20">
        <f t="shared" si="8"/>
        <v>225.13340550355252</v>
      </c>
      <c r="F20">
        <f t="shared" si="2"/>
        <v>12425.840929349988</v>
      </c>
      <c r="G20">
        <f t="shared" si="3"/>
        <v>142311583.15004924</v>
      </c>
      <c r="L20">
        <f>Input!J21</f>
        <v>24.633641714286114</v>
      </c>
      <c r="M20">
        <f t="shared" si="4"/>
        <v>7.6256827142865404</v>
      </c>
      <c r="N20">
        <f t="shared" si="5"/>
        <v>14.387238716532829</v>
      </c>
      <c r="O20">
        <f t="shared" si="6"/>
        <v>104.98877439236749</v>
      </c>
      <c r="P20">
        <f t="shared" si="7"/>
        <v>47731.277461755097</v>
      </c>
    </row>
    <row r="21" spans="1:35" x14ac:dyDescent="0.25">
      <c r="A21">
        <f>Input!G22</f>
        <v>200</v>
      </c>
      <c r="B21">
        <f t="shared" si="0"/>
        <v>18</v>
      </c>
      <c r="C21" s="4">
        <f>Input!I22</f>
        <v>2854.5678975714286</v>
      </c>
      <c r="D21">
        <f t="shared" si="1"/>
        <v>362.58158071428579</v>
      </c>
      <c r="E21">
        <f t="shared" si="8"/>
        <v>239.77948748631488</v>
      </c>
      <c r="F21">
        <f t="shared" si="2"/>
        <v>15080.35410117126</v>
      </c>
      <c r="G21">
        <f t="shared" si="3"/>
        <v>141962358.49071404</v>
      </c>
      <c r="L21">
        <f>Input!J22</f>
        <v>25.976919142857241</v>
      </c>
      <c r="M21">
        <f t="shared" si="4"/>
        <v>8.968960142857668</v>
      </c>
      <c r="N21">
        <f t="shared" si="5"/>
        <v>14.646081982762357</v>
      </c>
      <c r="O21">
        <f t="shared" si="6"/>
        <v>128.38787074858709</v>
      </c>
      <c r="P21">
        <f t="shared" si="7"/>
        <v>47618.242953475106</v>
      </c>
    </row>
    <row r="22" spans="1:35" x14ac:dyDescent="0.25">
      <c r="A22">
        <f>Input!G23</f>
        <v>201</v>
      </c>
      <c r="B22">
        <f t="shared" si="0"/>
        <v>19</v>
      </c>
      <c r="C22" s="4">
        <f>Input!I23</f>
        <v>2883.996006571429</v>
      </c>
      <c r="D22">
        <f t="shared" si="1"/>
        <v>392.0096897142862</v>
      </c>
      <c r="E22">
        <f t="shared" si="8"/>
        <v>254.69143655973286</v>
      </c>
      <c r="F22">
        <f t="shared" si="2"/>
        <v>18856.302649417998</v>
      </c>
      <c r="G22">
        <f t="shared" si="3"/>
        <v>141607235.20114163</v>
      </c>
      <c r="L22">
        <f>Input!J23</f>
        <v>29.428109000000404</v>
      </c>
      <c r="M22">
        <f t="shared" si="4"/>
        <v>12.420150000000831</v>
      </c>
      <c r="N22">
        <f t="shared" si="5"/>
        <v>14.911949073417988</v>
      </c>
      <c r="O22">
        <f t="shared" si="6"/>
        <v>210.71889901411723</v>
      </c>
      <c r="P22">
        <f t="shared" si="7"/>
        <v>47502.280707946215</v>
      </c>
    </row>
    <row r="23" spans="1:35" x14ac:dyDescent="0.25">
      <c r="A23">
        <f>Input!G24</f>
        <v>202</v>
      </c>
      <c r="B23">
        <f t="shared" si="0"/>
        <v>20</v>
      </c>
      <c r="C23" s="4">
        <f>Input!I24</f>
        <v>2916.0280071428569</v>
      </c>
      <c r="D23">
        <f t="shared" si="1"/>
        <v>424.04169028571414</v>
      </c>
      <c r="E23">
        <f t="shared" si="8"/>
        <v>269.87653206087555</v>
      </c>
      <c r="F23">
        <f t="shared" si="2"/>
        <v>23766.89601048952</v>
      </c>
      <c r="G23">
        <f t="shared" si="3"/>
        <v>141246064.04340193</v>
      </c>
      <c r="L23">
        <f>Input!J24</f>
        <v>32.032000571427943</v>
      </c>
      <c r="M23">
        <f t="shared" si="4"/>
        <v>15.02404157142837</v>
      </c>
      <c r="N23">
        <f t="shared" si="5"/>
        <v>15.185095501142689</v>
      </c>
      <c r="O23">
        <f t="shared" si="6"/>
        <v>283.81821044720294</v>
      </c>
      <c r="P23">
        <f t="shared" si="7"/>
        <v>47383.290691057722</v>
      </c>
    </row>
    <row r="24" spans="1:35" x14ac:dyDescent="0.25">
      <c r="A24">
        <f>Input!G25</f>
        <v>203</v>
      </c>
      <c r="B24">
        <f t="shared" si="0"/>
        <v>21</v>
      </c>
      <c r="C24" s="4">
        <f>Input!I25</f>
        <v>2942.0669237142856</v>
      </c>
      <c r="D24">
        <f t="shared" si="1"/>
        <v>450.08060685714281</v>
      </c>
      <c r="E24">
        <f t="shared" si="8"/>
        <v>285.34232052079415</v>
      </c>
      <c r="F24">
        <f t="shared" si="2"/>
        <v>27138.702985036802</v>
      </c>
      <c r="G24">
        <f t="shared" si="3"/>
        <v>140878690.76089567</v>
      </c>
      <c r="L24">
        <f>Input!J25</f>
        <v>26.038916571428672</v>
      </c>
      <c r="M24">
        <f t="shared" si="4"/>
        <v>9.0309575714290986</v>
      </c>
      <c r="N24">
        <f t="shared" si="5"/>
        <v>15.465788459918603</v>
      </c>
      <c r="O24">
        <f t="shared" si="6"/>
        <v>111.79103806240448</v>
      </c>
      <c r="P24">
        <f t="shared" si="7"/>
        <v>47261.168658700124</v>
      </c>
    </row>
    <row r="25" spans="1:35" x14ac:dyDescent="0.25">
      <c r="A25">
        <f>Input!G26</f>
        <v>204</v>
      </c>
      <c r="B25">
        <f t="shared" si="0"/>
        <v>22</v>
      </c>
      <c r="C25" s="4">
        <f>Input!I26</f>
        <v>2973.2309604285715</v>
      </c>
      <c r="D25">
        <f t="shared" si="1"/>
        <v>481.2446435714287</v>
      </c>
      <c r="E25">
        <f t="shared" si="8"/>
        <v>301.09662799009521</v>
      </c>
      <c r="F25">
        <f t="shared" si="2"/>
        <v>32453.307517892372</v>
      </c>
      <c r="G25">
        <f t="shared" si="3"/>
        <v>140504955.86854166</v>
      </c>
      <c r="L25">
        <f>Input!J26</f>
        <v>31.164036714285885</v>
      </c>
      <c r="M25">
        <f t="shared" si="4"/>
        <v>14.156077714286312</v>
      </c>
      <c r="N25">
        <f t="shared" si="5"/>
        <v>15.754307469301079</v>
      </c>
      <c r="O25">
        <f t="shared" si="6"/>
        <v>237.45975540374002</v>
      </c>
      <c r="P25">
        <f t="shared" si="7"/>
        <v>47135.805948580899</v>
      </c>
    </row>
    <row r="26" spans="1:35" x14ac:dyDescent="0.25">
      <c r="A26">
        <f>Input!G27</f>
        <v>205</v>
      </c>
      <c r="B26">
        <f t="shared" si="0"/>
        <v>23</v>
      </c>
      <c r="C26" s="4">
        <f>Input!I27</f>
        <v>3004.6636527142859</v>
      </c>
      <c r="D26">
        <f t="shared" si="1"/>
        <v>512.67733585714313</v>
      </c>
      <c r="E26">
        <f t="shared" si="8"/>
        <v>317.14757305041348</v>
      </c>
      <c r="F26">
        <f t="shared" si="2"/>
        <v>38231.888143255957</v>
      </c>
      <c r="G26">
        <f t="shared" si="3"/>
        <v>140124694.43253094</v>
      </c>
      <c r="L26">
        <f>Input!J27</f>
        <v>31.432692285714438</v>
      </c>
      <c r="M26">
        <f t="shared" si="4"/>
        <v>14.424733285714865</v>
      </c>
      <c r="N26">
        <f t="shared" si="5"/>
        <v>16.050945060318266</v>
      </c>
      <c r="O26">
        <f t="shared" si="6"/>
        <v>236.59814770598283</v>
      </c>
      <c r="P26">
        <f t="shared" si="7"/>
        <v>47007.089260403845</v>
      </c>
    </row>
    <row r="27" spans="1:35" x14ac:dyDescent="0.25">
      <c r="A27">
        <f>Input!G28</f>
        <v>206</v>
      </c>
      <c r="B27">
        <f t="shared" si="0"/>
        <v>24</v>
      </c>
      <c r="C27" s="4">
        <f>Input!I28</f>
        <v>3036.3236687142858</v>
      </c>
      <c r="D27">
        <f t="shared" si="1"/>
        <v>544.33735185714295</v>
      </c>
      <c r="E27">
        <f t="shared" si="8"/>
        <v>333.50358055654476</v>
      </c>
      <c r="F27">
        <f t="shared" si="2"/>
        <v>44450.879120832942</v>
      </c>
      <c r="G27">
        <f t="shared" si="3"/>
        <v>139737735.83904958</v>
      </c>
      <c r="L27">
        <f>Input!J28</f>
        <v>31.660015999999814</v>
      </c>
      <c r="M27">
        <f t="shared" si="4"/>
        <v>14.652057000000241</v>
      </c>
      <c r="N27">
        <f t="shared" si="5"/>
        <v>16.356007506131306</v>
      </c>
      <c r="O27">
        <f t="shared" si="6"/>
        <v>234.21267598039944</v>
      </c>
      <c r="P27">
        <f t="shared" si="7"/>
        <v>46874.900423706022</v>
      </c>
    </row>
    <row r="28" spans="1:35" x14ac:dyDescent="0.25">
      <c r="A28">
        <f>Input!G29</f>
        <v>207</v>
      </c>
      <c r="B28">
        <f t="shared" si="0"/>
        <v>25</v>
      </c>
      <c r="C28" s="4">
        <f>Input!I29</f>
        <v>3069.3682938571428</v>
      </c>
      <c r="D28">
        <f t="shared" si="1"/>
        <v>577.38197700000001</v>
      </c>
      <c r="E28">
        <f t="shared" si="8"/>
        <v>350.17339615735494</v>
      </c>
      <c r="F28">
        <f t="shared" si="2"/>
        <v>51623.739208528779</v>
      </c>
      <c r="G28">
        <f t="shared" si="3"/>
        <v>139343903.55133533</v>
      </c>
      <c r="L28">
        <f>Input!J29</f>
        <v>33.044625142857058</v>
      </c>
      <c r="M28">
        <f t="shared" si="4"/>
        <v>16.036666142857484</v>
      </c>
      <c r="N28">
        <f t="shared" si="5"/>
        <v>16.669815600810185</v>
      </c>
      <c r="O28">
        <f t="shared" si="6"/>
        <v>268.13438753830928</v>
      </c>
      <c r="P28">
        <f t="shared" si="7"/>
        <v>46739.116152601455</v>
      </c>
    </row>
    <row r="29" spans="1:35" x14ac:dyDescent="0.25">
      <c r="A29">
        <f>Input!G30</f>
        <v>208</v>
      </c>
      <c r="B29">
        <f t="shared" si="0"/>
        <v>26</v>
      </c>
      <c r="C29" s="4">
        <f>Input!I30</f>
        <v>3105.7194479999998</v>
      </c>
      <c r="D29">
        <f t="shared" si="1"/>
        <v>613.73313114285702</v>
      </c>
      <c r="E29">
        <f t="shared" si="8"/>
        <v>367.16610164721931</v>
      </c>
      <c r="F29">
        <f t="shared" si="2"/>
        <v>60795.30003430268</v>
      </c>
      <c r="G29">
        <f t="shared" si="3"/>
        <v>138943014.85439166</v>
      </c>
      <c r="L29">
        <f>Input!J30</f>
        <v>36.351154142857013</v>
      </c>
      <c r="M29">
        <f t="shared" si="4"/>
        <v>19.343195142857439</v>
      </c>
      <c r="N29">
        <f t="shared" si="5"/>
        <v>16.992705489864356</v>
      </c>
      <c r="O29">
        <f t="shared" si="6"/>
        <v>374.74953425055321</v>
      </c>
      <c r="P29">
        <f t="shared" si="7"/>
        <v>46599.607786635257</v>
      </c>
    </row>
    <row r="30" spans="1:35" x14ac:dyDescent="0.25">
      <c r="A30">
        <f>Input!G31</f>
        <v>209</v>
      </c>
      <c r="B30">
        <f t="shared" si="0"/>
        <v>27</v>
      </c>
      <c r="C30" s="4">
        <f>Input!I31</f>
        <v>3145.191139</v>
      </c>
      <c r="D30">
        <f t="shared" si="1"/>
        <v>653.20482214285721</v>
      </c>
      <c r="E30">
        <f t="shared" si="8"/>
        <v>384.49113120369793</v>
      </c>
      <c r="F30">
        <f t="shared" si="2"/>
        <v>72207.047698146009</v>
      </c>
      <c r="G30">
        <f t="shared" si="3"/>
        <v>138534880.58663896</v>
      </c>
      <c r="L30">
        <f>Input!J31</f>
        <v>39.471691000000192</v>
      </c>
      <c r="M30">
        <f t="shared" si="4"/>
        <v>22.463732000000618</v>
      </c>
      <c r="N30">
        <f t="shared" si="5"/>
        <v>17.325029556478608</v>
      </c>
      <c r="O30">
        <f t="shared" si="6"/>
        <v>490.4746130939655</v>
      </c>
      <c r="P30">
        <f t="shared" si="7"/>
        <v>46456.241016902022</v>
      </c>
    </row>
    <row r="31" spans="1:35" x14ac:dyDescent="0.25">
      <c r="A31">
        <f>Input!G32</f>
        <v>210</v>
      </c>
      <c r="B31">
        <f t="shared" si="0"/>
        <v>28</v>
      </c>
      <c r="C31" s="4">
        <f>Input!I32</f>
        <v>3195.3263864285714</v>
      </c>
      <c r="D31">
        <f t="shared" si="1"/>
        <v>703.34006957142856</v>
      </c>
      <c r="E31">
        <f t="shared" si="8"/>
        <v>402.15828857144322</v>
      </c>
      <c r="F31">
        <f t="shared" si="2"/>
        <v>90710.465206323133</v>
      </c>
      <c r="G31">
        <f t="shared" si="3"/>
        <v>138119304.85773659</v>
      </c>
      <c r="L31">
        <f>Input!J32</f>
        <v>50.135247428571347</v>
      </c>
      <c r="M31">
        <f t="shared" si="4"/>
        <v>33.127288428571774</v>
      </c>
      <c r="N31">
        <f t="shared" si="5"/>
        <v>17.667157367745279</v>
      </c>
      <c r="O31">
        <f t="shared" si="6"/>
        <v>1054.1768721979126</v>
      </c>
      <c r="P31">
        <f t="shared" si="7"/>
        <v>46308.875596531114</v>
      </c>
    </row>
    <row r="32" spans="1:35" x14ac:dyDescent="0.25">
      <c r="A32">
        <f>Input!G33</f>
        <v>211</v>
      </c>
      <c r="B32">
        <f t="shared" si="0"/>
        <v>29</v>
      </c>
      <c r="C32" s="4">
        <f>Input!I33</f>
        <v>3247.7142067142859</v>
      </c>
      <c r="D32">
        <f t="shared" si="1"/>
        <v>755.72788985714305</v>
      </c>
      <c r="E32">
        <f t="shared" si="8"/>
        <v>420.17776525700094</v>
      </c>
      <c r="F32">
        <f t="shared" si="2"/>
        <v>112593.8861191709</v>
      </c>
      <c r="G32">
        <f t="shared" si="3"/>
        <v>137696084.75175804</v>
      </c>
      <c r="L32">
        <f>Input!J33</f>
        <v>52.387820285714497</v>
      </c>
      <c r="M32">
        <f t="shared" si="4"/>
        <v>35.379861285714924</v>
      </c>
      <c r="N32">
        <f t="shared" si="5"/>
        <v>18.019476685557709</v>
      </c>
      <c r="O32">
        <f t="shared" si="6"/>
        <v>1181.1830418184384</v>
      </c>
      <c r="P32">
        <f t="shared" si="7"/>
        <v>46157.365034587536</v>
      </c>
    </row>
    <row r="33" spans="1:16" x14ac:dyDescent="0.25">
      <c r="A33">
        <f>Input!G34</f>
        <v>212</v>
      </c>
      <c r="B33">
        <f t="shared" si="0"/>
        <v>30</v>
      </c>
      <c r="C33" s="4">
        <f>Input!I34</f>
        <v>3305.5991315714282</v>
      </c>
      <c r="D33">
        <f t="shared" si="1"/>
        <v>813.61281471428538</v>
      </c>
      <c r="E33">
        <f t="shared" si="8"/>
        <v>438.5601598042407</v>
      </c>
      <c r="F33">
        <f t="shared" si="2"/>
        <v>140664.49395507306</v>
      </c>
      <c r="G33">
        <f t="shared" si="3"/>
        <v>137265010.01484916</v>
      </c>
      <c r="L33">
        <f>Input!J34</f>
        <v>57.884924857142323</v>
      </c>
      <c r="M33">
        <f t="shared" si="4"/>
        <v>40.87696585714275</v>
      </c>
      <c r="N33">
        <f t="shared" si="5"/>
        <v>18.382394547239738</v>
      </c>
      <c r="O33">
        <f t="shared" si="6"/>
        <v>1560.4499008847722</v>
      </c>
      <c r="P33">
        <f t="shared" si="7"/>
        <v>46001.556272379567</v>
      </c>
    </row>
    <row r="34" spans="1:16" x14ac:dyDescent="0.25">
      <c r="A34">
        <f>Input!G35</f>
        <v>213</v>
      </c>
      <c r="B34">
        <f t="shared" si="0"/>
        <v>31</v>
      </c>
      <c r="C34" s="4">
        <f>Input!I35</f>
        <v>3363.7733778571423</v>
      </c>
      <c r="D34">
        <f t="shared" si="1"/>
        <v>871.78706099999954</v>
      </c>
      <c r="E34">
        <f t="shared" si="8"/>
        <v>457.31649822567681</v>
      </c>
      <c r="F34">
        <f t="shared" si="2"/>
        <v>171785.84740646378</v>
      </c>
      <c r="G34">
        <f t="shared" si="3"/>
        <v>136825862.7264412</v>
      </c>
      <c r="L34">
        <f>Input!J35</f>
        <v>58.174246285714162</v>
      </c>
      <c r="M34">
        <f t="shared" si="4"/>
        <v>41.166287285714589</v>
      </c>
      <c r="N34">
        <f t="shared" si="5"/>
        <v>18.756338421436141</v>
      </c>
      <c r="O34">
        <f t="shared" si="6"/>
        <v>1553.7714603967111</v>
      </c>
      <c r="P34">
        <f t="shared" si="7"/>
        <v>45841.289341105883</v>
      </c>
    </row>
    <row r="35" spans="1:16" x14ac:dyDescent="0.25">
      <c r="A35">
        <f>Input!G36</f>
        <v>214</v>
      </c>
      <c r="B35">
        <f t="shared" si="0"/>
        <v>32</v>
      </c>
      <c r="C35" s="4">
        <f>Input!I36</f>
        <v>3428.2300292857144</v>
      </c>
      <c r="D35">
        <f t="shared" si="1"/>
        <v>936.2437124285716</v>
      </c>
      <c r="E35">
        <f t="shared" si="8"/>
        <v>476.45825567096057</v>
      </c>
      <c r="F35">
        <f t="shared" si="2"/>
        <v>211402.66624580501</v>
      </c>
      <c r="G35">
        <f t="shared" si="3"/>
        <v>136378416.95302883</v>
      </c>
      <c r="L35">
        <f>Input!J36</f>
        <v>64.456651428572059</v>
      </c>
      <c r="M35">
        <f t="shared" si="4"/>
        <v>47.448692428572485</v>
      </c>
      <c r="N35">
        <f t="shared" si="5"/>
        <v>19.141757445283755</v>
      </c>
      <c r="O35">
        <f t="shared" si="6"/>
        <v>2053.4396167166583</v>
      </c>
      <c r="P35">
        <f t="shared" si="7"/>
        <v>45676.396999712728</v>
      </c>
    </row>
    <row r="36" spans="1:16" x14ac:dyDescent="0.25">
      <c r="A36">
        <f>Input!G37</f>
        <v>215</v>
      </c>
      <c r="B36">
        <f t="shared" si="0"/>
        <v>33</v>
      </c>
      <c r="C36" s="4">
        <f>Input!I37</f>
        <v>3499.8990474285715</v>
      </c>
      <c r="D36">
        <f t="shared" si="1"/>
        <v>1007.9127305714287</v>
      </c>
      <c r="E36">
        <f t="shared" si="8"/>
        <v>495.99737942038774</v>
      </c>
      <c r="F36">
        <f t="shared" si="2"/>
        <v>262057.32674409359</v>
      </c>
      <c r="G36">
        <f t="shared" si="3"/>
        <v>135922438.38345841</v>
      </c>
      <c r="L36">
        <f>Input!J37</f>
        <v>71.669018142857112</v>
      </c>
      <c r="M36">
        <f t="shared" si="4"/>
        <v>54.661059142857539</v>
      </c>
      <c r="N36">
        <f t="shared" si="5"/>
        <v>19.539123749427151</v>
      </c>
      <c r="O36">
        <f t="shared" si="6"/>
        <v>2717.525889470161</v>
      </c>
      <c r="P36">
        <f t="shared" si="7"/>
        <v>45506.704351767599</v>
      </c>
    </row>
    <row r="37" spans="1:16" x14ac:dyDescent="0.25">
      <c r="A37">
        <f>Input!G38</f>
        <v>216</v>
      </c>
      <c r="B37">
        <f t="shared" si="0"/>
        <v>34</v>
      </c>
      <c r="C37" s="4">
        <f>Input!I38</f>
        <v>3579.4624037142858</v>
      </c>
      <c r="D37">
        <f t="shared" si="1"/>
        <v>1087.4760868571429</v>
      </c>
      <c r="E37">
        <f t="shared" si="8"/>
        <v>515.94631329842946</v>
      </c>
      <c r="F37">
        <f t="shared" si="2"/>
        <v>326646.2820640743</v>
      </c>
      <c r="G37">
        <f t="shared" si="3"/>
        <v>135457683.94459978</v>
      </c>
      <c r="L37">
        <f>Input!J38</f>
        <v>79.563356285714235</v>
      </c>
      <c r="M37">
        <f t="shared" si="4"/>
        <v>62.555397285714662</v>
      </c>
      <c r="N37">
        <f t="shared" si="5"/>
        <v>19.948933878041679</v>
      </c>
      <c r="O37">
        <f t="shared" si="6"/>
        <v>3553.879359000412</v>
      </c>
      <c r="P37">
        <f t="shared" si="7"/>
        <v>45332.02844009034</v>
      </c>
    </row>
    <row r="38" spans="1:16" x14ac:dyDescent="0.25">
      <c r="A38">
        <f>Input!G39</f>
        <v>217</v>
      </c>
      <c r="B38">
        <f t="shared" si="0"/>
        <v>35</v>
      </c>
      <c r="C38" s="4">
        <f>Input!I39</f>
        <v>3667.2507511428571</v>
      </c>
      <c r="D38">
        <f t="shared" si="1"/>
        <v>1175.2644342857143</v>
      </c>
      <c r="E38">
        <f t="shared" si="8"/>
        <v>536.31802361011637</v>
      </c>
      <c r="F38">
        <f t="shared" si="2"/>
        <v>408252.51571522985</v>
      </c>
      <c r="G38">
        <f t="shared" si="3"/>
        <v>134983901.3962011</v>
      </c>
      <c r="L38">
        <f>Input!J39</f>
        <v>87.788347428571342</v>
      </c>
      <c r="M38">
        <f t="shared" si="4"/>
        <v>70.780388428571769</v>
      </c>
      <c r="N38">
        <f t="shared" si="5"/>
        <v>20.371710311686922</v>
      </c>
      <c r="O38">
        <f t="shared" si="6"/>
        <v>4545.0029601496772</v>
      </c>
      <c r="P38">
        <f t="shared" si="7"/>
        <v>45152.177817814641</v>
      </c>
    </row>
    <row r="39" spans="1:16" x14ac:dyDescent="0.25">
      <c r="A39">
        <f>Input!G40</f>
        <v>218</v>
      </c>
      <c r="B39">
        <f t="shared" si="0"/>
        <v>36</v>
      </c>
      <c r="C39" s="4">
        <f>Input!I40</f>
        <v>3763.0161000000003</v>
      </c>
      <c r="D39">
        <f t="shared" si="1"/>
        <v>1271.0297831428575</v>
      </c>
      <c r="E39">
        <f t="shared" si="8"/>
        <v>557.12602671165769</v>
      </c>
      <c r="F39">
        <f t="shared" si="2"/>
        <v>509658.57344657782</v>
      </c>
      <c r="G39">
        <f t="shared" si="3"/>
        <v>134500828.90364373</v>
      </c>
      <c r="L39">
        <f>Input!J40</f>
        <v>95.765348857143181</v>
      </c>
      <c r="M39">
        <f t="shared" si="4"/>
        <v>78.757389857143608</v>
      </c>
      <c r="N39">
        <f t="shared" si="5"/>
        <v>20.808003101541338</v>
      </c>
      <c r="O39">
        <f t="shared" si="6"/>
        <v>5618.6036827248408</v>
      </c>
      <c r="P39">
        <f t="shared" si="7"/>
        <v>44966.952094483961</v>
      </c>
    </row>
    <row r="40" spans="1:16" x14ac:dyDescent="0.25">
      <c r="A40">
        <f>Input!G41</f>
        <v>219</v>
      </c>
      <c r="B40">
        <f t="shared" si="0"/>
        <v>37</v>
      </c>
      <c r="C40" s="4">
        <f>Input!I41</f>
        <v>3861.9846490000004</v>
      </c>
      <c r="D40">
        <f t="shared" si="1"/>
        <v>1369.9983321428576</v>
      </c>
      <c r="E40">
        <f t="shared" si="8"/>
        <v>578.38441833603019</v>
      </c>
      <c r="F40">
        <f t="shared" si="2"/>
        <v>626652.58853256318</v>
      </c>
      <c r="G40">
        <f t="shared" si="3"/>
        <v>134008194.58722913</v>
      </c>
      <c r="L40">
        <f>Input!J41</f>
        <v>98.968549000000166</v>
      </c>
      <c r="M40">
        <f t="shared" si="4"/>
        <v>81.960590000000593</v>
      </c>
      <c r="N40">
        <f t="shared" si="5"/>
        <v>21.258391624372532</v>
      </c>
      <c r="O40">
        <f t="shared" si="6"/>
        <v>6038.8685593448135</v>
      </c>
      <c r="P40">
        <f t="shared" si="7"/>
        <v>44776.141455717057</v>
      </c>
    </row>
    <row r="41" spans="1:16" x14ac:dyDescent="0.25">
      <c r="A41">
        <f>Input!G42</f>
        <v>220</v>
      </c>
      <c r="B41">
        <f t="shared" si="0"/>
        <v>38</v>
      </c>
      <c r="C41" s="4">
        <f>Input!I42</f>
        <v>3967.4009297142866</v>
      </c>
      <c r="D41">
        <f t="shared" si="1"/>
        <v>1475.4146128571438</v>
      </c>
      <c r="E41">
        <f t="shared" si="8"/>
        <v>600.10790480451533</v>
      </c>
      <c r="F41">
        <f t="shared" si="2"/>
        <v>766161.83316192927</v>
      </c>
      <c r="G41">
        <f t="shared" si="3"/>
        <v>133505716.04653607</v>
      </c>
      <c r="L41">
        <f>Input!J42</f>
        <v>105.41628071428613</v>
      </c>
      <c r="M41">
        <f t="shared" si="4"/>
        <v>88.408321714286558</v>
      </c>
      <c r="N41">
        <f t="shared" si="5"/>
        <v>21.723486468485099</v>
      </c>
      <c r="O41">
        <f t="shared" si="6"/>
        <v>7004.4838086699856</v>
      </c>
      <c r="P41">
        <f t="shared" si="7"/>
        <v>44579.526154908279</v>
      </c>
    </row>
    <row r="42" spans="1:16" x14ac:dyDescent="0.25">
      <c r="A42">
        <f>Input!G43</f>
        <v>221</v>
      </c>
      <c r="B42">
        <f t="shared" si="0"/>
        <v>39</v>
      </c>
      <c r="C42" s="4">
        <f>Input!I43</f>
        <v>4081.8481680000009</v>
      </c>
      <c r="D42">
        <f t="shared" si="1"/>
        <v>1589.8618511428581</v>
      </c>
      <c r="E42">
        <f t="shared" si="8"/>
        <v>622.31183626638506</v>
      </c>
      <c r="F42">
        <f t="shared" si="2"/>
        <v>936153.03128746315</v>
      </c>
      <c r="G42">
        <f t="shared" si="3"/>
        <v>132993099.85828803</v>
      </c>
      <c r="L42">
        <f>Input!J43</f>
        <v>114.44723828571432</v>
      </c>
      <c r="M42">
        <f t="shared" si="4"/>
        <v>97.439279285714747</v>
      </c>
      <c r="N42">
        <f t="shared" si="5"/>
        <v>22.203931461869775</v>
      </c>
      <c r="O42">
        <f t="shared" si="6"/>
        <v>8508.8276537979254</v>
      </c>
      <c r="P42">
        <f t="shared" si="7"/>
        <v>44376.875975360897</v>
      </c>
    </row>
    <row r="43" spans="1:16" x14ac:dyDescent="0.25">
      <c r="A43">
        <f>Input!G44</f>
        <v>222</v>
      </c>
      <c r="B43">
        <f t="shared" si="0"/>
        <v>40</v>
      </c>
      <c r="C43" s="4">
        <f>Input!I44</f>
        <v>4207.6822657142857</v>
      </c>
      <c r="D43">
        <f t="shared" si="1"/>
        <v>1715.6959488571429</v>
      </c>
      <c r="E43">
        <f t="shared" si="8"/>
        <v>645.0122421212493</v>
      </c>
      <c r="F43">
        <f t="shared" si="2"/>
        <v>1146363.599869713</v>
      </c>
      <c r="G43">
        <f t="shared" si="3"/>
        <v>132470041.04606408</v>
      </c>
      <c r="L43">
        <f>Input!J44</f>
        <v>125.83409771428478</v>
      </c>
      <c r="M43">
        <f t="shared" si="4"/>
        <v>108.82613871428521</v>
      </c>
      <c r="N43">
        <f t="shared" si="5"/>
        <v>22.700405854864265</v>
      </c>
      <c r="O43">
        <f t="shared" si="6"/>
        <v>10636.558396553901</v>
      </c>
      <c r="P43">
        <f t="shared" si="7"/>
        <v>44167.949661185572</v>
      </c>
    </row>
    <row r="44" spans="1:16" x14ac:dyDescent="0.25">
      <c r="A44">
        <f>Input!G45</f>
        <v>223</v>
      </c>
      <c r="B44">
        <f t="shared" si="0"/>
        <v>41</v>
      </c>
      <c r="C44" s="4">
        <f>Input!I45</f>
        <v>4347.0111354285718</v>
      </c>
      <c r="D44">
        <f t="shared" si="1"/>
        <v>1855.024818571429</v>
      </c>
      <c r="E44">
        <f t="shared" si="8"/>
        <v>668.22586879208916</v>
      </c>
      <c r="F44">
        <f t="shared" si="2"/>
        <v>1408491.747197344</v>
      </c>
      <c r="G44">
        <f t="shared" si="3"/>
        <v>131936222.52007401</v>
      </c>
      <c r="L44">
        <f>Input!J45</f>
        <v>139.32886971428616</v>
      </c>
      <c r="M44">
        <f t="shared" si="4"/>
        <v>122.32091071428658</v>
      </c>
      <c r="N44">
        <f t="shared" si="5"/>
        <v>23.213626670839879</v>
      </c>
      <c r="O44">
        <f t="shared" si="6"/>
        <v>13482.749667038597</v>
      </c>
      <c r="P44">
        <f t="shared" si="7"/>
        <v>43952.494315235701</v>
      </c>
    </row>
    <row r="45" spans="1:16" x14ac:dyDescent="0.25">
      <c r="A45">
        <f>Input!G46</f>
        <v>224</v>
      </c>
      <c r="B45">
        <f t="shared" si="0"/>
        <v>42</v>
      </c>
      <c r="C45" s="4">
        <f>Input!I46</f>
        <v>4500.4134194285725</v>
      </c>
      <c r="D45">
        <f t="shared" si="1"/>
        <v>2008.4271025714297</v>
      </c>
      <c r="E45">
        <f t="shared" si="8"/>
        <v>691.97022003185282</v>
      </c>
      <c r="F45">
        <f t="shared" si="2"/>
        <v>1733058.723585821</v>
      </c>
      <c r="G45">
        <f t="shared" si="3"/>
        <v>131391314.48509619</v>
      </c>
      <c r="L45">
        <f>Input!J46</f>
        <v>153.40228400000069</v>
      </c>
      <c r="M45">
        <f t="shared" si="4"/>
        <v>136.39432500000112</v>
      </c>
      <c r="N45">
        <f t="shared" si="5"/>
        <v>23.744351239763667</v>
      </c>
      <c r="O45">
        <f t="shared" si="6"/>
        <v>16811.179527658147</v>
      </c>
      <c r="P45">
        <f t="shared" si="7"/>
        <v>43730.244762296235</v>
      </c>
    </row>
    <row r="46" spans="1:16" x14ac:dyDescent="0.25">
      <c r="A46">
        <f>Input!G47</f>
        <v>225</v>
      </c>
      <c r="B46">
        <f t="shared" si="0"/>
        <v>43</v>
      </c>
      <c r="C46" s="4">
        <f>Input!I47</f>
        <v>4666.0291954285722</v>
      </c>
      <c r="D46">
        <f t="shared" si="1"/>
        <v>2174.0428785714294</v>
      </c>
      <c r="E46">
        <f t="shared" si="8"/>
        <v>716.26359996282042</v>
      </c>
      <c r="F46">
        <f t="shared" si="2"/>
        <v>2125120.425140636</v>
      </c>
      <c r="G46">
        <f t="shared" si="3"/>
        <v>130834973.81454813</v>
      </c>
      <c r="L46">
        <f>Input!J47</f>
        <v>165.61577599999964</v>
      </c>
      <c r="M46">
        <f t="shared" si="4"/>
        <v>148.60781700000007</v>
      </c>
      <c r="N46">
        <f t="shared" si="5"/>
        <v>24.293379930967621</v>
      </c>
      <c r="O46">
        <f t="shared" si="6"/>
        <v>19972.019630692354</v>
      </c>
      <c r="P46">
        <f t="shared" si="7"/>
        <v>43500.92287569707</v>
      </c>
    </row>
    <row r="47" spans="1:16" x14ac:dyDescent="0.25">
      <c r="A47">
        <f>Input!G48</f>
        <v>226</v>
      </c>
      <c r="B47">
        <f t="shared" si="0"/>
        <v>44</v>
      </c>
      <c r="C47" s="4">
        <f>Input!I48</f>
        <v>4840.7379262857139</v>
      </c>
      <c r="D47">
        <f t="shared" si="1"/>
        <v>2348.7516094285711</v>
      </c>
      <c r="E47">
        <f t="shared" si="8"/>
        <v>741.12515906592489</v>
      </c>
      <c r="F47">
        <f t="shared" si="2"/>
        <v>2584462.8039056016</v>
      </c>
      <c r="G47">
        <f t="shared" si="3"/>
        <v>130266843.38852121</v>
      </c>
      <c r="L47">
        <f>Input!J48</f>
        <v>174.70873085714175</v>
      </c>
      <c r="M47">
        <f t="shared" si="4"/>
        <v>157.70077185714217</v>
      </c>
      <c r="N47">
        <f t="shared" si="5"/>
        <v>24.861559103104469</v>
      </c>
      <c r="O47">
        <f t="shared" si="6"/>
        <v>22454.174882683947</v>
      </c>
      <c r="P47">
        <f t="shared" si="7"/>
        <v>43264.236865488354</v>
      </c>
    </row>
    <row r="48" spans="1:16" x14ac:dyDescent="0.25">
      <c r="A48">
        <f>Input!G49</f>
        <v>227</v>
      </c>
      <c r="B48">
        <f t="shared" si="0"/>
        <v>45</v>
      </c>
      <c r="C48" s="4">
        <f>Input!I49</f>
        <v>5014.0413822857145</v>
      </c>
      <c r="D48">
        <f t="shared" si="1"/>
        <v>2522.0550654285717</v>
      </c>
      <c r="E48">
        <f t="shared" si="8"/>
        <v>766.57494335702643</v>
      </c>
      <c r="F48">
        <f t="shared" si="2"/>
        <v>3081710.4589883275</v>
      </c>
      <c r="G48">
        <f t="shared" si="3"/>
        <v>129686551.39346376</v>
      </c>
      <c r="L48">
        <f>Input!J49</f>
        <v>173.30345600000055</v>
      </c>
      <c r="M48">
        <f t="shared" si="4"/>
        <v>156.29549700000098</v>
      </c>
      <c r="N48">
        <f t="shared" si="5"/>
        <v>25.449784291101501</v>
      </c>
      <c r="O48">
        <f t="shared" si="6"/>
        <v>21860.708237802894</v>
      </c>
      <c r="P48">
        <f t="shared" si="7"/>
        <v>43019.880526297347</v>
      </c>
    </row>
    <row r="49" spans="1:16" x14ac:dyDescent="0.25">
      <c r="A49">
        <f>Input!G50</f>
        <v>228</v>
      </c>
      <c r="B49">
        <f t="shared" si="0"/>
        <v>46</v>
      </c>
      <c r="C49" s="4">
        <f>Input!I50</f>
        <v>5212.5364568571431</v>
      </c>
      <c r="D49">
        <f t="shared" si="1"/>
        <v>2720.5501400000003</v>
      </c>
      <c r="E49">
        <f t="shared" si="8"/>
        <v>792.63394700899153</v>
      </c>
      <c r="F49">
        <f t="shared" si="2"/>
        <v>3716860.8471969445</v>
      </c>
      <c r="G49">
        <f t="shared" si="3"/>
        <v>129093710.58103959</v>
      </c>
      <c r="L49">
        <f>Input!J50</f>
        <v>198.49507457142863</v>
      </c>
      <c r="M49">
        <f t="shared" si="4"/>
        <v>181.48711557142906</v>
      </c>
      <c r="N49">
        <f t="shared" si="5"/>
        <v>26.059003651965121</v>
      </c>
      <c r="O49">
        <f t="shared" si="6"/>
        <v>29734.198554142247</v>
      </c>
      <c r="P49">
        <f t="shared" si="7"/>
        <v>42767.53244299021</v>
      </c>
    </row>
    <row r="50" spans="1:16" x14ac:dyDescent="0.25">
      <c r="A50">
        <f>Input!G51</f>
        <v>229</v>
      </c>
      <c r="B50">
        <f t="shared" si="0"/>
        <v>47</v>
      </c>
      <c r="C50" s="4">
        <f>Input!I51</f>
        <v>5436.5124714285712</v>
      </c>
      <c r="D50">
        <f t="shared" si="1"/>
        <v>2944.5261545714284</v>
      </c>
      <c r="E50">
        <f t="shared" si="8"/>
        <v>819.3241687025552</v>
      </c>
      <c r="F50">
        <f t="shared" si="2"/>
        <v>4516483.4807410026</v>
      </c>
      <c r="G50">
        <f t="shared" si="3"/>
        <v>128487917.48352206</v>
      </c>
      <c r="L50">
        <f>Input!J51</f>
        <v>223.9760145714281</v>
      </c>
      <c r="M50">
        <f t="shared" si="4"/>
        <v>206.96805557142852</v>
      </c>
      <c r="N50">
        <f t="shared" si="5"/>
        <v>26.690221693563718</v>
      </c>
      <c r="O50">
        <f t="shared" si="6"/>
        <v>38921.684071447598</v>
      </c>
      <c r="P50">
        <f t="shared" si="7"/>
        <v>42506.855152292126</v>
      </c>
    </row>
    <row r="51" spans="1:16" x14ac:dyDescent="0.25">
      <c r="A51">
        <f>Input!G52</f>
        <v>230</v>
      </c>
      <c r="B51">
        <f t="shared" si="0"/>
        <v>48</v>
      </c>
      <c r="C51" s="4">
        <f>Input!I52</f>
        <v>5687.1060451428575</v>
      </c>
      <c r="D51">
        <f t="shared" si="1"/>
        <v>3195.1197282857147</v>
      </c>
      <c r="E51">
        <f t="shared" si="8"/>
        <v>846.66867201561047</v>
      </c>
      <c r="F51">
        <f t="shared" si="2"/>
        <v>5515222.3636961691</v>
      </c>
      <c r="G51">
        <f t="shared" si="3"/>
        <v>127868751.58290683</v>
      </c>
      <c r="L51">
        <f>Input!J52</f>
        <v>250.59357371428632</v>
      </c>
      <c r="M51">
        <f t="shared" si="4"/>
        <v>233.58561471428675</v>
      </c>
      <c r="N51">
        <f t="shared" si="5"/>
        <v>27.344503313055316</v>
      </c>
      <c r="O51">
        <f t="shared" si="6"/>
        <v>49840.147435013794</v>
      </c>
      <c r="P51">
        <f t="shared" si="7"/>
        <v>42237.494258584164</v>
      </c>
    </row>
    <row r="52" spans="1:16" x14ac:dyDescent="0.25">
      <c r="A52">
        <f>Input!G53</f>
        <v>231</v>
      </c>
      <c r="B52">
        <f t="shared" si="0"/>
        <v>49</v>
      </c>
      <c r="C52" s="4">
        <f>Input!I53</f>
        <v>5960.3080114285713</v>
      </c>
      <c r="D52">
        <f t="shared" si="1"/>
        <v>3468.3216945714285</v>
      </c>
      <c r="E52">
        <f t="shared" si="8"/>
        <v>874.69165019007391</v>
      </c>
      <c r="F52">
        <f t="shared" si="2"/>
        <v>6726916.8071176261</v>
      </c>
      <c r="G52">
        <f t="shared" si="3"/>
        <v>127235774.43073779</v>
      </c>
      <c r="L52">
        <f>Input!J53</f>
        <v>273.20196628571375</v>
      </c>
      <c r="M52">
        <f t="shared" si="4"/>
        <v>256.19400728571418</v>
      </c>
      <c r="N52">
        <f t="shared" si="5"/>
        <v>28.022978174463447</v>
      </c>
      <c r="O52">
        <f t="shared" si="6"/>
        <v>60112.736211256619</v>
      </c>
      <c r="P52">
        <f t="shared" si="7"/>
        <v>41959.077502203319</v>
      </c>
    </row>
    <row r="53" spans="1:16" x14ac:dyDescent="0.25">
      <c r="A53">
        <f>Input!G54</f>
        <v>232</v>
      </c>
      <c r="B53">
        <f t="shared" si="0"/>
        <v>50</v>
      </c>
      <c r="C53" s="4">
        <f>Input!I54</f>
        <v>6260.4168581428576</v>
      </c>
      <c r="D53">
        <f t="shared" si="1"/>
        <v>3768.4305412857148</v>
      </c>
      <c r="E53">
        <f t="shared" si="8"/>
        <v>903.41849564815107</v>
      </c>
      <c r="F53">
        <f t="shared" si="2"/>
        <v>8208294.0216483362</v>
      </c>
      <c r="G53">
        <f t="shared" si="3"/>
        <v>126588528.71544145</v>
      </c>
      <c r="L53">
        <f>Input!J54</f>
        <v>300.1088467142863</v>
      </c>
      <c r="M53">
        <f t="shared" si="4"/>
        <v>283.10088771428673</v>
      </c>
      <c r="N53">
        <f t="shared" si="5"/>
        <v>28.726845458077158</v>
      </c>
      <c r="O53">
        <f t="shared" si="6"/>
        <v>73648.190605825104</v>
      </c>
      <c r="P53">
        <f t="shared" si="7"/>
        <v>41671.213778734855</v>
      </c>
    </row>
    <row r="54" spans="1:16" x14ac:dyDescent="0.25">
      <c r="A54">
        <f>Input!G55</f>
        <v>233</v>
      </c>
      <c r="B54">
        <f t="shared" si="0"/>
        <v>51</v>
      </c>
      <c r="C54" s="4">
        <f>Input!I55</f>
        <v>6576.2317181428571</v>
      </c>
      <c r="D54">
        <f t="shared" si="1"/>
        <v>4084.2454012857143</v>
      </c>
      <c r="E54">
        <f t="shared" si="8"/>
        <v>932.87587466605544</v>
      </c>
      <c r="F54">
        <f t="shared" si="2"/>
        <v>9931129.8933070116</v>
      </c>
      <c r="G54">
        <f t="shared" si="3"/>
        <v>125926537.27375557</v>
      </c>
      <c r="L54">
        <f>Input!J55</f>
        <v>315.8148599999995</v>
      </c>
      <c r="M54">
        <f t="shared" si="4"/>
        <v>298.80690099999993</v>
      </c>
      <c r="N54">
        <f t="shared" si="5"/>
        <v>29.457379017904323</v>
      </c>
      <c r="O54">
        <f t="shared" si="6"/>
        <v>82000.606914411008</v>
      </c>
      <c r="P54">
        <f t="shared" si="7"/>
        <v>41373.492108016857</v>
      </c>
    </row>
    <row r="55" spans="1:16" x14ac:dyDescent="0.25">
      <c r="A55">
        <f>Input!G56</f>
        <v>234</v>
      </c>
      <c r="B55">
        <f t="shared" si="0"/>
        <v>52</v>
      </c>
      <c r="C55" s="4">
        <f>Input!I56</f>
        <v>6910.6044727142853</v>
      </c>
      <c r="D55">
        <f t="shared" si="1"/>
        <v>4418.6181558571425</v>
      </c>
      <c r="E55">
        <f t="shared" si="8"/>
        <v>963.09180765344536</v>
      </c>
      <c r="F55">
        <f t="shared" si="2"/>
        <v>11940662.343129979</v>
      </c>
      <c r="G55">
        <f t="shared" si="3"/>
        <v>125249302.04261623</v>
      </c>
      <c r="L55">
        <f>Input!J56</f>
        <v>334.37275457142823</v>
      </c>
      <c r="M55">
        <f t="shared" si="4"/>
        <v>317.36479557142866</v>
      </c>
      <c r="N55">
        <f t="shared" si="5"/>
        <v>30.215932987389923</v>
      </c>
      <c r="O55">
        <f t="shared" si="6"/>
        <v>92511.37211610451</v>
      </c>
      <c r="P55">
        <f t="shared" si="7"/>
        <v>41065.480551892128</v>
      </c>
    </row>
    <row r="56" spans="1:16" x14ac:dyDescent="0.25">
      <c r="A56">
        <f>Input!G57</f>
        <v>235</v>
      </c>
      <c r="B56">
        <f t="shared" si="0"/>
        <v>53</v>
      </c>
      <c r="C56" s="4">
        <f>Input!I57</f>
        <v>7248.7797357142854</v>
      </c>
      <c r="D56">
        <f t="shared" si="1"/>
        <v>4756.7934188571426</v>
      </c>
      <c r="E56">
        <f t="shared" si="8"/>
        <v>994.0957555315274</v>
      </c>
      <c r="F56">
        <f t="shared" si="2"/>
        <v>14157893.705596047</v>
      </c>
      <c r="G56">
        <f t="shared" si="3"/>
        <v>124556302.9476359</v>
      </c>
      <c r="L56">
        <f>Input!J57</f>
        <v>338.17526300000009</v>
      </c>
      <c r="M56">
        <f t="shared" si="4"/>
        <v>321.16730400000051</v>
      </c>
      <c r="N56">
        <f t="shared" si="5"/>
        <v>31.003947878082094</v>
      </c>
      <c r="O56">
        <f t="shared" si="6"/>
        <v>94354.216833728642</v>
      </c>
      <c r="P56">
        <f t="shared" si="7"/>
        <v>40746.725080162912</v>
      </c>
    </row>
    <row r="57" spans="1:16" x14ac:dyDescent="0.25">
      <c r="A57">
        <f>Input!G58</f>
        <v>236</v>
      </c>
      <c r="B57">
        <f t="shared" si="0"/>
        <v>54</v>
      </c>
      <c r="C57" s="4">
        <f>Input!I58</f>
        <v>7617.3750662857137</v>
      </c>
      <c r="D57">
        <f t="shared" si="1"/>
        <v>5125.3887494285709</v>
      </c>
      <c r="E57">
        <f t="shared" si="8"/>
        <v>1025.918712752479</v>
      </c>
      <c r="F57">
        <f t="shared" si="2"/>
        <v>16805654.581605077</v>
      </c>
      <c r="G57">
        <f t="shared" si="3"/>
        <v>123846996.72406271</v>
      </c>
      <c r="L57">
        <f>Input!J58</f>
        <v>368.59533057142835</v>
      </c>
      <c r="M57">
        <f t="shared" si="4"/>
        <v>351.58737157142878</v>
      </c>
      <c r="N57">
        <f t="shared" si="5"/>
        <v>31.822957220951647</v>
      </c>
      <c r="O57">
        <f t="shared" si="6"/>
        <v>113415.63145211287</v>
      </c>
      <c r="P57">
        <f t="shared" si="7"/>
        <v>40416.748384754152</v>
      </c>
    </row>
    <row r="58" spans="1:16" x14ac:dyDescent="0.25">
      <c r="A58">
        <f>Input!G59</f>
        <v>237</v>
      </c>
      <c r="B58">
        <f t="shared" si="0"/>
        <v>55</v>
      </c>
      <c r="C58" s="4">
        <f>Input!I59</f>
        <v>8012.7119508571432</v>
      </c>
      <c r="D58">
        <f t="shared" si="1"/>
        <v>5520.7256340000004</v>
      </c>
      <c r="E58">
        <f t="shared" si="8"/>
        <v>1058.5933075582027</v>
      </c>
      <c r="F58">
        <f t="shared" si="2"/>
        <v>19910624.898676891</v>
      </c>
      <c r="G58">
        <f t="shared" si="3"/>
        <v>123120815.66586059</v>
      </c>
      <c r="L58">
        <f>Input!J59</f>
        <v>395.33688457142944</v>
      </c>
      <c r="M58">
        <f t="shared" si="4"/>
        <v>378.32892557142986</v>
      </c>
      <c r="N58">
        <f t="shared" si="5"/>
        <v>32.67459480572365</v>
      </c>
      <c r="O58">
        <f t="shared" si="6"/>
        <v>131523.93641810474</v>
      </c>
      <c r="P58">
        <f t="shared" si="7"/>
        <v>40075.048642800793</v>
      </c>
    </row>
    <row r="59" spans="1:16" x14ac:dyDescent="0.25">
      <c r="A59">
        <f>Input!G60</f>
        <v>238</v>
      </c>
      <c r="B59">
        <f t="shared" si="0"/>
        <v>56</v>
      </c>
      <c r="C59" s="4">
        <f>Input!I60</f>
        <v>8430.0579198571431</v>
      </c>
      <c r="D59">
        <f t="shared" si="1"/>
        <v>5938.0716030000003</v>
      </c>
      <c r="E59">
        <f t="shared" si="8"/>
        <v>1092.1539101381488</v>
      </c>
      <c r="F59">
        <f t="shared" si="2"/>
        <v>23482918.285991531</v>
      </c>
      <c r="G59">
        <f t="shared" si="3"/>
        <v>122377166.29829063</v>
      </c>
      <c r="L59">
        <f>Input!J60</f>
        <v>417.34596899999997</v>
      </c>
      <c r="M59">
        <f t="shared" si="4"/>
        <v>400.33801000000039</v>
      </c>
      <c r="N59">
        <f t="shared" si="5"/>
        <v>33.560602579946163</v>
      </c>
      <c r="O59">
        <f t="shared" si="6"/>
        <v>147291.207478175</v>
      </c>
      <c r="P59">
        <f t="shared" si="7"/>
        <v>39721.098230282456</v>
      </c>
    </row>
    <row r="60" spans="1:16" x14ac:dyDescent="0.25">
      <c r="A60">
        <f>Input!G61</f>
        <v>239</v>
      </c>
      <c r="B60">
        <f t="shared" si="0"/>
        <v>57</v>
      </c>
      <c r="C60" s="4">
        <f>Input!I61</f>
        <v>8866.9950737142844</v>
      </c>
      <c r="D60">
        <f t="shared" si="1"/>
        <v>6375.0087568571416</v>
      </c>
      <c r="E60">
        <f t="shared" si="8"/>
        <v>1126.6367494148519</v>
      </c>
      <c r="F60">
        <f t="shared" si="2"/>
        <v>27545408.728503812</v>
      </c>
      <c r="G60">
        <f t="shared" si="3"/>
        <v>121615427.9691084</v>
      </c>
      <c r="L60">
        <f>Input!J61</f>
        <v>436.93715385714131</v>
      </c>
      <c r="M60">
        <f t="shared" si="4"/>
        <v>419.92919485714174</v>
      </c>
      <c r="N60">
        <f t="shared" si="5"/>
        <v>34.48283927670299</v>
      </c>
      <c r="O60">
        <f t="shared" si="6"/>
        <v>161969.47532441042</v>
      </c>
      <c r="P60">
        <f t="shared" si="7"/>
        <v>39354.342388978577</v>
      </c>
    </row>
    <row r="61" spans="1:16" x14ac:dyDescent="0.25">
      <c r="A61">
        <f>Input!G62</f>
        <v>240</v>
      </c>
      <c r="B61">
        <f t="shared" si="0"/>
        <v>58</v>
      </c>
      <c r="C61" s="4">
        <f>Input!I62</f>
        <v>9314.2237994285715</v>
      </c>
      <c r="D61">
        <f t="shared" si="1"/>
        <v>6822.2374825714287</v>
      </c>
      <c r="E61">
        <f t="shared" si="8"/>
        <v>1162.0800392628396</v>
      </c>
      <c r="F61">
        <f t="shared" si="2"/>
        <v>32037382.283041622</v>
      </c>
      <c r="G61">
        <f t="shared" si="3"/>
        <v>120834951.35322556</v>
      </c>
      <c r="L61">
        <f>Input!J62</f>
        <v>447.22872571428707</v>
      </c>
      <c r="M61">
        <f t="shared" si="4"/>
        <v>430.22076671428749</v>
      </c>
      <c r="N61">
        <f t="shared" si="5"/>
        <v>35.4432898479876</v>
      </c>
      <c r="O61">
        <f t="shared" si="6"/>
        <v>169567.24519159822</v>
      </c>
      <c r="P61">
        <f t="shared" si="7"/>
        <v>38974.197850965582</v>
      </c>
    </row>
    <row r="62" spans="1:16" x14ac:dyDescent="0.25">
      <c r="A62">
        <f>Input!G63</f>
        <v>241</v>
      </c>
      <c r="B62">
        <f t="shared" si="0"/>
        <v>59</v>
      </c>
      <c r="C62" s="4">
        <f>Input!I63</f>
        <v>9750.0863312857146</v>
      </c>
      <c r="D62">
        <f t="shared" si="1"/>
        <v>7258.1000144285717</v>
      </c>
      <c r="E62">
        <f t="shared" si="8"/>
        <v>1198.5241150527661</v>
      </c>
      <c r="F62">
        <f t="shared" si="2"/>
        <v>36718460.080296099</v>
      </c>
      <c r="G62">
        <f t="shared" si="3"/>
        <v>120035056.86541468</v>
      </c>
      <c r="L62">
        <f>Input!J63</f>
        <v>435.86253185714304</v>
      </c>
      <c r="M62">
        <f t="shared" si="4"/>
        <v>418.85457285714347</v>
      </c>
      <c r="N62">
        <f t="shared" si="5"/>
        <v>36.444075789926572</v>
      </c>
      <c r="O62">
        <f t="shared" si="6"/>
        <v>159535.10304711893</v>
      </c>
      <c r="P62">
        <f t="shared" si="7"/>
        <v>38580.051426692422</v>
      </c>
    </row>
    <row r="63" spans="1:16" x14ac:dyDescent="0.25">
      <c r="A63">
        <f>Input!G64</f>
        <v>242</v>
      </c>
      <c r="B63">
        <f t="shared" si="0"/>
        <v>60</v>
      </c>
      <c r="C63" s="4">
        <f>Input!I64</f>
        <v>10214.653668857141</v>
      </c>
      <c r="D63">
        <f t="shared" si="1"/>
        <v>7722.6673519999986</v>
      </c>
      <c r="E63">
        <f t="shared" si="8"/>
        <v>1236.0115815091913</v>
      </c>
      <c r="F63">
        <f t="shared" si="2"/>
        <v>42076703.084841691</v>
      </c>
      <c r="G63">
        <f t="shared" si="3"/>
        <v>119215032.97537598</v>
      </c>
      <c r="L63">
        <f>Input!J64</f>
        <v>464.56733757142683</v>
      </c>
      <c r="M63">
        <f t="shared" si="4"/>
        <v>447.55937857142726</v>
      </c>
      <c r="N63">
        <f t="shared" si="5"/>
        <v>37.487466456425075</v>
      </c>
      <c r="O63">
        <f t="shared" si="6"/>
        <v>182397.21631160652</v>
      </c>
      <c r="P63">
        <f t="shared" si="7"/>
        <v>38171.25856493615</v>
      </c>
    </row>
    <row r="64" spans="1:16" x14ac:dyDescent="0.25">
      <c r="A64">
        <f>Input!G65</f>
        <v>243</v>
      </c>
      <c r="B64">
        <f t="shared" si="0"/>
        <v>61</v>
      </c>
      <c r="C64" s="4">
        <f>Input!I65</f>
        <v>10686.433372999998</v>
      </c>
      <c r="D64">
        <f t="shared" si="1"/>
        <v>8194.4470561428552</v>
      </c>
      <c r="E64">
        <f t="shared" si="8"/>
        <v>1274.5874729787722</v>
      </c>
      <c r="F64">
        <f t="shared" si="2"/>
        <v>47884456.650707796</v>
      </c>
      <c r="G64">
        <f t="shared" si="3"/>
        <v>118374134.41923317</v>
      </c>
      <c r="L64">
        <f>Input!J65</f>
        <v>471.77970414285664</v>
      </c>
      <c r="M64">
        <f t="shared" si="4"/>
        <v>454.77174514285707</v>
      </c>
      <c r="N64">
        <f t="shared" si="5"/>
        <v>38.575891469581016</v>
      </c>
      <c r="O64">
        <f t="shared" si="6"/>
        <v>187665.5433146625</v>
      </c>
      <c r="P64">
        <f t="shared" si="7"/>
        <v>37747.14189575582</v>
      </c>
    </row>
    <row r="65" spans="1:16" x14ac:dyDescent="0.25">
      <c r="A65">
        <f>Input!G66</f>
        <v>244</v>
      </c>
      <c r="B65">
        <f t="shared" si="0"/>
        <v>62</v>
      </c>
      <c r="C65" s="4">
        <f>Input!I66</f>
        <v>11155.960504285713</v>
      </c>
      <c r="D65">
        <f t="shared" si="1"/>
        <v>8663.9741874285701</v>
      </c>
      <c r="E65">
        <f t="shared" si="8"/>
        <v>1314.299427327353</v>
      </c>
      <c r="F65">
        <f t="shared" si="2"/>
        <v>54017719.079268888</v>
      </c>
      <c r="G65">
        <f t="shared" si="3"/>
        <v>117511580.30129547</v>
      </c>
      <c r="L65">
        <f>Input!J66</f>
        <v>469.52713128571486</v>
      </c>
      <c r="M65">
        <f t="shared" si="4"/>
        <v>452.51917228571529</v>
      </c>
      <c r="N65">
        <f t="shared" si="5"/>
        <v>39.711954348580782</v>
      </c>
      <c r="O65">
        <f t="shared" si="6"/>
        <v>184741.08632549987</v>
      </c>
      <c r="P65">
        <f t="shared" si="7"/>
        <v>37306.989771060791</v>
      </c>
    </row>
    <row r="66" spans="1:16" x14ac:dyDescent="0.25">
      <c r="A66">
        <f>Input!G67</f>
        <v>245</v>
      </c>
      <c r="B66">
        <f t="shared" si="0"/>
        <v>63</v>
      </c>
      <c r="C66" s="4">
        <f>Input!I67</f>
        <v>11618.461261142857</v>
      </c>
      <c r="D66">
        <f t="shared" si="1"/>
        <v>9126.4749442857137</v>
      </c>
      <c r="E66">
        <f t="shared" si="8"/>
        <v>1355.1978748213389</v>
      </c>
      <c r="F66">
        <f t="shared" si="2"/>
        <v>60392747.290382802</v>
      </c>
      <c r="G66">
        <f t="shared" si="3"/>
        <v>116626552.07972491</v>
      </c>
      <c r="L66">
        <f>Input!J67</f>
        <v>462.50075685714364</v>
      </c>
      <c r="M66">
        <f t="shared" si="4"/>
        <v>445.49279785714407</v>
      </c>
      <c r="N66">
        <f t="shared" si="5"/>
        <v>40.898447493985884</v>
      </c>
      <c r="O66">
        <f t="shared" si="6"/>
        <v>177748.50726034777</v>
      </c>
      <c r="P66">
        <f t="shared" si="7"/>
        <v>36850.054821738464</v>
      </c>
    </row>
    <row r="67" spans="1:16" x14ac:dyDescent="0.25">
      <c r="A67">
        <f>Input!G68</f>
        <v>246</v>
      </c>
      <c r="B67">
        <f t="shared" si="0"/>
        <v>64</v>
      </c>
      <c r="C67" s="4">
        <f>Input!I68</f>
        <v>12088.670364</v>
      </c>
      <c r="D67">
        <f t="shared" si="1"/>
        <v>9596.6840471428568</v>
      </c>
      <c r="E67">
        <f t="shared" si="8"/>
        <v>1397.3362435029587</v>
      </c>
      <c r="F67">
        <f t="shared" si="2"/>
        <v>67229304.405054405</v>
      </c>
      <c r="G67">
        <f t="shared" si="3"/>
        <v>115718191.42959085</v>
      </c>
      <c r="L67">
        <f>Input!J68</f>
        <v>470.20910285714308</v>
      </c>
      <c r="M67">
        <f t="shared" si="4"/>
        <v>453.20114385714351</v>
      </c>
      <c r="N67">
        <f t="shared" si="5"/>
        <v>42.138368681619788</v>
      </c>
      <c r="O67">
        <f t="shared" si="6"/>
        <v>183244.55345757151</v>
      </c>
      <c r="P67">
        <f t="shared" si="7"/>
        <v>36375.552555642411</v>
      </c>
    </row>
    <row r="68" spans="1:16" x14ac:dyDescent="0.25">
      <c r="A68">
        <f>Input!G69</f>
        <v>247</v>
      </c>
      <c r="B68">
        <f t="shared" ref="B68:B83" si="9">A68-$A$3</f>
        <v>65</v>
      </c>
      <c r="C68" s="4">
        <f>Input!I69</f>
        <v>12562.950630714286</v>
      </c>
      <c r="D68">
        <f t="shared" ref="D68:D83" si="10">C68-$C$3</f>
        <v>10070.964313857143</v>
      </c>
      <c r="E68">
        <f t="shared" si="8"/>
        <v>1440.7711827429443</v>
      </c>
      <c r="F68">
        <f t="shared" ref="F68:F83" si="11">(D68-E68)^2</f>
        <v>74480233.480330691</v>
      </c>
      <c r="G68">
        <f t="shared" ref="G68:G83" si="12">(E68-$H$4)^2</f>
        <v>114785597.97670187</v>
      </c>
      <c r="L68">
        <f>Input!J69</f>
        <v>474.28026671428597</v>
      </c>
      <c r="M68">
        <f t="shared" ref="M68:M83" si="13">L68-$L$3</f>
        <v>457.2723077142864</v>
      </c>
      <c r="N68">
        <f t="shared" ref="N68:N83" si="14">2*($X$3/PI())*($Z$3/(4*((B68-$Y$3)^2)+$Z$3*$Z$3))</f>
        <v>43.434939239985532</v>
      </c>
      <c r="O68">
        <f t="shared" ref="O68:O83" si="15">(L68-N68)^2</f>
        <v>185627.69620643719</v>
      </c>
      <c r="P68">
        <f t="shared" ref="P68:P83" si="16">(N68-$Q$4)^2</f>
        <v>35882.660027357153</v>
      </c>
    </row>
    <row r="69" spans="1:16" x14ac:dyDescent="0.25">
      <c r="A69">
        <f>Input!G70</f>
        <v>248</v>
      </c>
      <c r="B69">
        <f t="shared" si="9"/>
        <v>66</v>
      </c>
      <c r="C69" s="4">
        <f>Input!I70</f>
        <v>13040.144776285713</v>
      </c>
      <c r="D69">
        <f t="shared" si="10"/>
        <v>10548.15845942857</v>
      </c>
      <c r="E69">
        <f t="shared" ref="E69:E83" si="17">N69+E68</f>
        <v>1485.5628068506048</v>
      </c>
      <c r="F69">
        <f t="shared" si="11"/>
        <v>82130639.962125048</v>
      </c>
      <c r="G69">
        <f t="shared" si="12"/>
        <v>113827826.89559457</v>
      </c>
      <c r="L69">
        <f>Input!J70</f>
        <v>477.19414557142773</v>
      </c>
      <c r="M69">
        <f t="shared" si="13"/>
        <v>460.18618657142815</v>
      </c>
      <c r="N69">
        <f t="shared" si="14"/>
        <v>44.791624107660482</v>
      </c>
      <c r="O69">
        <f t="shared" si="15"/>
        <v>186971.94056822368</v>
      </c>
      <c r="P69">
        <f t="shared" si="16"/>
        <v>35370.514618822541</v>
      </c>
    </row>
    <row r="70" spans="1:16" x14ac:dyDescent="0.25">
      <c r="A70">
        <f>Input!G71</f>
        <v>249</v>
      </c>
      <c r="B70">
        <f t="shared" si="9"/>
        <v>67</v>
      </c>
      <c r="C70" s="4">
        <f>Input!I71</f>
        <v>13511.201177285711</v>
      </c>
      <c r="D70">
        <f t="shared" si="10"/>
        <v>11019.214860428568</v>
      </c>
      <c r="E70">
        <f t="shared" si="17"/>
        <v>1531.7749608434585</v>
      </c>
      <c r="F70">
        <f t="shared" si="11"/>
        <v>90011515.848239511</v>
      </c>
      <c r="G70">
        <f t="shared" si="12"/>
        <v>112843886.36516105</v>
      </c>
      <c r="L70">
        <f>Input!J71</f>
        <v>471.056400999998</v>
      </c>
      <c r="M70">
        <f t="shared" si="13"/>
        <v>454.04844199999843</v>
      </c>
      <c r="N70">
        <f t="shared" si="14"/>
        <v>46.21215399285375</v>
      </c>
      <c r="O70">
        <f t="shared" si="15"/>
        <v>180492.6342150674</v>
      </c>
      <c r="P70">
        <f t="shared" si="16"/>
        <v>34838.212979978824</v>
      </c>
    </row>
    <row r="71" spans="1:16" x14ac:dyDescent="0.25">
      <c r="A71">
        <f>Input!G72</f>
        <v>250</v>
      </c>
      <c r="B71">
        <f t="shared" si="9"/>
        <v>68</v>
      </c>
      <c r="C71" s="4">
        <f>Input!I72</f>
        <v>13991.309201571426</v>
      </c>
      <c r="D71">
        <f t="shared" si="10"/>
        <v>11499.322884714284</v>
      </c>
      <c r="E71">
        <f t="shared" si="17"/>
        <v>1579.4755107302399</v>
      </c>
      <c r="F71">
        <f t="shared" si="11"/>
        <v>98403371.923138142</v>
      </c>
      <c r="G71">
        <f t="shared" si="12"/>
        <v>111832734.8756454</v>
      </c>
      <c r="L71">
        <f>Input!J72</f>
        <v>480.10802428571515</v>
      </c>
      <c r="M71">
        <f t="shared" si="13"/>
        <v>463.10006528571557</v>
      </c>
      <c r="N71">
        <f t="shared" si="14"/>
        <v>47.700549886781353</v>
      </c>
      <c r="O71">
        <f t="shared" si="15"/>
        <v>186976.2239160646</v>
      </c>
      <c r="P71">
        <f t="shared" si="16"/>
        <v>34284.810191027856</v>
      </c>
    </row>
    <row r="72" spans="1:16" x14ac:dyDescent="0.25">
      <c r="A72">
        <f>Input!G73</f>
        <v>251</v>
      </c>
      <c r="B72">
        <f t="shared" si="9"/>
        <v>69</v>
      </c>
      <c r="C72" s="4">
        <f>Input!I73</f>
        <v>14471.272565142859</v>
      </c>
      <c r="D72">
        <f t="shared" si="10"/>
        <v>11979.286248285716</v>
      </c>
      <c r="E72">
        <f t="shared" si="17"/>
        <v>1628.7366609465405</v>
      </c>
      <c r="F72">
        <f t="shared" si="11"/>
        <v>107133876.75996718</v>
      </c>
      <c r="G72">
        <f t="shared" si="12"/>
        <v>110793278.3811782</v>
      </c>
      <c r="L72">
        <f>Input!J73</f>
        <v>479.96336357143264</v>
      </c>
      <c r="M72">
        <f t="shared" si="13"/>
        <v>462.95540457143306</v>
      </c>
      <c r="N72">
        <f t="shared" si="14"/>
        <v>49.261150216300642</v>
      </c>
      <c r="O72">
        <f t="shared" si="15"/>
        <v>185504.39658900967</v>
      </c>
      <c r="P72">
        <f t="shared" si="16"/>
        <v>33709.319223249746</v>
      </c>
    </row>
    <row r="73" spans="1:16" x14ac:dyDescent="0.25">
      <c r="A73">
        <f>Input!G74</f>
        <v>252</v>
      </c>
      <c r="B73">
        <f t="shared" si="9"/>
        <v>70</v>
      </c>
      <c r="C73" s="4">
        <f>Input!I74</f>
        <v>14961.258845142858</v>
      </c>
      <c r="D73">
        <f t="shared" si="10"/>
        <v>12469.272528285715</v>
      </c>
      <c r="E73">
        <f t="shared" si="17"/>
        <v>1679.6353019065791</v>
      </c>
      <c r="F73">
        <f t="shared" si="11"/>
        <v>116416271.47686647</v>
      </c>
      <c r="G73">
        <f t="shared" si="12"/>
        <v>109724367.29270503</v>
      </c>
      <c r="L73">
        <f>Input!J74</f>
        <v>489.98627999999917</v>
      </c>
      <c r="M73">
        <f t="shared" si="13"/>
        <v>472.9783209999996</v>
      </c>
      <c r="N73">
        <f t="shared" si="14"/>
        <v>50.898640960038534</v>
      </c>
      <c r="O73">
        <f t="shared" si="15"/>
        <v>192797.95475768679</v>
      </c>
      <c r="P73">
        <f t="shared" si="16"/>
        <v>33110.710794255065</v>
      </c>
    </row>
    <row r="74" spans="1:16" x14ac:dyDescent="0.25">
      <c r="A74">
        <f>Input!G75</f>
        <v>253</v>
      </c>
      <c r="B74">
        <f t="shared" si="9"/>
        <v>71</v>
      </c>
      <c r="C74" s="4">
        <f>Input!I75</f>
        <v>15446.512655285715</v>
      </c>
      <c r="D74">
        <f t="shared" si="10"/>
        <v>12954.526338428572</v>
      </c>
      <c r="E74">
        <f t="shared" si="17"/>
        <v>1732.2533910034326</v>
      </c>
      <c r="F74">
        <f t="shared" si="11"/>
        <v>125939410.10651012</v>
      </c>
      <c r="G74">
        <f t="shared" si="12"/>
        <v>108624793.30716784</v>
      </c>
      <c r="L74">
        <f>Input!J75</f>
        <v>485.25381014285631</v>
      </c>
      <c r="M74">
        <f t="shared" si="13"/>
        <v>468.24585114285674</v>
      </c>
      <c r="N74">
        <f t="shared" si="14"/>
        <v>52.618089096853623</v>
      </c>
      <c r="O74">
        <f t="shared" si="15"/>
        <v>187173.66712499465</v>
      </c>
      <c r="P74">
        <f t="shared" si="16"/>
        <v>32487.913736944945</v>
      </c>
    </row>
    <row r="75" spans="1:16" x14ac:dyDescent="0.25">
      <c r="A75">
        <f>Input!G76</f>
        <v>254</v>
      </c>
      <c r="B75">
        <f t="shared" si="9"/>
        <v>72</v>
      </c>
      <c r="C75" s="4">
        <f>Input!I76</f>
        <v>15927.240653857143</v>
      </c>
      <c r="D75">
        <f t="shared" si="10"/>
        <v>13435.254337</v>
      </c>
      <c r="E75">
        <f t="shared" si="17"/>
        <v>1786.6783708102671</v>
      </c>
      <c r="F75">
        <f t="shared" si="11"/>
        <v>135689322.04009309</v>
      </c>
      <c r="G75">
        <f t="shared" si="12"/>
        <v>107493286.07020597</v>
      </c>
      <c r="L75">
        <f>Input!J76</f>
        <v>480.72799857142854</v>
      </c>
      <c r="M75">
        <f t="shared" si="13"/>
        <v>463.72003957142897</v>
      </c>
      <c r="N75">
        <f t="shared" si="14"/>
        <v>54.424979806834536</v>
      </c>
      <c r="O75">
        <f t="shared" si="15"/>
        <v>181734.26380780581</v>
      </c>
      <c r="P75">
        <f t="shared" si="16"/>
        <v>31839.816030363068</v>
      </c>
    </row>
    <row r="76" spans="1:16" x14ac:dyDescent="0.25">
      <c r="A76">
        <f>Input!G77</f>
        <v>255</v>
      </c>
      <c r="B76">
        <f t="shared" si="9"/>
        <v>73</v>
      </c>
      <c r="C76" s="4">
        <f>Input!I77</f>
        <v>16414.313054999999</v>
      </c>
      <c r="D76">
        <f t="shared" si="10"/>
        <v>13922.326738142856</v>
      </c>
      <c r="E76">
        <f t="shared" si="17"/>
        <v>1843.0036287145322</v>
      </c>
      <c r="F76">
        <f t="shared" si="11"/>
        <v>145910046.78196916</v>
      </c>
      <c r="G76">
        <f t="shared" si="12"/>
        <v>106328509.67156886</v>
      </c>
      <c r="L76">
        <f>Input!J77</f>
        <v>487.0724011428556</v>
      </c>
      <c r="M76">
        <f t="shared" si="13"/>
        <v>470.06444214285602</v>
      </c>
      <c r="N76">
        <f t="shared" si="14"/>
        <v>56.325257904265136</v>
      </c>
      <c r="O76">
        <f t="shared" si="15"/>
        <v>185543.10140820677</v>
      </c>
      <c r="P76">
        <f t="shared" si="16"/>
        <v>31165.266676387502</v>
      </c>
    </row>
    <row r="77" spans="1:16" x14ac:dyDescent="0.25">
      <c r="A77">
        <f>Input!G78</f>
        <v>256</v>
      </c>
      <c r="B77">
        <f t="shared" si="9"/>
        <v>74</v>
      </c>
      <c r="C77" s="4">
        <f>Input!I78</f>
        <v>16893.677110142857</v>
      </c>
      <c r="D77">
        <f t="shared" si="10"/>
        <v>14401.690793285714</v>
      </c>
      <c r="E77">
        <f t="shared" si="17"/>
        <v>1901.3290027649148</v>
      </c>
      <c r="F77">
        <f t="shared" si="11"/>
        <v>156259044.89391237</v>
      </c>
      <c r="G77">
        <f t="shared" si="12"/>
        <v>105129058.97501279</v>
      </c>
      <c r="L77">
        <f>Input!J78</f>
        <v>479.36405514285798</v>
      </c>
      <c r="M77">
        <f t="shared" si="13"/>
        <v>462.35609614285841</v>
      </c>
      <c r="N77">
        <f t="shared" si="14"/>
        <v>58.325374050382578</v>
      </c>
      <c r="O77">
        <f t="shared" si="15"/>
        <v>177273.57097609117</v>
      </c>
      <c r="P77">
        <f t="shared" si="16"/>
        <v>30463.078650496238</v>
      </c>
    </row>
    <row r="78" spans="1:16" x14ac:dyDescent="0.25">
      <c r="A78">
        <f>Input!G79</f>
        <v>257</v>
      </c>
      <c r="B78">
        <f t="shared" si="9"/>
        <v>75</v>
      </c>
      <c r="C78" s="4">
        <f>Input!I79</f>
        <v>17363.824215571429</v>
      </c>
      <c r="D78">
        <f t="shared" si="10"/>
        <v>14871.837898714286</v>
      </c>
      <c r="E78">
        <f t="shared" si="17"/>
        <v>1961.7613391377611</v>
      </c>
      <c r="F78">
        <f t="shared" si="11"/>
        <v>166670076.77412722</v>
      </c>
      <c r="G78">
        <f t="shared" si="12"/>
        <v>103893455.78786683</v>
      </c>
      <c r="L78">
        <f>Input!J79</f>
        <v>470.1471054285721</v>
      </c>
      <c r="M78">
        <f t="shared" si="13"/>
        <v>453.13914642857253</v>
      </c>
      <c r="N78">
        <f t="shared" si="14"/>
        <v>60.43233637284623</v>
      </c>
      <c r="O78">
        <f t="shared" si="15"/>
        <v>167866.19198238678</v>
      </c>
      <c r="P78">
        <f t="shared" si="16"/>
        <v>29732.033209743604</v>
      </c>
    </row>
    <row r="79" spans="1:16" x14ac:dyDescent="0.25">
      <c r="A79">
        <f>Input!G80</f>
        <v>258</v>
      </c>
      <c r="B79">
        <f t="shared" si="9"/>
        <v>76</v>
      </c>
      <c r="C79" s="4">
        <f>Input!I80</f>
        <v>17829.300848714287</v>
      </c>
      <c r="D79">
        <f t="shared" si="10"/>
        <v>15337.314531857144</v>
      </c>
      <c r="E79">
        <f t="shared" si="17"/>
        <v>2024.4151073481842</v>
      </c>
      <c r="F79">
        <f t="shared" si="11"/>
        <v>177233291.087091</v>
      </c>
      <c r="G79">
        <f t="shared" si="12"/>
        <v>102620144.87991932</v>
      </c>
      <c r="L79">
        <f>Input!J80</f>
        <v>465.47663314285819</v>
      </c>
      <c r="M79">
        <f t="shared" si="13"/>
        <v>448.46867414285862</v>
      </c>
      <c r="N79">
        <f t="shared" si="14"/>
        <v>62.653768210423152</v>
      </c>
      <c r="O79">
        <f t="shared" si="15"/>
        <v>162266.26051237481</v>
      </c>
      <c r="P79">
        <f t="shared" si="16"/>
        <v>28970.885909238674</v>
      </c>
    </row>
    <row r="80" spans="1:16" x14ac:dyDescent="0.25">
      <c r="A80">
        <f>Input!G81</f>
        <v>259</v>
      </c>
      <c r="B80">
        <f t="shared" si="9"/>
        <v>77</v>
      </c>
      <c r="C80" s="4">
        <f>Input!I81</f>
        <v>18287.937099714287</v>
      </c>
      <c r="D80">
        <f t="shared" si="10"/>
        <v>15795.950782857144</v>
      </c>
      <c r="E80">
        <f t="shared" si="17"/>
        <v>2089.4130801557785</v>
      </c>
      <c r="F80">
        <f t="shared" si="11"/>
        <v>187869175.79557404</v>
      </c>
      <c r="G80">
        <f t="shared" si="12"/>
        <v>101307489.86707462</v>
      </c>
      <c r="L80">
        <f>Input!J81</f>
        <v>458.6362509999999</v>
      </c>
      <c r="M80">
        <f t="shared" si="13"/>
        <v>441.62829200000033</v>
      </c>
      <c r="N80">
        <f t="shared" si="14"/>
        <v>64.997972807594465</v>
      </c>
      <c r="O80">
        <f t="shared" si="15"/>
        <v>154951.09405828157</v>
      </c>
      <c r="P80">
        <f t="shared" si="16"/>
        <v>28178.374763140891</v>
      </c>
    </row>
    <row r="81" spans="1:20" x14ac:dyDescent="0.25">
      <c r="A81">
        <f>Input!G82</f>
        <v>260</v>
      </c>
      <c r="B81">
        <f t="shared" si="9"/>
        <v>78</v>
      </c>
      <c r="C81" s="4">
        <f>Input!I82</f>
        <v>18733.016581571428</v>
      </c>
      <c r="D81">
        <f t="shared" si="10"/>
        <v>16241.030264714285</v>
      </c>
      <c r="E81">
        <f t="shared" si="17"/>
        <v>2156.8870860628645</v>
      </c>
      <c r="F81">
        <f t="shared" si="11"/>
        <v>198363089.07675335</v>
      </c>
      <c r="G81">
        <f t="shared" si="12"/>
        <v>99953768.982714593</v>
      </c>
      <c r="L81">
        <f>Input!J82</f>
        <v>445.07948185714122</v>
      </c>
      <c r="M81">
        <f t="shared" si="13"/>
        <v>428.07152285714164</v>
      </c>
      <c r="N81">
        <f t="shared" si="14"/>
        <v>67.474005907085811</v>
      </c>
      <c r="O81">
        <f t="shared" si="15"/>
        <v>142585.89546746787</v>
      </c>
      <c r="P81">
        <f t="shared" si="16"/>
        <v>27353.231091672496</v>
      </c>
    </row>
    <row r="82" spans="1:20" x14ac:dyDescent="0.25">
      <c r="A82">
        <f>Input!G83</f>
        <v>261</v>
      </c>
      <c r="B82">
        <f t="shared" si="9"/>
        <v>79</v>
      </c>
      <c r="C82" s="4">
        <f>Input!I83</f>
        <v>19168.031815285714</v>
      </c>
      <c r="D82">
        <f t="shared" si="10"/>
        <v>16676.045498428572</v>
      </c>
      <c r="E82">
        <f t="shared" si="17"/>
        <v>2226.9788433945173</v>
      </c>
      <c r="F82">
        <f t="shared" si="11"/>
        <v>208775527.20161697</v>
      </c>
      <c r="G82">
        <f t="shared" si="12"/>
        <v>98557170.769312412</v>
      </c>
      <c r="L82">
        <f>Input!J83</f>
        <v>435.0152337142863</v>
      </c>
      <c r="M82">
        <f t="shared" si="13"/>
        <v>418.00727471428672</v>
      </c>
      <c r="N82">
        <f t="shared" si="14"/>
        <v>70.091757331653</v>
      </c>
      <c r="O82">
        <f t="shared" si="15"/>
        <v>133169.1436151863</v>
      </c>
      <c r="P82">
        <f t="shared" si="16"/>
        <v>26494.193727194775</v>
      </c>
    </row>
    <row r="83" spans="1:20" x14ac:dyDescent="0.25">
      <c r="A83">
        <f>Input!G84</f>
        <v>262</v>
      </c>
      <c r="B83">
        <f t="shared" si="9"/>
        <v>80</v>
      </c>
      <c r="C83" s="4">
        <f>Input!I84</f>
        <v>19595.111379285714</v>
      </c>
      <c r="D83">
        <f t="shared" si="10"/>
        <v>17103.125062428571</v>
      </c>
      <c r="E83">
        <f t="shared" si="17"/>
        <v>2299.8408862077708</v>
      </c>
      <c r="F83">
        <f t="shared" si="11"/>
        <v>219137222.40194917</v>
      </c>
      <c r="G83">
        <f t="shared" si="12"/>
        <v>97115789.735154599</v>
      </c>
      <c r="L83">
        <f>Input!J84</f>
        <v>427.07956399999966</v>
      </c>
      <c r="M83">
        <f t="shared" si="13"/>
        <v>410.07160500000009</v>
      </c>
      <c r="N83">
        <f t="shared" si="14"/>
        <v>72.862042813253737</v>
      </c>
      <c r="O83">
        <f t="shared" si="15"/>
        <v>125470.05231568278</v>
      </c>
      <c r="P83">
        <f t="shared" si="16"/>
        <v>25600.027416732002</v>
      </c>
      <c r="T83" s="4"/>
    </row>
    <row r="84" spans="1:20" x14ac:dyDescent="0.25">
      <c r="A84">
        <f>Input!G85</f>
        <v>263</v>
      </c>
      <c r="B84">
        <f t="shared" ref="B84:B115" si="18">A84-$A$3</f>
        <v>81</v>
      </c>
      <c r="C84" s="4">
        <f>Input!I85</f>
        <v>20015.329895428575</v>
      </c>
      <c r="D84">
        <f t="shared" ref="D84:D115" si="19">C84-$C$3</f>
        <v>17523.343578571432</v>
      </c>
      <c r="E84">
        <f t="shared" ref="E84:E115" si="20">N84+E83</f>
        <v>2375.6375937298244</v>
      </c>
      <c r="F84">
        <f t="shared" ref="F84:F115" si="21">(D84-E84)^2</f>
        <v>229452996.60320622</v>
      </c>
      <c r="G84">
        <f t="shared" ref="G84:G115" si="22">(E84-$H$4)^2</f>
        <v>95627622.036741316</v>
      </c>
      <c r="L84">
        <f>Input!J85</f>
        <v>420.21851614286061</v>
      </c>
      <c r="M84">
        <f t="shared" ref="M84:M115" si="23">L84-$L$3</f>
        <v>403.21055714286103</v>
      </c>
      <c r="N84">
        <f t="shared" ref="N84:N115" si="24">2*($X$3/PI())*($Z$3/(4*((B84-$Y$3)^2)+$Z$3*$Z$3))</f>
        <v>75.796707522053481</v>
      </c>
      <c r="O84">
        <f t="shared" ref="O84:O115" si="25">(L84-N84)^2</f>
        <v>118626.3822536279</v>
      </c>
      <c r="P84">
        <f t="shared" ref="P84:P115" si="26">(N84-$Q$4)^2</f>
        <v>24669.546464001069</v>
      </c>
      <c r="T84" s="4"/>
    </row>
    <row r="85" spans="1:20" x14ac:dyDescent="0.25">
      <c r="A85">
        <f>Input!G86</f>
        <v>264</v>
      </c>
      <c r="B85">
        <f t="shared" si="18"/>
        <v>82</v>
      </c>
      <c r="C85" s="4">
        <f>Input!I86</f>
        <v>20416.804524714284</v>
      </c>
      <c r="D85">
        <f t="shared" si="19"/>
        <v>17924.818207857141</v>
      </c>
      <c r="E85">
        <f t="shared" si="20"/>
        <v>2454.5463367041175</v>
      </c>
      <c r="F85">
        <f t="shared" si="21"/>
        <v>239329311.76738846</v>
      </c>
      <c r="G85">
        <f t="shared" si="22"/>
        <v>94090561.267462075</v>
      </c>
      <c r="L85">
        <f>Input!J86</f>
        <v>401.47462928570894</v>
      </c>
      <c r="M85">
        <f t="shared" si="23"/>
        <v>384.46667028570937</v>
      </c>
      <c r="N85">
        <f t="shared" si="24"/>
        <v>78.908742974292934</v>
      </c>
      <c r="O85">
        <f t="shared" si="25"/>
        <v>104048.75101186936</v>
      </c>
      <c r="P85">
        <f t="shared" si="26"/>
        <v>23701.644911907508</v>
      </c>
      <c r="T85" s="4"/>
    </row>
    <row r="86" spans="1:20" x14ac:dyDescent="0.25">
      <c r="A86">
        <f>Input!G87</f>
        <v>265</v>
      </c>
      <c r="B86">
        <f t="shared" si="18"/>
        <v>83</v>
      </c>
      <c r="C86" s="4">
        <f>Input!I87</f>
        <v>20806.416980857142</v>
      </c>
      <c r="D86">
        <f t="shared" si="19"/>
        <v>18314.430664</v>
      </c>
      <c r="E86">
        <f t="shared" si="20"/>
        <v>2536.7587559665576</v>
      </c>
      <c r="F86">
        <f t="shared" si="21"/>
        <v>248934930.83754766</v>
      </c>
      <c r="G86">
        <f t="shared" si="22"/>
        <v>92502394.458632439</v>
      </c>
      <c r="L86">
        <f>Input!J87</f>
        <v>389.61245614285872</v>
      </c>
      <c r="M86">
        <f t="shared" si="23"/>
        <v>372.60449714285915</v>
      </c>
      <c r="N86">
        <f t="shared" si="24"/>
        <v>82.212419262439951</v>
      </c>
      <c r="O86">
        <f t="shared" si="25"/>
        <v>94494.782674082831</v>
      </c>
      <c r="P86">
        <f t="shared" si="26"/>
        <v>22695.33489050455</v>
      </c>
      <c r="T86" s="4"/>
    </row>
    <row r="87" spans="1:20" x14ac:dyDescent="0.25">
      <c r="A87">
        <f>Input!G88</f>
        <v>266</v>
      </c>
      <c r="B87">
        <f t="shared" si="18"/>
        <v>84</v>
      </c>
      <c r="C87" s="4">
        <f>Input!I88</f>
        <v>21190.077684714284</v>
      </c>
      <c r="D87">
        <f t="shared" si="19"/>
        <v>18698.091367857141</v>
      </c>
      <c r="E87">
        <f t="shared" si="20"/>
        <v>2622.4821908262979</v>
      </c>
      <c r="F87">
        <f t="shared" si="21"/>
        <v>258425210.41263825</v>
      </c>
      <c r="G87">
        <f t="shared" si="22"/>
        <v>90860798.431396663</v>
      </c>
      <c r="L87">
        <f>Input!J88</f>
        <v>383.66070385714193</v>
      </c>
      <c r="M87">
        <f t="shared" si="23"/>
        <v>366.65274485714235</v>
      </c>
      <c r="N87">
        <f t="shared" si="24"/>
        <v>85.723434859740223</v>
      </c>
      <c r="O87">
        <f t="shared" si="25"/>
        <v>88766.616257630099</v>
      </c>
      <c r="P87">
        <f t="shared" si="26"/>
        <v>21649.795163371975</v>
      </c>
      <c r="T87" s="4"/>
    </row>
    <row r="88" spans="1:20" x14ac:dyDescent="0.25">
      <c r="A88">
        <f>Input!G89</f>
        <v>267</v>
      </c>
      <c r="B88">
        <f t="shared" si="18"/>
        <v>85</v>
      </c>
      <c r="C88" s="4">
        <f>Input!I89</f>
        <v>21579.669474999999</v>
      </c>
      <c r="D88">
        <f t="shared" si="19"/>
        <v>19087.683158142856</v>
      </c>
      <c r="E88">
        <f t="shared" si="20"/>
        <v>2711.9412774380935</v>
      </c>
      <c r="F88">
        <f t="shared" si="21"/>
        <v>268164922.14346793</v>
      </c>
      <c r="G88">
        <f t="shared" si="22"/>
        <v>89163336.679213658</v>
      </c>
      <c r="L88">
        <f>Input!J89</f>
        <v>389.59179028571452</v>
      </c>
      <c r="M88">
        <f t="shared" si="23"/>
        <v>372.58383128571495</v>
      </c>
      <c r="N88">
        <f t="shared" si="24"/>
        <v>89.459086611795541</v>
      </c>
      <c r="O88">
        <f t="shared" si="25"/>
        <v>90079.639814616457</v>
      </c>
      <c r="P88">
        <f t="shared" si="26"/>
        <v>20564.43242007072</v>
      </c>
      <c r="T88" s="4"/>
    </row>
    <row r="89" spans="1:20" x14ac:dyDescent="0.25">
      <c r="A89">
        <f>Input!G90</f>
        <v>268</v>
      </c>
      <c r="B89">
        <f t="shared" si="18"/>
        <v>86</v>
      </c>
      <c r="C89" s="4">
        <f>Input!I90</f>
        <v>21974.324388142857</v>
      </c>
      <c r="D89">
        <f t="shared" si="19"/>
        <v>19482.338071285714</v>
      </c>
      <c r="E89">
        <f t="shared" si="20"/>
        <v>2805.3797403869221</v>
      </c>
      <c r="F89">
        <f t="shared" si="21"/>
        <v>278120939.17053467</v>
      </c>
      <c r="G89">
        <f t="shared" si="22"/>
        <v>87407457.01304397</v>
      </c>
      <c r="L89">
        <f>Input!J90</f>
        <v>394.65491314285828</v>
      </c>
      <c r="M89">
        <f t="shared" si="23"/>
        <v>377.6469541428587</v>
      </c>
      <c r="N89">
        <f t="shared" si="24"/>
        <v>93.438462948828374</v>
      </c>
      <c r="O89">
        <f t="shared" si="25"/>
        <v>90731.349867492492</v>
      </c>
      <c r="P89">
        <f t="shared" si="26"/>
        <v>19438.958513081016</v>
      </c>
      <c r="T89" s="4"/>
    </row>
    <row r="90" spans="1:20" x14ac:dyDescent="0.25">
      <c r="A90">
        <f>Input!G91</f>
        <v>269</v>
      </c>
      <c r="B90">
        <f t="shared" si="18"/>
        <v>87</v>
      </c>
      <c r="C90" s="4">
        <f>Input!I91</f>
        <v>22365.631440571429</v>
      </c>
      <c r="D90">
        <f t="shared" si="19"/>
        <v>19873.645123714286</v>
      </c>
      <c r="E90">
        <f t="shared" si="20"/>
        <v>2903.0624042307131</v>
      </c>
      <c r="F90">
        <f t="shared" si="21"/>
        <v>288000677.83883446</v>
      </c>
      <c r="G90">
        <f t="shared" si="22"/>
        <v>85590490.267997339</v>
      </c>
      <c r="L90">
        <f>Input!J91</f>
        <v>391.30705242857221</v>
      </c>
      <c r="M90">
        <f t="shared" si="23"/>
        <v>374.29909342857263</v>
      </c>
      <c r="N90">
        <f t="shared" si="24"/>
        <v>97.682663843791033</v>
      </c>
      <c r="O90">
        <f t="shared" si="25"/>
        <v>86215.281571786574</v>
      </c>
      <c r="P90">
        <f t="shared" si="26"/>
        <v>18273.487662175787</v>
      </c>
      <c r="T90" s="4"/>
    </row>
    <row r="91" spans="1:20" x14ac:dyDescent="0.25">
      <c r="A91">
        <f>Input!G92</f>
        <v>270</v>
      </c>
      <c r="B91">
        <f t="shared" si="18"/>
        <v>88</v>
      </c>
      <c r="C91" s="4">
        <f>Input!I92</f>
        <v>22755.905202571426</v>
      </c>
      <c r="D91">
        <f t="shared" si="19"/>
        <v>20263.918885714284</v>
      </c>
      <c r="E91">
        <f t="shared" si="20"/>
        <v>3005.277455845433</v>
      </c>
      <c r="F91">
        <f t="shared" si="21"/>
        <v>297860704.00478554</v>
      </c>
      <c r="G91">
        <f t="shared" si="22"/>
        <v>83709650.455010533</v>
      </c>
      <c r="L91">
        <f>Input!J92</f>
        <v>390.27376199999708</v>
      </c>
      <c r="M91">
        <f t="shared" si="23"/>
        <v>373.2658029999975</v>
      </c>
      <c r="N91">
        <f t="shared" si="24"/>
        <v>102.21505161471974</v>
      </c>
      <c r="O91">
        <f t="shared" si="25"/>
        <v>82977.820628829082</v>
      </c>
      <c r="P91">
        <f t="shared" si="26"/>
        <v>17068.658696190822</v>
      </c>
      <c r="T91" s="4"/>
    </row>
    <row r="92" spans="1:20" x14ac:dyDescent="0.25">
      <c r="A92">
        <f>Input!G93</f>
        <v>271</v>
      </c>
      <c r="B92">
        <f t="shared" si="18"/>
        <v>89</v>
      </c>
      <c r="C92" s="4">
        <f>Input!I93</f>
        <v>23156.615197142855</v>
      </c>
      <c r="D92">
        <f t="shared" si="19"/>
        <v>20664.628880285713</v>
      </c>
      <c r="E92">
        <f t="shared" si="20"/>
        <v>3112.3389931827078</v>
      </c>
      <c r="F92">
        <f t="shared" si="21"/>
        <v>308082880.28089839</v>
      </c>
      <c r="G92">
        <f t="shared" si="22"/>
        <v>81762036.849141568</v>
      </c>
      <c r="L92">
        <f>Input!J93</f>
        <v>400.70999457142898</v>
      </c>
      <c r="M92">
        <f t="shared" si="23"/>
        <v>383.70203557142941</v>
      </c>
      <c r="N92">
        <f t="shared" si="24"/>
        <v>107.06153733727494</v>
      </c>
      <c r="O92">
        <f t="shared" si="25"/>
        <v>86229.416435998777</v>
      </c>
      <c r="P92">
        <f t="shared" si="26"/>
        <v>15825.788734505491</v>
      </c>
      <c r="T92" s="4"/>
    </row>
    <row r="93" spans="1:20" x14ac:dyDescent="0.25">
      <c r="A93">
        <f>Input!G94</f>
        <v>272</v>
      </c>
      <c r="B93">
        <f t="shared" si="18"/>
        <v>90</v>
      </c>
      <c r="C93" s="4">
        <f>Input!I94</f>
        <v>23561.251694857143</v>
      </c>
      <c r="D93">
        <f t="shared" si="19"/>
        <v>21069.265378</v>
      </c>
      <c r="E93">
        <f t="shared" si="20"/>
        <v>3224.589901591633</v>
      </c>
      <c r="F93">
        <f t="shared" si="21"/>
        <v>318432442.85833019</v>
      </c>
      <c r="G93">
        <f t="shared" si="22"/>
        <v>79744638.643793404</v>
      </c>
      <c r="L93">
        <f>Input!J94</f>
        <v>404.63649771428754</v>
      </c>
      <c r="M93">
        <f t="shared" si="23"/>
        <v>387.62853871428797</v>
      </c>
      <c r="N93">
        <f t="shared" si="24"/>
        <v>112.25090840892506</v>
      </c>
      <c r="O93">
        <f t="shared" si="25"/>
        <v>85489.332833444103</v>
      </c>
      <c r="P93">
        <f t="shared" si="26"/>
        <v>14547.066409570522</v>
      </c>
      <c r="T93" s="4"/>
    </row>
    <row r="94" spans="1:20" x14ac:dyDescent="0.25">
      <c r="A94">
        <f>Input!G95</f>
        <v>273</v>
      </c>
      <c r="B94">
        <f t="shared" si="18"/>
        <v>91</v>
      </c>
      <c r="C94" s="4">
        <f>Input!I95</f>
        <v>23961.651702285715</v>
      </c>
      <c r="D94">
        <f t="shared" si="19"/>
        <v>21469.665385428572</v>
      </c>
      <c r="E94">
        <f t="shared" si="20"/>
        <v>3342.4051052957184</v>
      </c>
      <c r="F94">
        <f t="shared" si="21"/>
        <v>328597565.26368225</v>
      </c>
      <c r="G94">
        <f t="shared" si="22"/>
        <v>77654342.975987688</v>
      </c>
      <c r="L94">
        <f>Input!J95</f>
        <v>400.40000742857228</v>
      </c>
      <c r="M94">
        <f t="shared" si="23"/>
        <v>383.39204842857271</v>
      </c>
      <c r="N94">
        <f t="shared" si="24"/>
        <v>117.81520370408525</v>
      </c>
      <c r="O94">
        <f t="shared" si="25"/>
        <v>79854.171296006854</v>
      </c>
      <c r="P94">
        <f t="shared" si="26"/>
        <v>13235.794902815183</v>
      </c>
      <c r="T94" s="4"/>
    </row>
    <row r="95" spans="1:20" x14ac:dyDescent="0.25">
      <c r="A95">
        <f>Input!G96</f>
        <v>274</v>
      </c>
      <c r="B95">
        <f t="shared" si="18"/>
        <v>92</v>
      </c>
      <c r="C95" s="4">
        <f>Input!I96</f>
        <v>24351.367487571431</v>
      </c>
      <c r="D95">
        <f t="shared" si="19"/>
        <v>21859.381170714289</v>
      </c>
      <c r="E95">
        <f t="shared" si="20"/>
        <v>3466.1952490896847</v>
      </c>
      <c r="F95">
        <f t="shared" si="21"/>
        <v>338309288.34744954</v>
      </c>
      <c r="G95">
        <f t="shared" si="22"/>
        <v>75487947.35253869</v>
      </c>
      <c r="L95">
        <f>Input!J96</f>
        <v>389.71578528571627</v>
      </c>
      <c r="M95">
        <f t="shared" si="23"/>
        <v>372.70782628571669</v>
      </c>
      <c r="N95">
        <f t="shared" si="24"/>
        <v>123.79014379396654</v>
      </c>
      <c r="O95">
        <f t="shared" si="25"/>
        <v>70716.4468027986</v>
      </c>
      <c r="P95">
        <f t="shared" si="26"/>
        <v>11896.697845644823</v>
      </c>
      <c r="T95" s="4"/>
    </row>
    <row r="96" spans="1:20" x14ac:dyDescent="0.25">
      <c r="A96">
        <f>Input!G97</f>
        <v>275</v>
      </c>
      <c r="B96">
        <f t="shared" si="18"/>
        <v>93</v>
      </c>
      <c r="C96" s="4">
        <f>Input!I97</f>
        <v>24725.583917714288</v>
      </c>
      <c r="D96">
        <f t="shared" si="19"/>
        <v>22233.597600857145</v>
      </c>
      <c r="E96">
        <f t="shared" si="20"/>
        <v>3596.410873978296</v>
      </c>
      <c r="F96">
        <f t="shared" si="21"/>
        <v>347344729.09254915</v>
      </c>
      <c r="G96">
        <f t="shared" si="22"/>
        <v>73242177.794646442</v>
      </c>
      <c r="L96">
        <f>Input!J97</f>
        <v>374.21643014285655</v>
      </c>
      <c r="M96">
        <f t="shared" si="23"/>
        <v>357.20847114285698</v>
      </c>
      <c r="N96">
        <f t="shared" si="24"/>
        <v>130.2156248886113</v>
      </c>
      <c r="O96">
        <f t="shared" si="25"/>
        <v>59536.392964720115</v>
      </c>
      <c r="P96">
        <f t="shared" si="26"/>
        <v>10536.304701696306</v>
      </c>
      <c r="T96" s="4"/>
    </row>
    <row r="97" spans="1:20" x14ac:dyDescent="0.25">
      <c r="A97">
        <f>Input!G98</f>
        <v>276</v>
      </c>
      <c r="B97">
        <f t="shared" si="18"/>
        <v>94</v>
      </c>
      <c r="C97" s="4">
        <f>Input!I98</f>
        <v>25098.147083285712</v>
      </c>
      <c r="D97">
        <f t="shared" si="19"/>
        <v>22606.160766428569</v>
      </c>
      <c r="E97">
        <f t="shared" si="20"/>
        <v>3733.5471604785985</v>
      </c>
      <c r="F97">
        <f t="shared" si="21"/>
        <v>356175544.31948793</v>
      </c>
      <c r="G97">
        <f t="shared" si="22"/>
        <v>70913714.387218341</v>
      </c>
      <c r="L97">
        <f>Input!J98</f>
        <v>372.56316557142418</v>
      </c>
      <c r="M97">
        <f t="shared" si="23"/>
        <v>355.55520657142461</v>
      </c>
      <c r="N97">
        <f t="shared" si="24"/>
        <v>137.13628650030248</v>
      </c>
      <c r="O97">
        <f t="shared" si="25"/>
        <v>55425.815389168565</v>
      </c>
      <c r="P97">
        <f t="shared" si="26"/>
        <v>9163.436824735767</v>
      </c>
      <c r="T97" s="4"/>
    </row>
    <row r="98" spans="1:20" x14ac:dyDescent="0.25">
      <c r="A98">
        <f>Input!G99</f>
        <v>277</v>
      </c>
      <c r="B98">
        <f t="shared" si="18"/>
        <v>95</v>
      </c>
      <c r="C98" s="4">
        <f>Input!I99</f>
        <v>25456.884824142857</v>
      </c>
      <c r="D98">
        <f t="shared" si="19"/>
        <v>22964.898507285714</v>
      </c>
      <c r="E98">
        <f t="shared" si="20"/>
        <v>3878.1493248066231</v>
      </c>
      <c r="F98">
        <f t="shared" si="21"/>
        <v>364303994.35486633</v>
      </c>
      <c r="G98">
        <f t="shared" si="22"/>
        <v>68499226.392724901</v>
      </c>
      <c r="L98">
        <f>Input!J99</f>
        <v>358.73774085714467</v>
      </c>
      <c r="M98">
        <f t="shared" si="23"/>
        <v>341.7297818571451</v>
      </c>
      <c r="N98">
        <f t="shared" si="24"/>
        <v>144.60216432802466</v>
      </c>
      <c r="O98">
        <f t="shared" si="25"/>
        <v>45854.045135458618</v>
      </c>
      <c r="P98">
        <f t="shared" si="26"/>
        <v>7789.8212739646624</v>
      </c>
      <c r="T98" s="4"/>
    </row>
    <row r="99" spans="1:20" x14ac:dyDescent="0.25">
      <c r="A99">
        <f>Input!G100</f>
        <v>278</v>
      </c>
      <c r="B99">
        <f t="shared" si="18"/>
        <v>96</v>
      </c>
      <c r="C99" s="4">
        <f>Input!I100</f>
        <v>25790.058961857139</v>
      </c>
      <c r="D99">
        <f t="shared" si="19"/>
        <v>23298.072644999997</v>
      </c>
      <c r="E99">
        <f t="shared" si="20"/>
        <v>4030.818766315153</v>
      </c>
      <c r="F99">
        <f t="shared" si="21"/>
        <v>371227072.02569622</v>
      </c>
      <c r="G99">
        <f t="shared" si="22"/>
        <v>65995419.69823546</v>
      </c>
      <c r="L99">
        <f>Input!J100</f>
        <v>333.17413771428255</v>
      </c>
      <c r="M99">
        <f t="shared" si="23"/>
        <v>316.16617871428298</v>
      </c>
      <c r="N99">
        <f t="shared" si="24"/>
        <v>152.66944150852981</v>
      </c>
      <c r="O99">
        <f t="shared" si="25"/>
        <v>32581.945352331088</v>
      </c>
      <c r="P99">
        <f t="shared" si="26"/>
        <v>6430.8670453911855</v>
      </c>
      <c r="T99" s="4"/>
    </row>
    <row r="100" spans="1:20" x14ac:dyDescent="0.25">
      <c r="A100">
        <f>Input!G101</f>
        <v>279</v>
      </c>
      <c r="B100">
        <f t="shared" si="18"/>
        <v>97</v>
      </c>
      <c r="C100" s="4">
        <f>Input!I101</f>
        <v>26094.941610142854</v>
      </c>
      <c r="D100">
        <f t="shared" si="19"/>
        <v>23602.955293285711</v>
      </c>
      <c r="E100">
        <f t="shared" si="20"/>
        <v>4192.2200794485452</v>
      </c>
      <c r="F100">
        <f t="shared" si="21"/>
        <v>376776641.5416981</v>
      </c>
      <c r="G100">
        <f t="shared" si="22"/>
        <v>63399100.14822948</v>
      </c>
      <c r="L100">
        <f>Input!J101</f>
        <v>304.88264828571482</v>
      </c>
      <c r="M100">
        <f t="shared" si="23"/>
        <v>287.87468928571525</v>
      </c>
      <c r="N100">
        <f t="shared" si="24"/>
        <v>161.40131313339248</v>
      </c>
      <c r="O100">
        <f t="shared" si="25"/>
        <v>20586.893537093052</v>
      </c>
      <c r="P100">
        <f t="shared" si="26"/>
        <v>5106.6481315052297</v>
      </c>
      <c r="T100" s="4"/>
    </row>
    <row r="101" spans="1:20" x14ac:dyDescent="0.25">
      <c r="A101">
        <f>Input!G102</f>
        <v>280</v>
      </c>
      <c r="B101">
        <f t="shared" si="18"/>
        <v>98</v>
      </c>
      <c r="C101" s="4">
        <f>Input!I102</f>
        <v>26378.476479857141</v>
      </c>
      <c r="D101">
        <f t="shared" si="19"/>
        <v>23886.490162999999</v>
      </c>
      <c r="E101">
        <f t="shared" si="20"/>
        <v>4363.0890601650917</v>
      </c>
      <c r="F101">
        <f t="shared" si="21"/>
        <v>381163190.62217516</v>
      </c>
      <c r="G101">
        <f t="shared" si="22"/>
        <v>60707257.326467879</v>
      </c>
      <c r="L101">
        <f>Input!J102</f>
        <v>283.5348697142872</v>
      </c>
      <c r="M101">
        <f t="shared" si="23"/>
        <v>266.52691071428762</v>
      </c>
      <c r="N101">
        <f t="shared" si="24"/>
        <v>170.86898071654647</v>
      </c>
      <c r="O101">
        <f t="shared" si="25"/>
        <v>12693.602543651234</v>
      </c>
      <c r="P101">
        <f t="shared" si="26"/>
        <v>3843.150370925508</v>
      </c>
      <c r="T101" s="4"/>
    </row>
    <row r="102" spans="1:20" x14ac:dyDescent="0.25">
      <c r="A102">
        <f>Input!G103</f>
        <v>281</v>
      </c>
      <c r="B102">
        <f t="shared" si="18"/>
        <v>99</v>
      </c>
      <c r="C102" s="4">
        <f>Input!I103</f>
        <v>26633.947183857144</v>
      </c>
      <c r="D102">
        <f t="shared" si="19"/>
        <v>24141.960867000002</v>
      </c>
      <c r="E102">
        <f t="shared" si="20"/>
        <v>4544.2418551389082</v>
      </c>
      <c r="F102">
        <f t="shared" si="21"/>
        <v>384070590.46786171</v>
      </c>
      <c r="G102">
        <f t="shared" si="22"/>
        <v>57917174.654505849</v>
      </c>
      <c r="L102">
        <f>Input!J103</f>
        <v>255.47070400000302</v>
      </c>
      <c r="M102">
        <f t="shared" si="23"/>
        <v>238.46274500000345</v>
      </c>
      <c r="N102">
        <f t="shared" si="24"/>
        <v>181.15279497381667</v>
      </c>
      <c r="O102">
        <f t="shared" si="25"/>
        <v>5523.1516020245117</v>
      </c>
      <c r="P102">
        <f t="shared" si="26"/>
        <v>2673.8551727414829</v>
      </c>
      <c r="T102" s="4"/>
    </row>
    <row r="103" spans="1:20" x14ac:dyDescent="0.25">
      <c r="A103">
        <f>Input!G104</f>
        <v>282</v>
      </c>
      <c r="B103">
        <f t="shared" si="18"/>
        <v>100</v>
      </c>
      <c r="C103" s="4">
        <f>Input!I104</f>
        <v>26883.528132857144</v>
      </c>
      <c r="D103">
        <f t="shared" si="19"/>
        <v>24391.541816000001</v>
      </c>
      <c r="E103">
        <f t="shared" si="20"/>
        <v>4736.5854217460937</v>
      </c>
      <c r="F103">
        <f t="shared" si="21"/>
        <v>386317310.86002249</v>
      </c>
      <c r="G103">
        <f t="shared" si="22"/>
        <v>55026573.358732164</v>
      </c>
      <c r="L103">
        <f>Input!J104</f>
        <v>249.58094899999924</v>
      </c>
      <c r="M103">
        <f t="shared" si="23"/>
        <v>232.57298999999966</v>
      </c>
      <c r="N103">
        <f t="shared" si="24"/>
        <v>192.34356660718547</v>
      </c>
      <c r="O103">
        <f t="shared" si="25"/>
        <v>3276.1179431811879</v>
      </c>
      <c r="P103">
        <f t="shared" si="26"/>
        <v>1641.7538570934726</v>
      </c>
      <c r="T103" s="4"/>
    </row>
    <row r="104" spans="1:20" x14ac:dyDescent="0.25">
      <c r="A104">
        <f>Input!G105</f>
        <v>283</v>
      </c>
      <c r="B104">
        <f t="shared" si="18"/>
        <v>101</v>
      </c>
      <c r="C104" s="4">
        <f>Input!I105</f>
        <v>27126.268699857144</v>
      </c>
      <c r="D104">
        <f t="shared" si="19"/>
        <v>24634.282383000002</v>
      </c>
      <c r="E104">
        <f t="shared" si="20"/>
        <v>4941.1294871279351</v>
      </c>
      <c r="F104">
        <f t="shared" si="21"/>
        <v>387820270.98019433</v>
      </c>
      <c r="G104">
        <f t="shared" si="22"/>
        <v>52033800.033197969</v>
      </c>
      <c r="L104">
        <f>Input!J105</f>
        <v>242.74056700000074</v>
      </c>
      <c r="M104">
        <f t="shared" si="23"/>
        <v>225.73260800000116</v>
      </c>
      <c r="N104">
        <f t="shared" si="24"/>
        <v>204.54406538184131</v>
      </c>
      <c r="O104">
        <f t="shared" si="25"/>
        <v>1458.9727358660559</v>
      </c>
      <c r="P104">
        <f t="shared" si="26"/>
        <v>801.91269822701304</v>
      </c>
      <c r="T104" s="4"/>
    </row>
    <row r="105" spans="1:20" x14ac:dyDescent="0.25">
      <c r="A105">
        <f>Input!G106</f>
        <v>284</v>
      </c>
      <c r="B105">
        <f t="shared" si="18"/>
        <v>102</v>
      </c>
      <c r="C105" s="4">
        <f>Input!I106</f>
        <v>27352.104636857144</v>
      </c>
      <c r="D105">
        <f t="shared" si="19"/>
        <v>24860.118320000001</v>
      </c>
      <c r="E105">
        <f t="shared" si="20"/>
        <v>5159.0002141475088</v>
      </c>
      <c r="F105">
        <f t="shared" si="21"/>
        <v>388134054.62074888</v>
      </c>
      <c r="G105">
        <f t="shared" si="22"/>
        <v>48938070.333711825</v>
      </c>
      <c r="L105">
        <f>Input!J106</f>
        <v>225.83593699999983</v>
      </c>
      <c r="M105">
        <f t="shared" si="23"/>
        <v>208.82797800000026</v>
      </c>
      <c r="N105">
        <f t="shared" si="24"/>
        <v>217.87072701957354</v>
      </c>
      <c r="O105">
        <f t="shared" si="25"/>
        <v>63.444570032282655</v>
      </c>
      <c r="P105">
        <f t="shared" si="26"/>
        <v>224.74211806304487</v>
      </c>
      <c r="T105" s="4"/>
    </row>
    <row r="106" spans="1:20" x14ac:dyDescent="0.25">
      <c r="A106">
        <f>Input!G107</f>
        <v>285</v>
      </c>
      <c r="B106">
        <f t="shared" si="18"/>
        <v>103</v>
      </c>
      <c r="C106" s="4">
        <f>Input!I107</f>
        <v>27558.432052285712</v>
      </c>
      <c r="D106">
        <f t="shared" si="19"/>
        <v>25066.44573542857</v>
      </c>
      <c r="E106">
        <f t="shared" si="20"/>
        <v>5391.4557984761368</v>
      </c>
      <c r="F106">
        <f t="shared" si="21"/>
        <v>387105229.01917946</v>
      </c>
      <c r="G106">
        <f t="shared" si="22"/>
        <v>45739784.958693624</v>
      </c>
      <c r="L106">
        <f>Input!J107</f>
        <v>206.3274154285682</v>
      </c>
      <c r="M106">
        <f t="shared" si="23"/>
        <v>189.31945642856863</v>
      </c>
      <c r="N106">
        <f t="shared" si="24"/>
        <v>232.45558432862839</v>
      </c>
      <c r="O106">
        <f t="shared" si="25"/>
        <v>682.68121007007244</v>
      </c>
      <c r="P106">
        <f t="shared" si="26"/>
        <v>0.16527815556677056</v>
      </c>
      <c r="T106" s="4"/>
    </row>
    <row r="107" spans="1:20" x14ac:dyDescent="0.25">
      <c r="A107">
        <f>Input!G108</f>
        <v>286</v>
      </c>
      <c r="B107">
        <f t="shared" si="18"/>
        <v>104</v>
      </c>
      <c r="C107" s="4">
        <f>Input!I108</f>
        <v>27757.650430142858</v>
      </c>
      <c r="D107">
        <f t="shared" si="19"/>
        <v>25265.664113285715</v>
      </c>
      <c r="E107">
        <f t="shared" si="20"/>
        <v>5639.9042305092235</v>
      </c>
      <c r="F107">
        <f t="shared" si="21"/>
        <v>385170450.97639918</v>
      </c>
      <c r="G107">
        <f t="shared" si="22"/>
        <v>42440938.72637523</v>
      </c>
      <c r="L107">
        <f>Input!J108</f>
        <v>199.21837785714524</v>
      </c>
      <c r="M107">
        <f t="shared" si="23"/>
        <v>182.21041885714567</v>
      </c>
      <c r="N107">
        <f t="shared" si="24"/>
        <v>248.44843203308631</v>
      </c>
      <c r="O107">
        <f t="shared" si="25"/>
        <v>2423.598234166092</v>
      </c>
      <c r="P107">
        <f t="shared" si="26"/>
        <v>242.93285812106791</v>
      </c>
      <c r="T107" s="4"/>
    </row>
    <row r="108" spans="1:20" x14ac:dyDescent="0.25">
      <c r="A108">
        <f>Input!G109</f>
        <v>287</v>
      </c>
      <c r="B108">
        <f t="shared" si="18"/>
        <v>105</v>
      </c>
      <c r="C108" s="4">
        <f>Input!I109</f>
        <v>27930.623233285714</v>
      </c>
      <c r="D108">
        <f t="shared" si="19"/>
        <v>25438.636916428572</v>
      </c>
      <c r="E108">
        <f t="shared" si="20"/>
        <v>5905.9234521490644</v>
      </c>
      <c r="F108">
        <f t="shared" si="21"/>
        <v>381526895.27764589</v>
      </c>
      <c r="G108">
        <f t="shared" si="22"/>
        <v>39045649.515405402</v>
      </c>
      <c r="L108">
        <f>Input!J109</f>
        <v>172.97280314285672</v>
      </c>
      <c r="M108">
        <f t="shared" si="23"/>
        <v>155.96484414285715</v>
      </c>
      <c r="N108">
        <f t="shared" si="24"/>
        <v>266.01922163984125</v>
      </c>
      <c r="O108">
        <f t="shared" si="25"/>
        <v>8657.6359951159848</v>
      </c>
      <c r="P108">
        <f t="shared" si="26"/>
        <v>1099.3928261128788</v>
      </c>
      <c r="T108" s="4"/>
    </row>
    <row r="109" spans="1:20" x14ac:dyDescent="0.25">
      <c r="A109">
        <f>Input!G110</f>
        <v>288</v>
      </c>
      <c r="B109">
        <f t="shared" si="18"/>
        <v>106</v>
      </c>
      <c r="C109" s="4">
        <f>Input!I110</f>
        <v>28072.969310714288</v>
      </c>
      <c r="D109">
        <f t="shared" si="19"/>
        <v>25580.982993857146</v>
      </c>
      <c r="E109">
        <f t="shared" si="20"/>
        <v>6191.2841120413104</v>
      </c>
      <c r="F109">
        <f t="shared" si="21"/>
        <v>375960422.72749025</v>
      </c>
      <c r="G109">
        <f t="shared" si="22"/>
        <v>35560841.410418481</v>
      </c>
      <c r="L109">
        <f>Input!J110</f>
        <v>142.34607742857406</v>
      </c>
      <c r="M109">
        <f t="shared" si="23"/>
        <v>125.33811842857449</v>
      </c>
      <c r="N109">
        <f t="shared" si="24"/>
        <v>285.36065989224591</v>
      </c>
      <c r="O109">
        <f t="shared" si="25"/>
        <v>20453.170797258394</v>
      </c>
      <c r="P109">
        <f t="shared" si="26"/>
        <v>2756.0957993381794</v>
      </c>
      <c r="T109" s="4"/>
    </row>
    <row r="110" spans="1:20" x14ac:dyDescent="0.25">
      <c r="A110">
        <f>Input!G111</f>
        <v>289</v>
      </c>
      <c r="B110">
        <f t="shared" si="18"/>
        <v>107</v>
      </c>
      <c r="C110" s="4">
        <f>Input!I111</f>
        <v>28204.300513142862</v>
      </c>
      <c r="D110">
        <f t="shared" si="19"/>
        <v>25712.314196285719</v>
      </c>
      <c r="E110">
        <f t="shared" si="20"/>
        <v>6497.975058728086</v>
      </c>
      <c r="F110">
        <f t="shared" si="21"/>
        <v>369190828.49307895</v>
      </c>
      <c r="G110">
        <f t="shared" si="22"/>
        <v>31997125.927234702</v>
      </c>
      <c r="L110">
        <f>Input!J111</f>
        <v>131.33120242857331</v>
      </c>
      <c r="M110">
        <f t="shared" si="23"/>
        <v>114.32324342857373</v>
      </c>
      <c r="N110">
        <f t="shared" si="24"/>
        <v>306.69094668677593</v>
      </c>
      <c r="O110">
        <f t="shared" si="25"/>
        <v>30751.039906302227</v>
      </c>
      <c r="P110">
        <f t="shared" si="26"/>
        <v>5450.6943962560617</v>
      </c>
      <c r="T110" s="4"/>
    </row>
    <row r="111" spans="1:20" x14ac:dyDescent="0.25">
      <c r="A111">
        <f>Input!G112</f>
        <v>290</v>
      </c>
      <c r="B111">
        <f t="shared" si="18"/>
        <v>108</v>
      </c>
      <c r="C111" s="4">
        <f>Input!I112</f>
        <v>28339.062239428575</v>
      </c>
      <c r="D111">
        <f t="shared" si="19"/>
        <v>25847.075922571432</v>
      </c>
      <c r="E111">
        <f t="shared" si="20"/>
        <v>6828.2315868114392</v>
      </c>
      <c r="F111">
        <f t="shared" si="21"/>
        <v>361716439.86786997</v>
      </c>
      <c r="G111">
        <f t="shared" si="22"/>
        <v>28369937.009854484</v>
      </c>
      <c r="L111">
        <f>Input!J112</f>
        <v>134.76172628571294</v>
      </c>
      <c r="M111">
        <f t="shared" si="23"/>
        <v>117.75376728571337</v>
      </c>
      <c r="N111">
        <f t="shared" si="24"/>
        <v>330.25652808335349</v>
      </c>
      <c r="O111">
        <f t="shared" si="25"/>
        <v>38218.217529898764</v>
      </c>
      <c r="P111">
        <f t="shared" si="26"/>
        <v>9485.669072048855</v>
      </c>
      <c r="T111" s="4"/>
    </row>
    <row r="112" spans="1:20" x14ac:dyDescent="0.25">
      <c r="A112">
        <f>Input!G113</f>
        <v>291</v>
      </c>
      <c r="B112">
        <f t="shared" si="18"/>
        <v>109</v>
      </c>
      <c r="C112" s="4">
        <f>Input!I113</f>
        <v>28454.398107428573</v>
      </c>
      <c r="D112">
        <f t="shared" si="19"/>
        <v>25962.41179057143</v>
      </c>
      <c r="E112">
        <f t="shared" si="20"/>
        <v>7184.5662328917233</v>
      </c>
      <c r="F112">
        <f t="shared" si="21"/>
        <v>352607483.78807145</v>
      </c>
      <c r="G112">
        <f t="shared" si="22"/>
        <v>24700989.808794003</v>
      </c>
      <c r="L112">
        <f>Input!J113</f>
        <v>115.3358679999983</v>
      </c>
      <c r="M112">
        <f t="shared" si="23"/>
        <v>98.327908999998726</v>
      </c>
      <c r="N112">
        <f t="shared" si="24"/>
        <v>356.33464608028419</v>
      </c>
      <c r="O112">
        <f t="shared" si="25"/>
        <v>58080.411036190882</v>
      </c>
      <c r="P112">
        <f t="shared" si="26"/>
        <v>15245.462599955046</v>
      </c>
      <c r="T112" s="4"/>
    </row>
    <row r="113" spans="1:20" x14ac:dyDescent="0.25">
      <c r="A113">
        <f>Input!G114</f>
        <v>292</v>
      </c>
      <c r="B113">
        <f t="shared" si="18"/>
        <v>110</v>
      </c>
      <c r="C113" s="4">
        <f>Input!I114</f>
        <v>28562.273618999996</v>
      </c>
      <c r="D113">
        <f t="shared" si="19"/>
        <v>26070.287302142853</v>
      </c>
      <c r="E113">
        <f t="shared" si="20"/>
        <v>7569.801556253833</v>
      </c>
      <c r="F113">
        <f t="shared" si="21"/>
        <v>342267972.83384275</v>
      </c>
      <c r="G113">
        <f t="shared" si="22"/>
        <v>21020149.987675279</v>
      </c>
      <c r="L113">
        <f>Input!J114</f>
        <v>107.87551157142298</v>
      </c>
      <c r="M113">
        <f t="shared" si="23"/>
        <v>90.867552571423403</v>
      </c>
      <c r="N113">
        <f t="shared" si="24"/>
        <v>385.23532336210957</v>
      </c>
      <c r="O113">
        <f t="shared" si="25"/>
        <v>76928.465196565085</v>
      </c>
      <c r="P113">
        <f t="shared" si="26"/>
        <v>23217.590515375927</v>
      </c>
      <c r="T113" s="4"/>
    </row>
    <row r="114" spans="1:20" x14ac:dyDescent="0.25">
      <c r="A114">
        <f>Input!G115</f>
        <v>293</v>
      </c>
      <c r="B114">
        <f t="shared" si="18"/>
        <v>111</v>
      </c>
      <c r="C114" s="4">
        <f>Input!I115</f>
        <v>28672.505032571429</v>
      </c>
      <c r="D114">
        <f t="shared" si="19"/>
        <v>26180.518715714286</v>
      </c>
      <c r="E114">
        <f t="shared" si="20"/>
        <v>7987.1037628318909</v>
      </c>
      <c r="F114">
        <f t="shared" si="21"/>
        <v>331000347.64776468</v>
      </c>
      <c r="G114">
        <f t="shared" si="22"/>
        <v>17367818.746166855</v>
      </c>
      <c r="L114">
        <f>Input!J115</f>
        <v>110.23141357143322</v>
      </c>
      <c r="M114">
        <f t="shared" si="23"/>
        <v>93.223454571433649</v>
      </c>
      <c r="N114">
        <f t="shared" si="24"/>
        <v>417.30220657805773</v>
      </c>
      <c r="O114">
        <f t="shared" si="25"/>
        <v>94292.471917717237</v>
      </c>
      <c r="P114">
        <f t="shared" si="26"/>
        <v>34018.142404937644</v>
      </c>
      <c r="T114" s="4"/>
    </row>
    <row r="115" spans="1:20" x14ac:dyDescent="0.25">
      <c r="A115">
        <f>Input!G116</f>
        <v>294</v>
      </c>
      <c r="B115">
        <f t="shared" si="18"/>
        <v>112</v>
      </c>
      <c r="C115" s="4">
        <f>Input!I116</f>
        <v>28788.398877285712</v>
      </c>
      <c r="D115">
        <f t="shared" si="19"/>
        <v>26296.412560428569</v>
      </c>
      <c r="E115">
        <f t="shared" si="20"/>
        <v>8440.0151403053442</v>
      </c>
      <c r="F115">
        <f t="shared" si="21"/>
        <v>318850928.82538342</v>
      </c>
      <c r="G115">
        <f t="shared" si="22"/>
        <v>13797956.942061698</v>
      </c>
      <c r="L115">
        <f>Input!J116</f>
        <v>115.89384471428275</v>
      </c>
      <c r="M115">
        <f t="shared" si="23"/>
        <v>98.885885714283177</v>
      </c>
      <c r="N115">
        <f t="shared" si="24"/>
        <v>452.91137747345385</v>
      </c>
      <c r="O115">
        <f t="shared" si="25"/>
        <v>113580.81738707896</v>
      </c>
      <c r="P115">
        <f t="shared" si="26"/>
        <v>48421.671977953964</v>
      </c>
      <c r="T115" s="4"/>
    </row>
    <row r="116" spans="1:20" x14ac:dyDescent="0.25">
      <c r="C116" s="4"/>
      <c r="T116" s="4"/>
    </row>
    <row r="117" spans="1:20" x14ac:dyDescent="0.25">
      <c r="C117" s="4"/>
      <c r="T117" s="4"/>
    </row>
    <row r="118" spans="1:20" x14ac:dyDescent="0.25">
      <c r="C118" s="4"/>
      <c r="T118" s="4"/>
    </row>
    <row r="119" spans="1:20" x14ac:dyDescent="0.25">
      <c r="C119" s="4"/>
      <c r="T119" s="4"/>
    </row>
    <row r="120" spans="1:20" x14ac:dyDescent="0.25">
      <c r="C120" s="4"/>
      <c r="T120" s="4"/>
    </row>
    <row r="121" spans="1:20" x14ac:dyDescent="0.25">
      <c r="C121" s="4"/>
      <c r="T121" s="4"/>
    </row>
    <row r="122" spans="1:20" x14ac:dyDescent="0.25">
      <c r="C122" s="4"/>
      <c r="T122" s="4"/>
    </row>
    <row r="123" spans="1:20" x14ac:dyDescent="0.25">
      <c r="C123" s="4"/>
      <c r="T123" s="4"/>
    </row>
    <row r="124" spans="1:20" x14ac:dyDescent="0.25">
      <c r="C124" s="4"/>
      <c r="T124" s="4"/>
    </row>
    <row r="125" spans="1:20" x14ac:dyDescent="0.25">
      <c r="C125" s="4"/>
      <c r="T125" s="4"/>
    </row>
    <row r="126" spans="1:20" x14ac:dyDescent="0.25">
      <c r="C126" s="4"/>
      <c r="T126" s="4"/>
    </row>
    <row r="127" spans="1:20" x14ac:dyDescent="0.25">
      <c r="C127" s="4"/>
      <c r="T127" s="4"/>
    </row>
    <row r="128" spans="1:20" x14ac:dyDescent="0.25">
      <c r="C128" s="4"/>
      <c r="T128" s="4"/>
    </row>
    <row r="129" spans="3:20" x14ac:dyDescent="0.25">
      <c r="C129" s="4"/>
      <c r="T129" s="4"/>
    </row>
    <row r="130" spans="3:20" x14ac:dyDescent="0.25">
      <c r="C130" s="4"/>
      <c r="T130" s="4"/>
    </row>
    <row r="131" spans="3:20" x14ac:dyDescent="0.25">
      <c r="C131" s="4"/>
      <c r="T131" s="4"/>
    </row>
    <row r="132" spans="3:20" x14ac:dyDescent="0.25">
      <c r="C132" s="4"/>
      <c r="T132" s="4"/>
    </row>
    <row r="133" spans="3:20" x14ac:dyDescent="0.25">
      <c r="C133" s="4"/>
      <c r="T133" s="4"/>
    </row>
    <row r="134" spans="3:20" x14ac:dyDescent="0.25">
      <c r="C134" s="4"/>
      <c r="T134" s="4"/>
    </row>
    <row r="135" spans="3:20" x14ac:dyDescent="0.25">
      <c r="C135" s="4"/>
      <c r="T135" s="4"/>
    </row>
    <row r="136" spans="3:20" x14ac:dyDescent="0.25">
      <c r="C136" s="4"/>
      <c r="T136" s="4"/>
    </row>
    <row r="137" spans="3:20" x14ac:dyDescent="0.25">
      <c r="C137" s="4"/>
      <c r="T137" s="4"/>
    </row>
    <row r="138" spans="3:20" x14ac:dyDescent="0.25">
      <c r="C138" s="4"/>
      <c r="T138" s="4"/>
    </row>
    <row r="139" spans="3:20" x14ac:dyDescent="0.25">
      <c r="C139" s="4"/>
      <c r="T139" s="4"/>
    </row>
    <row r="140" spans="3:20" x14ac:dyDescent="0.25">
      <c r="C140" s="4"/>
      <c r="T140" s="4"/>
    </row>
    <row r="141" spans="3:20" x14ac:dyDescent="0.25">
      <c r="C141" s="4"/>
      <c r="T141" s="4"/>
    </row>
    <row r="142" spans="3:20" x14ac:dyDescent="0.25">
      <c r="C142" s="4"/>
      <c r="T142" s="4"/>
    </row>
    <row r="143" spans="3:20" x14ac:dyDescent="0.25">
      <c r="C143" s="4"/>
      <c r="T143" s="4"/>
    </row>
    <row r="144" spans="3:20" x14ac:dyDescent="0.25">
      <c r="C144" s="4"/>
      <c r="T144" s="4"/>
    </row>
    <row r="145" spans="3:20" x14ac:dyDescent="0.25">
      <c r="C145" s="4"/>
      <c r="T145" s="4"/>
    </row>
    <row r="146" spans="3:20" x14ac:dyDescent="0.25">
      <c r="C146" s="4"/>
      <c r="T146" s="4"/>
    </row>
    <row r="147" spans="3:20" x14ac:dyDescent="0.25">
      <c r="C147" s="4"/>
      <c r="T147" s="4"/>
    </row>
    <row r="148" spans="3:20" x14ac:dyDescent="0.25">
      <c r="C148" s="4"/>
      <c r="T148" s="4"/>
    </row>
    <row r="149" spans="3:20" x14ac:dyDescent="0.25">
      <c r="C149" s="4"/>
      <c r="T149" s="4"/>
    </row>
    <row r="150" spans="3:20" x14ac:dyDescent="0.25">
      <c r="C150" s="4"/>
      <c r="T150" s="4"/>
    </row>
    <row r="151" spans="3:20" x14ac:dyDescent="0.25">
      <c r="C151" s="4"/>
      <c r="T151" s="4"/>
    </row>
    <row r="152" spans="3:20" x14ac:dyDescent="0.25">
      <c r="C152" s="4"/>
      <c r="T152" s="4"/>
    </row>
    <row r="153" spans="3:20" x14ac:dyDescent="0.25">
      <c r="C153" s="4"/>
      <c r="T153" s="4"/>
    </row>
    <row r="154" spans="3:20" x14ac:dyDescent="0.25">
      <c r="C154" s="4"/>
      <c r="T154" s="4"/>
    </row>
    <row r="155" spans="3:20" x14ac:dyDescent="0.25">
      <c r="C155" s="4"/>
      <c r="T155" s="4"/>
    </row>
    <row r="156" spans="3:20" x14ac:dyDescent="0.25">
      <c r="C156" s="4"/>
      <c r="T156" s="4"/>
    </row>
    <row r="157" spans="3:20" x14ac:dyDescent="0.25">
      <c r="C157" s="4"/>
      <c r="T157" s="4"/>
    </row>
    <row r="158" spans="3:20" x14ac:dyDescent="0.25">
      <c r="C158" s="4"/>
      <c r="T158" s="4"/>
    </row>
    <row r="159" spans="3:20" x14ac:dyDescent="0.25">
      <c r="C159" s="4"/>
    </row>
    <row r="160" spans="3:20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7"/>
  <sheetViews>
    <sheetView workbookViewId="0">
      <selection activeCell="N103" sqref="N103:N115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9" t="s">
        <v>18</v>
      </c>
      <c r="F1" s="29"/>
      <c r="G1" s="29"/>
      <c r="H1" s="29"/>
      <c r="I1" s="29"/>
      <c r="J1" s="29"/>
      <c r="K1" s="29"/>
      <c r="L1" s="29"/>
      <c r="N1" s="29" t="s">
        <v>19</v>
      </c>
      <c r="O1" s="29"/>
      <c r="P1" s="29"/>
      <c r="Q1" s="29"/>
      <c r="R1" s="29"/>
      <c r="S1" s="29"/>
      <c r="T1" s="29"/>
      <c r="U1" s="29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182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2491.9863168571428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147733699.94483188</v>
      </c>
      <c r="J3" s="2" t="s">
        <v>11</v>
      </c>
      <c r="K3" s="23">
        <f>SUM(H3:H167)</f>
        <v>300211321.4885087</v>
      </c>
      <c r="L3">
        <f>1-(K3/K5)</f>
        <v>0.96840863927446874</v>
      </c>
      <c r="N3">
        <f>Input!J4</f>
        <v>17.007958999999573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54224.770885134654</v>
      </c>
      <c r="S3" s="1" t="s">
        <v>11</v>
      </c>
      <c r="T3" s="23">
        <f>SUM(Q3:Q167)</f>
        <v>743420.90761156136</v>
      </c>
      <c r="U3" s="5">
        <f>1-(T3/T5)</f>
        <v>0.8030787116370588</v>
      </c>
      <c r="X3">
        <f>COUNT(B3:B500)</f>
        <v>113</v>
      </c>
      <c r="Z3">
        <v>22010.312665190955</v>
      </c>
      <c r="AA3">
        <v>1.4501444278637376E-2</v>
      </c>
      <c r="AB3">
        <v>4.1489526890116695</v>
      </c>
      <c r="AD3" s="30"/>
      <c r="AE3" s="30"/>
      <c r="AF3" s="30"/>
      <c r="AG3" s="30"/>
      <c r="AH3" s="30"/>
      <c r="AI3" s="30"/>
      <c r="AJ3" s="30"/>
      <c r="AK3" s="30"/>
    </row>
    <row r="4" spans="1:37" x14ac:dyDescent="0.25">
      <c r="A4">
        <f>Input!G5</f>
        <v>183</v>
      </c>
      <c r="B4">
        <f t="shared" ref="B4:B67" si="0">A4-$A$3</f>
        <v>1</v>
      </c>
      <c r="C4">
        <f t="shared" ref="C4:C67" si="1">B4*$AA$3</f>
        <v>1.4501444278637376E-2</v>
      </c>
      <c r="D4">
        <f t="shared" ref="D4:D67" si="2">POWER(C4,$AB$3)</f>
        <v>2.3538690336994877E-8</v>
      </c>
      <c r="E4" s="4">
        <f>Input!I5</f>
        <v>2509.4489237142852</v>
      </c>
      <c r="F4">
        <f t="shared" ref="F4:F67" si="3">E4-$E$3</f>
        <v>17.462606857142418</v>
      </c>
      <c r="G4">
        <f t="shared" ref="G4:G67" si="4">$Z$3*(1-EXP(-1*D4))</f>
        <v>5.1809392901013289E-4</v>
      </c>
      <c r="H4">
        <f t="shared" ref="H4:H67" si="5">(F4-G4)^2</f>
        <v>304.92454397434398</v>
      </c>
      <c r="I4">
        <f t="shared" ref="I4:I67" si="6">(G4-$J$4)^2</f>
        <v>147733687.35040882</v>
      </c>
      <c r="J4">
        <f>AVERAGE(E3:E167)</f>
        <v>12154.575267973451</v>
      </c>
      <c r="K4" t="s">
        <v>5</v>
      </c>
      <c r="L4" t="s">
        <v>6</v>
      </c>
      <c r="N4">
        <f>Input!J5</f>
        <v>17.462606857142418</v>
      </c>
      <c r="O4">
        <f t="shared" ref="O4:O67" si="7">N4-$N$3</f>
        <v>0.45464785714284517</v>
      </c>
      <c r="P4">
        <f t="shared" ref="P4:P67" si="8">POWER(C4,$AB$3)*EXP(-D4)*$Z$3*$AA$3*$AB$3</f>
        <v>3.1171538513317303E-5</v>
      </c>
      <c r="Q4">
        <f t="shared" ref="Q4:Q67" si="9">(O4-P4)^2</f>
        <v>0.20667633082986789</v>
      </c>
      <c r="R4">
        <f t="shared" ref="R4:R67" si="10">(P4-$S$4)^2</f>
        <v>54224.756367794012</v>
      </c>
      <c r="S4">
        <f>AVERAGE(N3:N167)</f>
        <v>232.8621284905183</v>
      </c>
      <c r="T4" t="s">
        <v>5</v>
      </c>
      <c r="U4" t="s">
        <v>6</v>
      </c>
      <c r="AD4" s="30"/>
      <c r="AE4" s="30"/>
      <c r="AF4" s="30"/>
      <c r="AG4" s="30"/>
      <c r="AH4" s="30"/>
      <c r="AI4" s="30"/>
      <c r="AJ4" s="30"/>
      <c r="AK4" s="30"/>
    </row>
    <row r="5" spans="1:37" x14ac:dyDescent="0.25">
      <c r="A5">
        <f>Input!G6</f>
        <v>184</v>
      </c>
      <c r="B5">
        <f t="shared" si="0"/>
        <v>2</v>
      </c>
      <c r="C5">
        <f t="shared" si="1"/>
        <v>2.9002888557274752E-2</v>
      </c>
      <c r="D5">
        <f t="shared" si="2"/>
        <v>4.1758174574133016E-7</v>
      </c>
      <c r="E5" s="4">
        <f>Input!I6</f>
        <v>2526.8288672857148</v>
      </c>
      <c r="F5">
        <f t="shared" si="3"/>
        <v>34.84255042857194</v>
      </c>
      <c r="G5">
        <f t="shared" si="4"/>
        <v>9.1911028687040909E-3</v>
      </c>
      <c r="H5">
        <f t="shared" si="5"/>
        <v>1213.3629219135564</v>
      </c>
      <c r="I5">
        <f t="shared" si="6"/>
        <v>147733476.51701313</v>
      </c>
      <c r="K5">
        <f>SUM(I3:I167)</f>
        <v>9502956333.4347439</v>
      </c>
      <c r="L5" s="5">
        <f>1-((1-L3)*(X3-1)/(X3-1-1))</f>
        <v>0.96812403242108558</v>
      </c>
      <c r="N5">
        <f>Input!J6</f>
        <v>17.379943571429521</v>
      </c>
      <c r="O5">
        <f t="shared" si="7"/>
        <v>0.37198457142994812</v>
      </c>
      <c r="P5">
        <f t="shared" si="8"/>
        <v>5.5298999877876492E-4</v>
      </c>
      <c r="Q5">
        <f t="shared" si="9"/>
        <v>0.13796141968445938</v>
      </c>
      <c r="R5">
        <f t="shared" si="10"/>
        <v>54224.513344584157</v>
      </c>
      <c r="T5">
        <f>SUM(R3:R167)</f>
        <v>3775218.5850083353</v>
      </c>
      <c r="U5" s="5">
        <f>1-((1-U3)*(X3-1)/(X3-1-1))</f>
        <v>0.80130464597613138</v>
      </c>
      <c r="X5" s="17"/>
      <c r="Y5" s="18"/>
      <c r="AD5" s="30"/>
      <c r="AE5" s="30"/>
      <c r="AF5" s="30"/>
      <c r="AG5" s="30"/>
      <c r="AH5" s="30"/>
      <c r="AI5" s="30"/>
      <c r="AJ5" s="30"/>
      <c r="AK5" s="30"/>
    </row>
    <row r="6" spans="1:37" x14ac:dyDescent="0.25">
      <c r="A6">
        <f>Input!G7</f>
        <v>185</v>
      </c>
      <c r="B6">
        <f t="shared" si="0"/>
        <v>3</v>
      </c>
      <c r="C6">
        <f t="shared" si="1"/>
        <v>4.3504332835912124E-2</v>
      </c>
      <c r="D6">
        <f t="shared" si="2"/>
        <v>2.2456176254374718E-6</v>
      </c>
      <c r="E6" s="4">
        <f>Input!I7</f>
        <v>2543.9608211428572</v>
      </c>
      <c r="F6">
        <f t="shared" si="3"/>
        <v>51.974504285714374</v>
      </c>
      <c r="G6">
        <f t="shared" si="4"/>
        <v>4.9426690566709515E-2</v>
      </c>
      <c r="H6">
        <f t="shared" si="5"/>
        <v>2696.2136832621059</v>
      </c>
      <c r="I6">
        <f t="shared" si="6"/>
        <v>147732498.42641342</v>
      </c>
      <c r="N6">
        <f>Input!J7</f>
        <v>17.131953857142435</v>
      </c>
      <c r="O6">
        <f t="shared" si="7"/>
        <v>0.12399485714286129</v>
      </c>
      <c r="P6">
        <f t="shared" si="8"/>
        <v>2.9737933483737996E-3</v>
      </c>
      <c r="Q6">
        <f t="shared" si="9"/>
        <v>1.464609788194941E-2</v>
      </c>
      <c r="R6">
        <f t="shared" si="10"/>
        <v>54223.38592628052</v>
      </c>
      <c r="X6" s="19" t="s">
        <v>17</v>
      </c>
      <c r="Y6" s="25">
        <f>SQRT((U5-L5)^2)</f>
        <v>0.1668193864449542</v>
      </c>
      <c r="AD6" s="30"/>
      <c r="AE6" s="30"/>
      <c r="AF6" s="30"/>
      <c r="AG6" s="30"/>
      <c r="AH6" s="30"/>
      <c r="AI6" s="30"/>
      <c r="AJ6" s="30"/>
      <c r="AK6" s="30"/>
    </row>
    <row r="7" spans="1:37" x14ac:dyDescent="0.25">
      <c r="A7">
        <f>Input!G8</f>
        <v>186</v>
      </c>
      <c r="B7">
        <f t="shared" si="0"/>
        <v>4</v>
      </c>
      <c r="C7">
        <f t="shared" si="1"/>
        <v>5.8005777114549503E-2</v>
      </c>
      <c r="D7">
        <f t="shared" si="2"/>
        <v>7.4079955970328141E-6</v>
      </c>
      <c r="E7" s="4">
        <f>Input!I8</f>
        <v>2562.8700342857146</v>
      </c>
      <c r="F7">
        <f t="shared" si="3"/>
        <v>70.883717428571799</v>
      </c>
      <c r="G7">
        <f t="shared" si="4"/>
        <v>0.16305169536920197</v>
      </c>
      <c r="H7">
        <f t="shared" si="5"/>
        <v>5001.4125617473755</v>
      </c>
      <c r="I7">
        <f t="shared" si="6"/>
        <v>147729736.32320985</v>
      </c>
      <c r="N7">
        <f>Input!J8</f>
        <v>18.909213142857425</v>
      </c>
      <c r="O7">
        <f t="shared" si="7"/>
        <v>1.9012541428578515</v>
      </c>
      <c r="P7">
        <f t="shared" si="8"/>
        <v>9.8101003730937004E-3</v>
      </c>
      <c r="Q7">
        <f t="shared" si="9"/>
        <v>3.5775605658510825</v>
      </c>
      <c r="R7">
        <f t="shared" si="10"/>
        <v>54220.202179665554</v>
      </c>
      <c r="X7" s="21"/>
      <c r="Y7" s="22"/>
      <c r="AD7" s="30"/>
      <c r="AE7" s="30"/>
      <c r="AF7" s="30"/>
      <c r="AG7" s="30"/>
      <c r="AH7" s="30"/>
      <c r="AI7" s="30"/>
      <c r="AJ7" s="30"/>
      <c r="AK7" s="30"/>
    </row>
    <row r="8" spans="1:37" x14ac:dyDescent="0.25">
      <c r="A8">
        <f>Input!G9</f>
        <v>187</v>
      </c>
      <c r="B8">
        <f t="shared" si="0"/>
        <v>5</v>
      </c>
      <c r="C8">
        <f t="shared" si="1"/>
        <v>7.2507221393186883E-2</v>
      </c>
      <c r="D8">
        <f t="shared" si="2"/>
        <v>1.8697165601338402E-5</v>
      </c>
      <c r="E8" s="4">
        <f>Input!I9</f>
        <v>2581.5312578571429</v>
      </c>
      <c r="F8">
        <f t="shared" si="3"/>
        <v>89.544941000000108</v>
      </c>
      <c r="G8">
        <f t="shared" si="4"/>
        <v>0.41152661363673332</v>
      </c>
      <c r="H8">
        <f t="shared" si="5"/>
        <v>7944.7655601711685</v>
      </c>
      <c r="I8">
        <f t="shared" si="6"/>
        <v>147723696.25178561</v>
      </c>
      <c r="N8">
        <f>Input!J9</f>
        <v>18.661223571428309</v>
      </c>
      <c r="O8">
        <f t="shared" si="7"/>
        <v>1.6532645714287355</v>
      </c>
      <c r="P8">
        <f t="shared" si="8"/>
        <v>2.4759599027702358E-2</v>
      </c>
      <c r="Q8">
        <f t="shared" si="9"/>
        <v>2.6520284451348899</v>
      </c>
      <c r="R8">
        <f t="shared" si="10"/>
        <v>54213.240352312074</v>
      </c>
      <c r="AD8" s="30"/>
      <c r="AE8" s="30"/>
      <c r="AF8" s="30"/>
      <c r="AG8" s="30"/>
      <c r="AH8" s="30"/>
      <c r="AI8" s="30"/>
      <c r="AJ8" s="30"/>
      <c r="AK8" s="30"/>
    </row>
    <row r="9" spans="1:37" x14ac:dyDescent="0.25">
      <c r="A9">
        <f>Input!G10</f>
        <v>188</v>
      </c>
      <c r="B9">
        <f t="shared" si="0"/>
        <v>6</v>
      </c>
      <c r="C9">
        <f t="shared" si="1"/>
        <v>8.7008665671824248E-2</v>
      </c>
      <c r="D9">
        <f t="shared" si="2"/>
        <v>3.9837769853486134E-5</v>
      </c>
      <c r="E9" s="4">
        <f>Input!I10</f>
        <v>2601.2671032857143</v>
      </c>
      <c r="F9">
        <f t="shared" si="3"/>
        <v>109.28078642857145</v>
      </c>
      <c r="G9">
        <f t="shared" si="4"/>
        <v>0.87682430487974583</v>
      </c>
      <c r="H9">
        <f t="shared" si="5"/>
        <v>11751.419004114785</v>
      </c>
      <c r="I9">
        <f t="shared" si="6"/>
        <v>147712385.85963184</v>
      </c>
      <c r="N9">
        <f>Input!J10</f>
        <v>19.735845428571338</v>
      </c>
      <c r="O9">
        <f t="shared" si="7"/>
        <v>2.7278864285717646</v>
      </c>
      <c r="P9">
        <f t="shared" si="8"/>
        <v>5.2753790418437994E-2</v>
      </c>
      <c r="Q9">
        <f t="shared" si="9"/>
        <v>7.156334631713178</v>
      </c>
      <c r="R9">
        <f t="shared" si="10"/>
        <v>54200.204948251492</v>
      </c>
      <c r="AD9" s="30"/>
      <c r="AE9" s="30"/>
      <c r="AF9" s="30"/>
      <c r="AG9" s="30"/>
      <c r="AH9" s="30"/>
      <c r="AI9" s="30"/>
      <c r="AJ9" s="30"/>
      <c r="AK9" s="30"/>
    </row>
    <row r="10" spans="1:37" x14ac:dyDescent="0.25">
      <c r="A10">
        <f>Input!G11</f>
        <v>189</v>
      </c>
      <c r="B10">
        <f t="shared" si="0"/>
        <v>7</v>
      </c>
      <c r="C10">
        <f t="shared" si="1"/>
        <v>0.10151010995046163</v>
      </c>
      <c r="D10">
        <f t="shared" si="2"/>
        <v>7.5518626252453654E-5</v>
      </c>
      <c r="E10" s="4">
        <f>Input!I11</f>
        <v>2620.8169565714284</v>
      </c>
      <c r="F10">
        <f t="shared" si="3"/>
        <v>128.83063971428555</v>
      </c>
      <c r="G10">
        <f t="shared" si="4"/>
        <v>1.6621258143439259</v>
      </c>
      <c r="H10">
        <f t="shared" si="5"/>
        <v>16171.830927519648</v>
      </c>
      <c r="I10">
        <f t="shared" si="6"/>
        <v>147693297.84086353</v>
      </c>
      <c r="N10">
        <f>Input!J11</f>
        <v>19.549853285714107</v>
      </c>
      <c r="O10">
        <f t="shared" si="7"/>
        <v>2.5418942857145339</v>
      </c>
      <c r="P10">
        <f t="shared" si="8"/>
        <v>9.9999363680637818E-2</v>
      </c>
      <c r="Q10">
        <f t="shared" si="9"/>
        <v>5.9628508102549267</v>
      </c>
      <c r="R10">
        <f t="shared" si="10"/>
        <v>54178.208755658648</v>
      </c>
      <c r="AD10" s="30"/>
      <c r="AE10" s="30"/>
      <c r="AF10" s="30"/>
      <c r="AG10" s="30"/>
      <c r="AH10" s="30"/>
      <c r="AI10" s="30"/>
      <c r="AJ10" s="30"/>
      <c r="AK10" s="30"/>
    </row>
    <row r="11" spans="1:37" x14ac:dyDescent="0.25">
      <c r="A11">
        <f>Input!G12</f>
        <v>190</v>
      </c>
      <c r="B11">
        <f t="shared" si="0"/>
        <v>8</v>
      </c>
      <c r="C11">
        <f t="shared" si="1"/>
        <v>0.11601155422909901</v>
      </c>
      <c r="D11">
        <f t="shared" si="2"/>
        <v>1.3141953479846752E-4</v>
      </c>
      <c r="E11" s="4">
        <f>Input!I12</f>
        <v>2640.1188201428567</v>
      </c>
      <c r="F11">
        <f t="shared" si="3"/>
        <v>148.13250328571394</v>
      </c>
      <c r="G11">
        <f t="shared" si="4"/>
        <v>2.8923949884625575</v>
      </c>
      <c r="H11">
        <f t="shared" si="5"/>
        <v>21094.689058197306</v>
      </c>
      <c r="I11">
        <f t="shared" si="6"/>
        <v>147663396.64559668</v>
      </c>
      <c r="N11">
        <f>Input!J12</f>
        <v>19.301863571428385</v>
      </c>
      <c r="O11">
        <f t="shared" si="7"/>
        <v>2.2939045714288113</v>
      </c>
      <c r="P11">
        <f t="shared" si="8"/>
        <v>0.17401184165070196</v>
      </c>
      <c r="Q11">
        <f t="shared" si="9"/>
        <v>4.4939451857660835</v>
      </c>
      <c r="R11">
        <f t="shared" si="10"/>
        <v>54143.759629597014</v>
      </c>
      <c r="AD11" s="30"/>
      <c r="AE11" s="30"/>
      <c r="AF11" s="30"/>
      <c r="AG11" s="30"/>
      <c r="AH11" s="30"/>
      <c r="AI11" s="30"/>
      <c r="AJ11" s="30"/>
      <c r="AK11" s="30"/>
    </row>
    <row r="12" spans="1:37" x14ac:dyDescent="0.25">
      <c r="A12">
        <f>Input!G13</f>
        <v>191</v>
      </c>
      <c r="B12">
        <f t="shared" si="0"/>
        <v>9</v>
      </c>
      <c r="C12">
        <f t="shared" si="1"/>
        <v>0.13051299850773637</v>
      </c>
      <c r="D12">
        <f t="shared" si="2"/>
        <v>2.1423445601601089E-4</v>
      </c>
      <c r="E12" s="4">
        <f>Input!I13</f>
        <v>2659.2966888571427</v>
      </c>
      <c r="F12">
        <f t="shared" si="3"/>
        <v>167.31037199999992</v>
      </c>
      <c r="G12">
        <f t="shared" si="4"/>
        <v>4.714862299557689</v>
      </c>
      <c r="H12">
        <f t="shared" si="5"/>
        <v>26437.2997747466</v>
      </c>
      <c r="I12">
        <f t="shared" si="6"/>
        <v>147619107.87736219</v>
      </c>
      <c r="N12">
        <f>Input!J13</f>
        <v>19.177868714285978</v>
      </c>
      <c r="O12">
        <f t="shared" si="7"/>
        <v>2.1699097142864048</v>
      </c>
      <c r="P12">
        <f t="shared" si="8"/>
        <v>0.28364310630391859</v>
      </c>
      <c r="Q12">
        <f t="shared" si="9"/>
        <v>3.5580017163897542</v>
      </c>
      <c r="R12">
        <f t="shared" si="10"/>
        <v>54092.751863615224</v>
      </c>
      <c r="AD12" s="30"/>
      <c r="AE12" s="30"/>
      <c r="AF12" s="30"/>
      <c r="AG12" s="30"/>
      <c r="AH12" s="30"/>
      <c r="AI12" s="30"/>
      <c r="AJ12" s="30"/>
      <c r="AK12" s="30"/>
    </row>
    <row r="13" spans="1:37" x14ac:dyDescent="0.25">
      <c r="A13">
        <f>Input!G14</f>
        <v>192</v>
      </c>
      <c r="B13">
        <f t="shared" si="0"/>
        <v>10</v>
      </c>
      <c r="C13">
        <f t="shared" si="1"/>
        <v>0.14501444278637377</v>
      </c>
      <c r="D13">
        <f t="shared" si="2"/>
        <v>3.3169199052466902E-4</v>
      </c>
      <c r="E13" s="4">
        <f>Input!I14</f>
        <v>2678.8258762857145</v>
      </c>
      <c r="F13">
        <f t="shared" si="3"/>
        <v>186.83955942857165</v>
      </c>
      <c r="G13">
        <f t="shared" si="4"/>
        <v>7.2994337712044324</v>
      </c>
      <c r="H13">
        <f t="shared" si="5"/>
        <v>32234.656721063209</v>
      </c>
      <c r="I13">
        <f t="shared" si="6"/>
        <v>147556310.19219387</v>
      </c>
      <c r="N13">
        <f>Input!J14</f>
        <v>19.529187428571731</v>
      </c>
      <c r="O13">
        <f t="shared" si="7"/>
        <v>2.521228428572158</v>
      </c>
      <c r="P13">
        <f t="shared" si="8"/>
        <v>0.4391034862921871</v>
      </c>
      <c r="Q13">
        <f t="shared" si="9"/>
        <v>4.3352442752643716</v>
      </c>
      <c r="R13">
        <f t="shared" si="10"/>
        <v>54020.46255211511</v>
      </c>
      <c r="AD13" s="30"/>
      <c r="AE13" s="30"/>
      <c r="AF13" s="30"/>
      <c r="AG13" s="30"/>
      <c r="AH13" s="30"/>
      <c r="AI13" s="30"/>
      <c r="AJ13" s="30"/>
      <c r="AK13" s="30"/>
    </row>
    <row r="14" spans="1:37" x14ac:dyDescent="0.25">
      <c r="A14">
        <f>Input!G15</f>
        <v>193</v>
      </c>
      <c r="B14">
        <f t="shared" si="0"/>
        <v>11</v>
      </c>
      <c r="C14">
        <f t="shared" si="1"/>
        <v>0.15951588706501113</v>
      </c>
      <c r="D14">
        <f t="shared" si="2"/>
        <v>4.9257376483216912E-4</v>
      </c>
      <c r="E14" s="4">
        <f>Input!I15</f>
        <v>2698.5203902857143</v>
      </c>
      <c r="F14">
        <f t="shared" si="3"/>
        <v>206.53407342857145</v>
      </c>
      <c r="G14">
        <f t="shared" si="4"/>
        <v>10.839032843864118</v>
      </c>
      <c r="H14">
        <f t="shared" si="5"/>
        <v>38296.548909450248</v>
      </c>
      <c r="I14">
        <f t="shared" si="6"/>
        <v>147470329.74839932</v>
      </c>
      <c r="N14">
        <f>Input!J15</f>
        <v>19.694513999999799</v>
      </c>
      <c r="O14">
        <f t="shared" si="7"/>
        <v>2.6865550000002258</v>
      </c>
      <c r="P14">
        <f t="shared" si="8"/>
        <v>0.65197854971978231</v>
      </c>
      <c r="Q14">
        <f t="shared" si="9"/>
        <v>4.1395013320357705</v>
      </c>
      <c r="R14">
        <f t="shared" si="10"/>
        <v>53921.553735528127</v>
      </c>
      <c r="AD14" s="30"/>
      <c r="AE14" s="30"/>
      <c r="AF14" s="30"/>
      <c r="AG14" s="30"/>
      <c r="AH14" s="30"/>
      <c r="AI14" s="30"/>
      <c r="AJ14" s="30"/>
      <c r="AK14" s="30"/>
    </row>
    <row r="15" spans="1:37" x14ac:dyDescent="0.25">
      <c r="A15">
        <f>Input!G16</f>
        <v>194</v>
      </c>
      <c r="B15">
        <f t="shared" si="0"/>
        <v>12</v>
      </c>
      <c r="C15">
        <f t="shared" si="1"/>
        <v>0.1740173313436485</v>
      </c>
      <c r="D15">
        <f t="shared" si="2"/>
        <v>7.0673114109983607E-4</v>
      </c>
      <c r="E15" s="4">
        <f>Input!I16</f>
        <v>2717.2642770000007</v>
      </c>
      <c r="F15">
        <f t="shared" si="3"/>
        <v>225.27796014285786</v>
      </c>
      <c r="G15">
        <f t="shared" si="4"/>
        <v>15.549877947118624</v>
      </c>
      <c r="H15">
        <f t="shared" si="5"/>
        <v>43985.868461502752</v>
      </c>
      <c r="I15">
        <f t="shared" si="6"/>
        <v>147355937.41970396</v>
      </c>
      <c r="N15">
        <f>Input!J16</f>
        <v>18.743886714286418</v>
      </c>
      <c r="O15">
        <f t="shared" si="7"/>
        <v>1.735927714286845</v>
      </c>
      <c r="P15">
        <f t="shared" si="8"/>
        <v>0.93524038391544595</v>
      </c>
      <c r="Q15">
        <f t="shared" si="9"/>
        <v>0.64110020101727794</v>
      </c>
      <c r="R15">
        <f t="shared" si="10"/>
        <v>53790.081426812685</v>
      </c>
      <c r="AD15" s="30"/>
      <c r="AE15" s="30"/>
      <c r="AF15" s="30"/>
      <c r="AG15" s="30"/>
      <c r="AH15" s="30"/>
      <c r="AI15" s="30"/>
      <c r="AJ15" s="30"/>
      <c r="AK15" s="30"/>
    </row>
    <row r="16" spans="1:37" x14ac:dyDescent="0.25">
      <c r="A16">
        <f>Input!G17</f>
        <v>195</v>
      </c>
      <c r="B16">
        <f t="shared" si="0"/>
        <v>13</v>
      </c>
      <c r="C16">
        <f t="shared" si="1"/>
        <v>0.18851877562228589</v>
      </c>
      <c r="D16">
        <f t="shared" si="2"/>
        <v>9.8510055226470905E-4</v>
      </c>
      <c r="E16" s="4">
        <f>Input!I17</f>
        <v>2735.7188425714289</v>
      </c>
      <c r="F16">
        <f t="shared" si="3"/>
        <v>243.73252571428611</v>
      </c>
      <c r="G16">
        <f t="shared" si="4"/>
        <v>21.671695010077805</v>
      </c>
      <c r="H16">
        <f t="shared" si="5"/>
        <v>49311.012533043067</v>
      </c>
      <c r="I16">
        <f t="shared" si="6"/>
        <v>147207349.11082736</v>
      </c>
      <c r="N16">
        <f>Input!J17</f>
        <v>18.454565571428247</v>
      </c>
      <c r="O16">
        <f t="shared" si="7"/>
        <v>1.4466065714286742</v>
      </c>
      <c r="P16">
        <f t="shared" si="8"/>
        <v>1.3032528743479619</v>
      </c>
      <c r="Q16">
        <f t="shared" si="9"/>
        <v>2.055028246670863E-2</v>
      </c>
      <c r="R16">
        <f t="shared" si="10"/>
        <v>53619.512876625042</v>
      </c>
      <c r="AD16" s="30"/>
      <c r="AE16" s="30"/>
      <c r="AF16" s="30"/>
      <c r="AG16" s="30"/>
      <c r="AH16" s="30"/>
      <c r="AI16" s="30"/>
      <c r="AJ16" s="30"/>
      <c r="AK16" s="30"/>
    </row>
    <row r="17" spans="1:37" x14ac:dyDescent="0.25">
      <c r="A17">
        <f>Input!G18</f>
        <v>196</v>
      </c>
      <c r="B17">
        <f t="shared" si="0"/>
        <v>14</v>
      </c>
      <c r="C17">
        <f t="shared" si="1"/>
        <v>0.20302021990092325</v>
      </c>
      <c r="D17">
        <f t="shared" si="2"/>
        <v>1.33971768756072E-3</v>
      </c>
      <c r="E17" s="4">
        <f>Input!I18</f>
        <v>2756.9839578571432</v>
      </c>
      <c r="F17">
        <f t="shared" si="3"/>
        <v>264.99764100000039</v>
      </c>
      <c r="G17">
        <f t="shared" si="4"/>
        <v>29.46786147116849</v>
      </c>
      <c r="H17">
        <f t="shared" si="5"/>
        <v>55474.277044900169</v>
      </c>
      <c r="I17">
        <f t="shared" si="6"/>
        <v>147018229.6192165</v>
      </c>
      <c r="N17">
        <f>Input!J18</f>
        <v>21.265115285714273</v>
      </c>
      <c r="O17">
        <f t="shared" si="7"/>
        <v>4.2571562857147001</v>
      </c>
      <c r="P17">
        <f t="shared" si="8"/>
        <v>1.771770277241276</v>
      </c>
      <c r="Q17">
        <f t="shared" si="9"/>
        <v>6.1771436111154578</v>
      </c>
      <c r="R17">
        <f t="shared" si="10"/>
        <v>53402.753659140697</v>
      </c>
      <c r="AD17" s="30"/>
      <c r="AE17" s="30"/>
      <c r="AF17" s="30"/>
      <c r="AG17" s="30"/>
      <c r="AH17" s="30"/>
      <c r="AI17" s="30"/>
      <c r="AJ17" s="30"/>
      <c r="AK17" s="30"/>
    </row>
    <row r="18" spans="1:37" x14ac:dyDescent="0.25">
      <c r="A18">
        <f>Input!G19</f>
        <v>197</v>
      </c>
      <c r="B18">
        <f t="shared" si="0"/>
        <v>15</v>
      </c>
      <c r="C18">
        <f t="shared" si="1"/>
        <v>0.21752166417956065</v>
      </c>
      <c r="D18">
        <f t="shared" si="2"/>
        <v>1.7837307011979245E-3</v>
      </c>
      <c r="E18" s="4">
        <f>Input!I19</f>
        <v>2779.6130162857144</v>
      </c>
      <c r="F18">
        <f t="shared" si="3"/>
        <v>287.62669942857156</v>
      </c>
      <c r="G18">
        <f t="shared" si="4"/>
        <v>39.225476200491869</v>
      </c>
      <c r="H18">
        <f t="shared" si="5"/>
        <v>61703.167701206272</v>
      </c>
      <c r="I18">
        <f t="shared" si="6"/>
        <v>146781700.57701308</v>
      </c>
      <c r="N18">
        <f>Input!J19</f>
        <v>22.62905842857117</v>
      </c>
      <c r="O18">
        <f t="shared" si="7"/>
        <v>5.6210994285715969</v>
      </c>
      <c r="P18">
        <f t="shared" si="8"/>
        <v>2.3579281951486313</v>
      </c>
      <c r="Q18">
        <f t="shared" si="9"/>
        <v>10.648286498639159</v>
      </c>
      <c r="R18">
        <f t="shared" si="10"/>
        <v>53132.186353807891</v>
      </c>
      <c r="AD18" s="30"/>
      <c r="AE18" s="30"/>
      <c r="AF18" s="30"/>
      <c r="AG18" s="30"/>
      <c r="AH18" s="30"/>
      <c r="AI18" s="30"/>
      <c r="AJ18" s="30"/>
      <c r="AK18" s="30"/>
    </row>
    <row r="19" spans="1:37" x14ac:dyDescent="0.25">
      <c r="A19">
        <f>Input!G20</f>
        <v>198</v>
      </c>
      <c r="B19">
        <f t="shared" si="0"/>
        <v>16</v>
      </c>
      <c r="C19">
        <f t="shared" si="1"/>
        <v>0.23202310845819801</v>
      </c>
      <c r="D19">
        <f t="shared" si="2"/>
        <v>2.3314125798837345E-3</v>
      </c>
      <c r="E19" s="4">
        <f>Input!I20</f>
        <v>2803.9573367142852</v>
      </c>
      <c r="F19">
        <f t="shared" si="3"/>
        <v>311.97101985714244</v>
      </c>
      <c r="G19">
        <f t="shared" si="4"/>
        <v>51.25534793684777</v>
      </c>
      <c r="H19">
        <f t="shared" si="5"/>
        <v>67972.661584850721</v>
      </c>
      <c r="I19">
        <f t="shared" si="6"/>
        <v>146490353.08675486</v>
      </c>
      <c r="N19">
        <f>Input!J20</f>
        <v>24.344320428570882</v>
      </c>
      <c r="O19">
        <f t="shared" si="7"/>
        <v>7.3363614285713084</v>
      </c>
      <c r="P19">
        <f t="shared" si="8"/>
        <v>3.0802259016901488</v>
      </c>
      <c r="Q19">
        <f t="shared" si="9"/>
        <v>18.114689623179967</v>
      </c>
      <c r="R19">
        <f t="shared" si="10"/>
        <v>52799.722757341711</v>
      </c>
    </row>
    <row r="20" spans="1:37" x14ac:dyDescent="0.25">
      <c r="A20">
        <f>Input!G21</f>
        <v>199</v>
      </c>
      <c r="B20">
        <f t="shared" si="0"/>
        <v>17</v>
      </c>
      <c r="C20">
        <f t="shared" si="1"/>
        <v>0.24652455273683538</v>
      </c>
      <c r="D20">
        <f t="shared" si="2"/>
        <v>2.9981727778112628E-3</v>
      </c>
      <c r="E20" s="4">
        <f>Input!I21</f>
        <v>2828.5909784285714</v>
      </c>
      <c r="F20">
        <f t="shared" si="3"/>
        <v>336.60466157142855</v>
      </c>
      <c r="G20">
        <f t="shared" si="4"/>
        <v>65.891893264827161</v>
      </c>
      <c r="H20">
        <f t="shared" si="5"/>
        <v>73285.402924223643</v>
      </c>
      <c r="I20">
        <f t="shared" si="6"/>
        <v>146136265.73395669</v>
      </c>
      <c r="N20">
        <f>Input!J21</f>
        <v>24.633641714286114</v>
      </c>
      <c r="O20">
        <f t="shared" si="7"/>
        <v>7.6256827142865404</v>
      </c>
      <c r="P20">
        <f t="shared" si="8"/>
        <v>3.95849881592898</v>
      </c>
      <c r="Q20">
        <f t="shared" si="9"/>
        <v>13.448237744372953</v>
      </c>
      <c r="R20">
        <f t="shared" si="10"/>
        <v>52396.871678201533</v>
      </c>
    </row>
    <row r="21" spans="1:37" x14ac:dyDescent="0.25">
      <c r="A21">
        <f>Input!G22</f>
        <v>200</v>
      </c>
      <c r="B21">
        <f t="shared" si="0"/>
        <v>18</v>
      </c>
      <c r="C21">
        <f t="shared" si="1"/>
        <v>0.26102599701547274</v>
      </c>
      <c r="D21">
        <f t="shared" si="2"/>
        <v>3.8005682075059406E-3</v>
      </c>
      <c r="E21" s="4">
        <f>Input!I22</f>
        <v>2854.5678975714286</v>
      </c>
      <c r="F21">
        <f t="shared" si="3"/>
        <v>362.58158071428579</v>
      </c>
      <c r="G21">
        <f t="shared" si="4"/>
        <v>83.492933757940676</v>
      </c>
      <c r="H21">
        <f t="shared" si="5"/>
        <v>77890.472859923422</v>
      </c>
      <c r="I21">
        <f t="shared" si="6"/>
        <v>145711028.71940973</v>
      </c>
      <c r="N21">
        <f>Input!J22</f>
        <v>25.976919142857241</v>
      </c>
      <c r="O21">
        <f t="shared" si="7"/>
        <v>8.968960142857668</v>
      </c>
      <c r="P21">
        <f t="shared" si="8"/>
        <v>5.0138797965232342</v>
      </c>
      <c r="Q21">
        <f t="shared" si="9"/>
        <v>15.642660545960904</v>
      </c>
      <c r="R21">
        <f t="shared" si="10"/>
        <v>51914.824432920621</v>
      </c>
    </row>
    <row r="22" spans="1:37" x14ac:dyDescent="0.25">
      <c r="A22">
        <f>Input!G23</f>
        <v>201</v>
      </c>
      <c r="B22">
        <f t="shared" si="0"/>
        <v>19</v>
      </c>
      <c r="C22">
        <f t="shared" si="1"/>
        <v>0.27552744129411016</v>
      </c>
      <c r="D22">
        <f t="shared" si="2"/>
        <v>4.7563136594742502E-3</v>
      </c>
      <c r="E22" s="4">
        <f>Input!I23</f>
        <v>2883.996006571429</v>
      </c>
      <c r="F22">
        <f t="shared" si="3"/>
        <v>392.0096897142862</v>
      </c>
      <c r="G22">
        <f t="shared" si="4"/>
        <v>104.43938066224311</v>
      </c>
      <c r="H22">
        <f t="shared" si="5"/>
        <v>82696.682648287562</v>
      </c>
      <c r="I22">
        <f t="shared" si="6"/>
        <v>145205774.90266547</v>
      </c>
      <c r="N22">
        <f>Input!J23</f>
        <v>29.428109000000404</v>
      </c>
      <c r="O22">
        <f t="shared" si="7"/>
        <v>12.420150000000831</v>
      </c>
      <c r="P22">
        <f t="shared" si="8"/>
        <v>6.2687478108024051</v>
      </c>
      <c r="Q22">
        <f t="shared" si="9"/>
        <v>37.839748893275186</v>
      </c>
      <c r="R22">
        <f t="shared" si="10"/>
        <v>51344.560167862641</v>
      </c>
    </row>
    <row r="23" spans="1:37" x14ac:dyDescent="0.25">
      <c r="A23">
        <f>Input!G24</f>
        <v>202</v>
      </c>
      <c r="B23">
        <f t="shared" si="0"/>
        <v>20</v>
      </c>
      <c r="C23">
        <f t="shared" si="1"/>
        <v>0.29002888557274753</v>
      </c>
      <c r="D23">
        <f t="shared" si="2"/>
        <v>5.8842917115919354E-3</v>
      </c>
      <c r="E23" s="4">
        <f>Input!I24</f>
        <v>2916.0280071428569</v>
      </c>
      <c r="F23">
        <f t="shared" si="3"/>
        <v>424.04169028571414</v>
      </c>
      <c r="G23">
        <f t="shared" si="4"/>
        <v>129.13479437893221</v>
      </c>
      <c r="H23">
        <f t="shared" si="5"/>
        <v>86970.077253373514</v>
      </c>
      <c r="I23">
        <f t="shared" si="6"/>
        <v>144611218.58396518</v>
      </c>
      <c r="N23">
        <f>Input!J24</f>
        <v>32.032000571427943</v>
      </c>
      <c r="O23">
        <f t="shared" si="7"/>
        <v>15.02404157142837</v>
      </c>
      <c r="P23">
        <f t="shared" si="8"/>
        <v>7.7466624355460185</v>
      </c>
      <c r="Q23">
        <f t="shared" si="9"/>
        <v>52.960247087375762</v>
      </c>
      <c r="R23">
        <f t="shared" si="10"/>
        <v>50676.973057147377</v>
      </c>
    </row>
    <row r="24" spans="1:37" x14ac:dyDescent="0.25">
      <c r="A24">
        <f>Input!G25</f>
        <v>203</v>
      </c>
      <c r="B24">
        <f t="shared" si="0"/>
        <v>21</v>
      </c>
      <c r="C24">
        <f t="shared" si="1"/>
        <v>0.3045303298513849</v>
      </c>
      <c r="D24">
        <f t="shared" si="2"/>
        <v>7.2045621796894598E-3</v>
      </c>
      <c r="E24" s="4">
        <f>Input!I25</f>
        <v>2942.0669237142856</v>
      </c>
      <c r="F24">
        <f t="shared" si="3"/>
        <v>450.08060685714281</v>
      </c>
      <c r="G24">
        <f t="shared" si="4"/>
        <v>158.00480502407476</v>
      </c>
      <c r="H24">
        <f t="shared" si="5"/>
        <v>85308.274016429641</v>
      </c>
      <c r="I24">
        <f t="shared" si="6"/>
        <v>143917702.87250939</v>
      </c>
      <c r="N24">
        <f>Input!J25</f>
        <v>26.038916571428672</v>
      </c>
      <c r="O24">
        <f t="shared" si="7"/>
        <v>9.0309575714290986</v>
      </c>
      <c r="P24">
        <f t="shared" si="8"/>
        <v>9.4722825667411961</v>
      </c>
      <c r="Q24">
        <f t="shared" si="9"/>
        <v>0.19476775148722283</v>
      </c>
      <c r="R24">
        <f t="shared" si="10"/>
        <v>49903.023261848874</v>
      </c>
    </row>
    <row r="25" spans="1:37" x14ac:dyDescent="0.25">
      <c r="A25">
        <f>Input!G26</f>
        <v>204</v>
      </c>
      <c r="B25">
        <f t="shared" si="0"/>
        <v>22</v>
      </c>
      <c r="C25">
        <f t="shared" si="1"/>
        <v>0.31903177413002226</v>
      </c>
      <c r="D25">
        <f t="shared" si="2"/>
        <v>8.7383711532039582E-3</v>
      </c>
      <c r="E25" s="4">
        <f>Input!I26</f>
        <v>2973.2309604285715</v>
      </c>
      <c r="F25">
        <f t="shared" si="3"/>
        <v>481.2446435714287</v>
      </c>
      <c r="G25">
        <f t="shared" si="4"/>
        <v>191.49637950732222</v>
      </c>
      <c r="H25">
        <f t="shared" si="5"/>
        <v>83954.056528163172</v>
      </c>
      <c r="I25">
        <f t="shared" si="6"/>
        <v>143115256.49166399</v>
      </c>
      <c r="N25">
        <f>Input!J26</f>
        <v>31.164036714285885</v>
      </c>
      <c r="O25">
        <f t="shared" si="7"/>
        <v>14.156077714286312</v>
      </c>
      <c r="P25">
        <f t="shared" si="8"/>
        <v>11.471267658008378</v>
      </c>
      <c r="Q25">
        <f t="shared" si="9"/>
        <v>7.2082050382911236</v>
      </c>
      <c r="R25">
        <f t="shared" si="10"/>
        <v>49013.913260159781</v>
      </c>
    </row>
    <row r="26" spans="1:37" x14ac:dyDescent="0.25">
      <c r="A26">
        <f>Input!G27</f>
        <v>205</v>
      </c>
      <c r="B26">
        <f t="shared" si="0"/>
        <v>23</v>
      </c>
      <c r="C26">
        <f t="shared" si="1"/>
        <v>0.33353321840865963</v>
      </c>
      <c r="D26">
        <f t="shared" si="2"/>
        <v>1.0508159653617099E-2</v>
      </c>
      <c r="E26" s="4">
        <f>Input!I27</f>
        <v>3004.6636527142859</v>
      </c>
      <c r="F26">
        <f t="shared" si="3"/>
        <v>512.67733585714313</v>
      </c>
      <c r="G26">
        <f t="shared" si="4"/>
        <v>230.07691989398609</v>
      </c>
      <c r="H26">
        <f t="shared" si="5"/>
        <v>79862.995102549394</v>
      </c>
      <c r="I26">
        <f t="shared" si="6"/>
        <v>142193660.85334989</v>
      </c>
      <c r="N26">
        <f>Input!J27</f>
        <v>31.432692285714438</v>
      </c>
      <c r="O26">
        <f t="shared" si="7"/>
        <v>14.424733285714865</v>
      </c>
      <c r="P26">
        <f t="shared" si="8"/>
        <v>13.770159775418424</v>
      </c>
      <c r="Q26">
        <f t="shared" si="9"/>
        <v>0.42846648038180463</v>
      </c>
      <c r="R26">
        <f t="shared" si="10"/>
        <v>48001.290755458307</v>
      </c>
    </row>
    <row r="27" spans="1:37" x14ac:dyDescent="0.25">
      <c r="A27">
        <f>Input!G28</f>
        <v>206</v>
      </c>
      <c r="B27">
        <f t="shared" si="0"/>
        <v>24</v>
      </c>
      <c r="C27">
        <f t="shared" si="1"/>
        <v>0.34803466268729699</v>
      </c>
      <c r="D27">
        <f t="shared" si="2"/>
        <v>1.2537571948359673E-2</v>
      </c>
      <c r="E27" s="4">
        <f>Input!I28</f>
        <v>3036.3236687142858</v>
      </c>
      <c r="F27">
        <f t="shared" si="3"/>
        <v>544.33735185714295</v>
      </c>
      <c r="G27">
        <f t="shared" si="4"/>
        <v>274.23317731718549</v>
      </c>
      <c r="H27">
        <f t="shared" si="5"/>
        <v>72956.265103911806</v>
      </c>
      <c r="I27">
        <f t="shared" si="6"/>
        <v>141142528.19101885</v>
      </c>
      <c r="N27">
        <f>Input!J28</f>
        <v>31.660015999999814</v>
      </c>
      <c r="O27">
        <f t="shared" si="7"/>
        <v>14.652057000000241</v>
      </c>
      <c r="P27">
        <f t="shared" si="8"/>
        <v>16.396244754357873</v>
      </c>
      <c r="Q27">
        <f t="shared" si="9"/>
        <v>3.042190922451121</v>
      </c>
      <c r="R27">
        <f t="shared" si="10"/>
        <v>46857.47882167693</v>
      </c>
    </row>
    <row r="28" spans="1:37" x14ac:dyDescent="0.25">
      <c r="A28">
        <f>Input!G29</f>
        <v>207</v>
      </c>
      <c r="B28">
        <f t="shared" si="0"/>
        <v>25</v>
      </c>
      <c r="C28">
        <f t="shared" si="1"/>
        <v>0.36253610696593441</v>
      </c>
      <c r="D28">
        <f t="shared" si="2"/>
        <v>1.4851463548693827E-2</v>
      </c>
      <c r="E28" s="4">
        <f>Input!I29</f>
        <v>3069.3682938571428</v>
      </c>
      <c r="F28">
        <f t="shared" si="3"/>
        <v>577.38197700000001</v>
      </c>
      <c r="G28">
        <f t="shared" si="4"/>
        <v>324.46996541299745</v>
      </c>
      <c r="H28">
        <f t="shared" si="5"/>
        <v>63964.485604984111</v>
      </c>
      <c r="I28">
        <f t="shared" si="6"/>
        <v>139951391.46966892</v>
      </c>
      <c r="N28">
        <f>Input!J29</f>
        <v>33.044625142857058</v>
      </c>
      <c r="O28">
        <f t="shared" si="7"/>
        <v>16.036666142857484</v>
      </c>
      <c r="P28">
        <f t="shared" si="8"/>
        <v>19.37739077669513</v>
      </c>
      <c r="Q28">
        <f t="shared" si="9"/>
        <v>11.160441079129669</v>
      </c>
      <c r="R28">
        <f t="shared" si="10"/>
        <v>45575.73323673987</v>
      </c>
    </row>
    <row r="29" spans="1:37" x14ac:dyDescent="0.25">
      <c r="A29">
        <f>Input!G30</f>
        <v>208</v>
      </c>
      <c r="B29">
        <f t="shared" si="0"/>
        <v>26</v>
      </c>
      <c r="C29">
        <f t="shared" si="1"/>
        <v>0.37703755124457178</v>
      </c>
      <c r="D29">
        <f t="shared" si="2"/>
        <v>1.7475908916603E-2</v>
      </c>
      <c r="E29" s="4">
        <f>Input!I30</f>
        <v>3105.7194479999998</v>
      </c>
      <c r="F29">
        <f t="shared" si="3"/>
        <v>613.73313114285702</v>
      </c>
      <c r="G29">
        <f t="shared" si="4"/>
        <v>381.30865719090974</v>
      </c>
      <c r="H29">
        <f t="shared" si="5"/>
        <v>54021.13609183942</v>
      </c>
      <c r="I29">
        <f t="shared" si="6"/>
        <v>138609806.68856701</v>
      </c>
      <c r="N29">
        <f>Input!J30</f>
        <v>36.351154142857013</v>
      </c>
      <c r="O29">
        <f t="shared" si="7"/>
        <v>19.343195142857439</v>
      </c>
      <c r="P29">
        <f t="shared" si="8"/>
        <v>22.741862758923421</v>
      </c>
      <c r="Q29">
        <f t="shared" si="9"/>
        <v>11.550941564495625</v>
      </c>
      <c r="R29">
        <f t="shared" si="10"/>
        <v>44150.526071116044</v>
      </c>
    </row>
    <row r="30" spans="1:37" x14ac:dyDescent="0.25">
      <c r="A30">
        <f>Input!G31</f>
        <v>209</v>
      </c>
      <c r="B30">
        <f t="shared" si="0"/>
        <v>27</v>
      </c>
      <c r="C30">
        <f t="shared" si="1"/>
        <v>0.39153899552320914</v>
      </c>
      <c r="D30">
        <f t="shared" si="2"/>
        <v>2.0438208902789041E-2</v>
      </c>
      <c r="E30" s="4">
        <f>Input!I31</f>
        <v>3145.191139</v>
      </c>
      <c r="F30">
        <f t="shared" si="3"/>
        <v>653.20482214285721</v>
      </c>
      <c r="G30">
        <f t="shared" si="4"/>
        <v>445.28544945540597</v>
      </c>
      <c r="H30">
        <f t="shared" si="5"/>
        <v>43230.465538743243</v>
      </c>
      <c r="I30">
        <f t="shared" si="6"/>
        <v>137107468.05405033</v>
      </c>
      <c r="N30">
        <f>Input!J31</f>
        <v>39.471691000000192</v>
      </c>
      <c r="O30">
        <f t="shared" si="7"/>
        <v>22.463732000000618</v>
      </c>
      <c r="P30">
        <f t="shared" si="8"/>
        <v>26.518111059667415</v>
      </c>
      <c r="Q30">
        <f t="shared" si="9"/>
        <v>16.437989559464619</v>
      </c>
      <c r="R30">
        <f t="shared" si="10"/>
        <v>42577.8535295033</v>
      </c>
    </row>
    <row r="31" spans="1:37" x14ac:dyDescent="0.25">
      <c r="A31">
        <f>Input!G32</f>
        <v>210</v>
      </c>
      <c r="B31">
        <f t="shared" si="0"/>
        <v>28</v>
      </c>
      <c r="C31">
        <f t="shared" si="1"/>
        <v>0.40604043980184651</v>
      </c>
      <c r="D31">
        <f t="shared" si="2"/>
        <v>2.3766897935391506E-2</v>
      </c>
      <c r="E31" s="4">
        <f>Input!I32</f>
        <v>3195.3263864285714</v>
      </c>
      <c r="F31">
        <f t="shared" si="3"/>
        <v>703.34006957142856</v>
      </c>
      <c r="G31">
        <f t="shared" si="4"/>
        <v>516.94937939667989</v>
      </c>
      <c r="H31">
        <f t="shared" si="5"/>
        <v>34741.489383819149</v>
      </c>
      <c r="I31">
        <f t="shared" si="6"/>
        <v>135434336.32247227</v>
      </c>
      <c r="N31">
        <f>Input!J32</f>
        <v>50.135247428571347</v>
      </c>
      <c r="O31">
        <f t="shared" si="7"/>
        <v>33.127288428571774</v>
      </c>
      <c r="P31">
        <f t="shared" si="8"/>
        <v>30.734533183585693</v>
      </c>
      <c r="Q31">
        <f t="shared" si="9"/>
        <v>5.7252776624083985</v>
      </c>
      <c r="R31">
        <f t="shared" si="10"/>
        <v>40855.564784563132</v>
      </c>
    </row>
    <row r="32" spans="1:37" x14ac:dyDescent="0.25">
      <c r="A32">
        <f>Input!G33</f>
        <v>211</v>
      </c>
      <c r="B32">
        <f t="shared" si="0"/>
        <v>29</v>
      </c>
      <c r="C32">
        <f t="shared" si="1"/>
        <v>0.42054188408048387</v>
      </c>
      <c r="D32">
        <f t="shared" si="2"/>
        <v>2.7491750976922021E-2</v>
      </c>
      <c r="E32" s="4">
        <f>Input!I33</f>
        <v>3247.7142067142859</v>
      </c>
      <c r="F32">
        <f t="shared" si="3"/>
        <v>755.72788985714305</v>
      </c>
      <c r="G32">
        <f t="shared" si="4"/>
        <v>596.86007880502518</v>
      </c>
      <c r="H32">
        <f t="shared" si="5"/>
        <v>25238.981388491426</v>
      </c>
      <c r="I32">
        <f t="shared" si="6"/>
        <v>133580780.39393455</v>
      </c>
      <c r="N32">
        <f>Input!J33</f>
        <v>52.387820285714497</v>
      </c>
      <c r="O32">
        <f t="shared" si="7"/>
        <v>35.379861285714924</v>
      </c>
      <c r="P32">
        <f t="shared" si="8"/>
        <v>35.41920738396059</v>
      </c>
      <c r="Q32">
        <f t="shared" si="9"/>
        <v>1.5481154471575953E-3</v>
      </c>
      <c r="R32">
        <f t="shared" si="10"/>
        <v>38983.707095090373</v>
      </c>
    </row>
    <row r="33" spans="1:18" x14ac:dyDescent="0.25">
      <c r="A33">
        <f>Input!G34</f>
        <v>212</v>
      </c>
      <c r="B33">
        <f t="shared" si="0"/>
        <v>30</v>
      </c>
      <c r="C33">
        <f t="shared" si="1"/>
        <v>0.4350433283591213</v>
      </c>
      <c r="D33">
        <f t="shared" si="2"/>
        <v>3.1643790265084452E-2</v>
      </c>
      <c r="E33" s="4">
        <f>Input!I34</f>
        <v>3305.5991315714282</v>
      </c>
      <c r="F33">
        <f t="shared" si="3"/>
        <v>813.61281471428538</v>
      </c>
      <c r="G33">
        <f t="shared" si="4"/>
        <v>685.58525257098859</v>
      </c>
      <c r="H33">
        <f t="shared" si="5"/>
        <v>16391.056668355723</v>
      </c>
      <c r="I33">
        <f t="shared" si="6"/>
        <v>131537731.97340135</v>
      </c>
      <c r="N33">
        <f>Input!J34</f>
        <v>57.884924857142323</v>
      </c>
      <c r="O33">
        <f t="shared" si="7"/>
        <v>40.87696585714275</v>
      </c>
      <c r="P33">
        <f t="shared" si="8"/>
        <v>40.599597353692161</v>
      </c>
      <c r="Q33">
        <f t="shared" si="9"/>
        <v>7.6933286706419315E-2</v>
      </c>
      <c r="R33">
        <f t="shared" si="10"/>
        <v>36964.88087913904</v>
      </c>
    </row>
    <row r="34" spans="1:18" x14ac:dyDescent="0.25">
      <c r="A34">
        <f>Input!G35</f>
        <v>213</v>
      </c>
      <c r="B34">
        <f t="shared" si="0"/>
        <v>31</v>
      </c>
      <c r="C34">
        <f t="shared" si="1"/>
        <v>0.44954477263775866</v>
      </c>
      <c r="D34">
        <f t="shared" si="2"/>
        <v>3.6255291851575916E-2</v>
      </c>
      <c r="E34" s="4">
        <f>Input!I35</f>
        <v>3363.7733778571423</v>
      </c>
      <c r="F34">
        <f t="shared" si="3"/>
        <v>871.78706099999954</v>
      </c>
      <c r="G34">
        <f t="shared" si="4"/>
        <v>783.6978697494842</v>
      </c>
      <c r="H34">
        <f t="shared" si="5"/>
        <v>7759.7056151698689</v>
      </c>
      <c r="I34">
        <f t="shared" si="6"/>
        <v>129296852.80544062</v>
      </c>
      <c r="N34">
        <f>Input!J35</f>
        <v>58.174246285714162</v>
      </c>
      <c r="O34">
        <f t="shared" si="7"/>
        <v>41.166287285714589</v>
      </c>
      <c r="P34">
        <f t="shared" si="8"/>
        <v>46.302227549210784</v>
      </c>
      <c r="Q34">
        <f t="shared" si="9"/>
        <v>26.377882390201368</v>
      </c>
      <c r="R34">
        <f t="shared" si="10"/>
        <v>34804.596639230476</v>
      </c>
    </row>
    <row r="35" spans="1:18" x14ac:dyDescent="0.25">
      <c r="A35">
        <f>Input!G36</f>
        <v>214</v>
      </c>
      <c r="B35">
        <f t="shared" si="0"/>
        <v>32</v>
      </c>
      <c r="C35">
        <f t="shared" si="1"/>
        <v>0.46404621691639603</v>
      </c>
      <c r="D35">
        <f t="shared" si="2"/>
        <v>4.1359791951595851E-2</v>
      </c>
      <c r="E35" s="4">
        <f>Input!I36</f>
        <v>3428.2300292857144</v>
      </c>
      <c r="F35">
        <f t="shared" si="3"/>
        <v>936.2437124285716</v>
      </c>
      <c r="G35">
        <f t="shared" si="4"/>
        <v>891.77305752604445</v>
      </c>
      <c r="H35">
        <f t="shared" si="5"/>
        <v>1977.6391474596614</v>
      </c>
      <c r="I35">
        <f t="shared" si="6"/>
        <v>126850713.63165897</v>
      </c>
      <c r="N35">
        <f>Input!J36</f>
        <v>64.456651428572059</v>
      </c>
      <c r="O35">
        <f t="shared" si="7"/>
        <v>47.448692428572485</v>
      </c>
      <c r="P35">
        <f t="shared" si="8"/>
        <v>52.552329118632457</v>
      </c>
      <c r="Q35">
        <f t="shared" si="9"/>
        <v>26.047107464126302</v>
      </c>
      <c r="R35">
        <f t="shared" si="10"/>
        <v>32511.623749529725</v>
      </c>
    </row>
    <row r="36" spans="1:18" x14ac:dyDescent="0.25">
      <c r="A36">
        <f>Input!G37</f>
        <v>215</v>
      </c>
      <c r="B36">
        <f t="shared" si="0"/>
        <v>33</v>
      </c>
      <c r="C36">
        <f t="shared" si="1"/>
        <v>0.47854766119503339</v>
      </c>
      <c r="D36">
        <f t="shared" si="2"/>
        <v>4.6992093115594671E-2</v>
      </c>
      <c r="E36" s="4">
        <f>Input!I37</f>
        <v>3499.8990474285715</v>
      </c>
      <c r="F36">
        <f t="shared" si="3"/>
        <v>1007.9127305714287</v>
      </c>
      <c r="G36">
        <f t="shared" si="4"/>
        <v>1010.3846909619613</v>
      </c>
      <c r="H36">
        <f t="shared" si="5"/>
        <v>6.1105881723618785</v>
      </c>
      <c r="I36">
        <f t="shared" si="6"/>
        <v>124192983.61675169</v>
      </c>
      <c r="N36">
        <f>Input!J37</f>
        <v>71.669018142857112</v>
      </c>
      <c r="O36">
        <f t="shared" si="7"/>
        <v>54.661059142857539</v>
      </c>
      <c r="P36">
        <f t="shared" si="8"/>
        <v>59.373456908083156</v>
      </c>
      <c r="Q36">
        <f t="shared" si="9"/>
        <v>22.206692697703392</v>
      </c>
      <c r="R36">
        <f t="shared" si="10"/>
        <v>30098.319167438036</v>
      </c>
    </row>
    <row r="37" spans="1:18" x14ac:dyDescent="0.25">
      <c r="A37">
        <f>Input!G38</f>
        <v>216</v>
      </c>
      <c r="B37">
        <f t="shared" si="0"/>
        <v>34</v>
      </c>
      <c r="C37">
        <f t="shared" si="1"/>
        <v>0.49304910547367076</v>
      </c>
      <c r="D37">
        <f t="shared" si="2"/>
        <v>5.318827023374649E-2</v>
      </c>
      <c r="E37" s="4">
        <f>Input!I38</f>
        <v>3579.4624037142858</v>
      </c>
      <c r="F37">
        <f t="shared" si="3"/>
        <v>1087.4760868571429</v>
      </c>
      <c r="G37">
        <f t="shared" si="4"/>
        <v>1140.1016744420713</v>
      </c>
      <c r="H37">
        <f t="shared" si="5"/>
        <v>2769.4524686589625</v>
      </c>
      <c r="I37">
        <f t="shared" si="6"/>
        <v>121318628.54260008</v>
      </c>
      <c r="N37">
        <f>Input!J38</f>
        <v>79.563356285714235</v>
      </c>
      <c r="O37">
        <f t="shared" si="7"/>
        <v>62.555397285714662</v>
      </c>
      <c r="P37">
        <f t="shared" si="8"/>
        <v>66.787078601149318</v>
      </c>
      <c r="Q37">
        <f t="shared" si="9"/>
        <v>17.907126755398782</v>
      </c>
      <c r="R37">
        <f t="shared" si="10"/>
        <v>27580.922195756397</v>
      </c>
    </row>
    <row r="38" spans="1:18" x14ac:dyDescent="0.25">
      <c r="A38">
        <f>Input!G39</f>
        <v>217</v>
      </c>
      <c r="B38">
        <f t="shared" si="0"/>
        <v>35</v>
      </c>
      <c r="C38">
        <f t="shared" si="1"/>
        <v>0.50755054975230818</v>
      </c>
      <c r="D38">
        <f t="shared" si="2"/>
        <v>5.9985676382706139E-2</v>
      </c>
      <c r="E38" s="4">
        <f>Input!I39</f>
        <v>3667.2507511428571</v>
      </c>
      <c r="F38">
        <f t="shared" si="3"/>
        <v>1175.2644342857143</v>
      </c>
      <c r="G38">
        <f t="shared" si="4"/>
        <v>1281.4839143303511</v>
      </c>
      <c r="H38">
        <f t="shared" si="5"/>
        <v>11282.577940953004</v>
      </c>
      <c r="I38">
        <f t="shared" si="6"/>
        <v>118224115.58466834</v>
      </c>
      <c r="N38">
        <f>Input!J39</f>
        <v>87.788347428571342</v>
      </c>
      <c r="O38">
        <f t="shared" si="7"/>
        <v>70.780388428571769</v>
      </c>
      <c r="P38">
        <f t="shared" si="8"/>
        <v>74.812137706999295</v>
      </c>
      <c r="Q38">
        <f t="shared" si="9"/>
        <v>16.255002244100876</v>
      </c>
      <c r="R38">
        <f t="shared" si="10"/>
        <v>24979.799586670444</v>
      </c>
    </row>
    <row r="39" spans="1:18" x14ac:dyDescent="0.25">
      <c r="A39">
        <f>Input!G40</f>
        <v>218</v>
      </c>
      <c r="B39">
        <f t="shared" si="0"/>
        <v>36</v>
      </c>
      <c r="C39">
        <f t="shared" si="1"/>
        <v>0.52205199403094549</v>
      </c>
      <c r="D39">
        <f t="shared" si="2"/>
        <v>6.7422948523394477E-2</v>
      </c>
      <c r="E39" s="4">
        <f>Input!I40</f>
        <v>3763.0161000000003</v>
      </c>
      <c r="F39">
        <f t="shared" si="3"/>
        <v>1271.0297831428575</v>
      </c>
      <c r="G39">
        <f t="shared" si="4"/>
        <v>1435.0779864727272</v>
      </c>
      <c r="H39">
        <f t="shared" si="5"/>
        <v>26911.813015758271</v>
      </c>
      <c r="I39">
        <f t="shared" si="6"/>
        <v>114907621.96810141</v>
      </c>
      <c r="N39">
        <f>Input!J40</f>
        <v>95.765348857143181</v>
      </c>
      <c r="O39">
        <f t="shared" si="7"/>
        <v>78.757389857143608</v>
      </c>
      <c r="P39">
        <f t="shared" si="8"/>
        <v>83.464592852143895</v>
      </c>
      <c r="Q39">
        <f t="shared" si="9"/>
        <v>22.157760036139674</v>
      </c>
      <c r="R39">
        <f t="shared" si="10"/>
        <v>22319.623654819348</v>
      </c>
    </row>
    <row r="40" spans="1:18" x14ac:dyDescent="0.25">
      <c r="A40">
        <f>Input!G41</f>
        <v>219</v>
      </c>
      <c r="B40">
        <f t="shared" si="0"/>
        <v>37</v>
      </c>
      <c r="C40">
        <f t="shared" si="1"/>
        <v>0.53655343830958291</v>
      </c>
      <c r="D40">
        <f t="shared" si="2"/>
        <v>7.5540013057830924E-2</v>
      </c>
      <c r="E40" s="4">
        <f>Input!I41</f>
        <v>3861.9846490000004</v>
      </c>
      <c r="F40">
        <f t="shared" si="3"/>
        <v>1369.9983321428576</v>
      </c>
      <c r="G40">
        <f t="shared" si="4"/>
        <v>1601.4125068839235</v>
      </c>
      <c r="H40">
        <f t="shared" si="5"/>
        <v>53552.52027108855</v>
      </c>
      <c r="I40">
        <f t="shared" si="6"/>
        <v>111369244.26204672</v>
      </c>
      <c r="N40">
        <f>Input!J41</f>
        <v>98.968549000000166</v>
      </c>
      <c r="O40">
        <f t="shared" si="7"/>
        <v>81.960590000000593</v>
      </c>
      <c r="P40">
        <f t="shared" si="8"/>
        <v>92.756936646083076</v>
      </c>
      <c r="Q40">
        <f t="shared" si="9"/>
        <v>116.56110090237648</v>
      </c>
      <c r="R40">
        <f t="shared" si="10"/>
        <v>19629.464781766004</v>
      </c>
    </row>
    <row r="41" spans="1:18" x14ac:dyDescent="0.25">
      <c r="A41">
        <f>Input!G42</f>
        <v>220</v>
      </c>
      <c r="B41">
        <f t="shared" si="0"/>
        <v>38</v>
      </c>
      <c r="C41">
        <f t="shared" si="1"/>
        <v>0.55105488258822033</v>
      </c>
      <c r="D41">
        <f t="shared" si="2"/>
        <v>8.4378091252385171E-2</v>
      </c>
      <c r="E41" s="4">
        <f>Input!I42</f>
        <v>3967.4009297142866</v>
      </c>
      <c r="F41">
        <f t="shared" si="3"/>
        <v>1475.4146128571438</v>
      </c>
      <c r="G41">
        <f t="shared" si="4"/>
        <v>1780.9932192153817</v>
      </c>
      <c r="H41">
        <f t="shared" si="5"/>
        <v>93378.284663842947</v>
      </c>
      <c r="I41">
        <f t="shared" si="6"/>
        <v>107611204.52231567</v>
      </c>
      <c r="N41">
        <f>Input!J42</f>
        <v>105.41628071428613</v>
      </c>
      <c r="O41">
        <f t="shared" si="7"/>
        <v>88.408321714286558</v>
      </c>
      <c r="P41">
        <f t="shared" si="8"/>
        <v>102.69769827659854</v>
      </c>
      <c r="Q41">
        <f t="shared" si="9"/>
        <v>204.18628253955112</v>
      </c>
      <c r="R41">
        <f t="shared" si="10"/>
        <v>16942.778892914386</v>
      </c>
    </row>
    <row r="42" spans="1:18" x14ac:dyDescent="0.25">
      <c r="A42">
        <f>Input!G43</f>
        <v>221</v>
      </c>
      <c r="B42">
        <f t="shared" si="0"/>
        <v>39</v>
      </c>
      <c r="C42">
        <f t="shared" si="1"/>
        <v>0.56555632686685764</v>
      </c>
      <c r="D42">
        <f t="shared" si="2"/>
        <v>9.3979704534242869E-2</v>
      </c>
      <c r="E42" s="4">
        <f>Input!I43</f>
        <v>4081.8481680000009</v>
      </c>
      <c r="F42">
        <f t="shared" si="3"/>
        <v>1589.8618511428581</v>
      </c>
      <c r="G42">
        <f t="shared" si="4"/>
        <v>1974.2978184112133</v>
      </c>
      <c r="H42">
        <f t="shared" si="5"/>
        <v>147791.01292955584</v>
      </c>
      <c r="I42">
        <f t="shared" si="6"/>
        <v>103638048.95006542</v>
      </c>
      <c r="N42">
        <f>Input!J43</f>
        <v>114.44723828571432</v>
      </c>
      <c r="O42">
        <f t="shared" si="7"/>
        <v>97.439279285714747</v>
      </c>
      <c r="P42">
        <f t="shared" si="8"/>
        <v>113.29093493753285</v>
      </c>
      <c r="Q42">
        <f t="shared" si="9"/>
        <v>251.27498690381691</v>
      </c>
      <c r="R42">
        <f t="shared" si="10"/>
        <v>14297.270327685508</v>
      </c>
    </row>
    <row r="43" spans="1:18" x14ac:dyDescent="0.25">
      <c r="A43">
        <f>Input!G44</f>
        <v>222</v>
      </c>
      <c r="B43">
        <f t="shared" si="0"/>
        <v>40</v>
      </c>
      <c r="C43">
        <f t="shared" si="1"/>
        <v>0.58005777114549506</v>
      </c>
      <c r="D43">
        <f t="shared" si="2"/>
        <v>0.10438867966736244</v>
      </c>
      <c r="E43" s="4">
        <f>Input!I44</f>
        <v>4207.6822657142857</v>
      </c>
      <c r="F43">
        <f t="shared" si="3"/>
        <v>1715.6959488571429</v>
      </c>
      <c r="G43">
        <f t="shared" si="4"/>
        <v>2181.7705362911447</v>
      </c>
      <c r="H43">
        <f t="shared" si="5"/>
        <v>217225.52105177502</v>
      </c>
      <c r="I43">
        <f t="shared" si="6"/>
        <v>99456834.216265008</v>
      </c>
      <c r="N43">
        <f>Input!J44</f>
        <v>125.83409771428478</v>
      </c>
      <c r="O43">
        <f t="shared" si="7"/>
        <v>108.82613871428521</v>
      </c>
      <c r="P43">
        <f t="shared" si="8"/>
        <v>124.53571818845262</v>
      </c>
      <c r="Q43">
        <f t="shared" si="9"/>
        <v>246.79088725518207</v>
      </c>
      <c r="R43">
        <f t="shared" si="10"/>
        <v>11734.611168931482</v>
      </c>
    </row>
    <row r="44" spans="1:18" x14ac:dyDescent="0.25">
      <c r="A44">
        <f>Input!G45</f>
        <v>223</v>
      </c>
      <c r="B44">
        <f t="shared" si="0"/>
        <v>41</v>
      </c>
      <c r="C44">
        <f t="shared" si="1"/>
        <v>0.59455921542413237</v>
      </c>
      <c r="D44">
        <f t="shared" si="2"/>
        <v>0.11565015381373153</v>
      </c>
      <c r="E44" s="4">
        <f>Input!I45</f>
        <v>4347.0111354285718</v>
      </c>
      <c r="F44">
        <f t="shared" si="3"/>
        <v>1855.024818571429</v>
      </c>
      <c r="G44">
        <f t="shared" si="4"/>
        <v>2403.8165216086304</v>
      </c>
      <c r="H44">
        <f t="shared" si="5"/>
        <v>301172.33332247182</v>
      </c>
      <c r="I44">
        <f t="shared" si="6"/>
        <v>95077296.129810035</v>
      </c>
      <c r="N44">
        <f>Input!J45</f>
        <v>139.32886971428616</v>
      </c>
      <c r="O44">
        <f t="shared" si="7"/>
        <v>122.32091071428658</v>
      </c>
      <c r="P44">
        <f t="shared" si="8"/>
        <v>136.42562237576669</v>
      </c>
      <c r="Q44">
        <f t="shared" si="9"/>
        <v>198.94289105349299</v>
      </c>
      <c r="R44">
        <f t="shared" si="10"/>
        <v>9299.999711620525</v>
      </c>
    </row>
    <row r="45" spans="1:18" x14ac:dyDescent="0.25">
      <c r="A45">
        <f>Input!G46</f>
        <v>224</v>
      </c>
      <c r="B45">
        <f t="shared" si="0"/>
        <v>42</v>
      </c>
      <c r="C45">
        <f t="shared" si="1"/>
        <v>0.60906065970276979</v>
      </c>
      <c r="D45">
        <f t="shared" si="2"/>
        <v>0.12781057948531446</v>
      </c>
      <c r="E45" s="4">
        <f>Input!I46</f>
        <v>4500.4134194285725</v>
      </c>
      <c r="F45">
        <f t="shared" si="3"/>
        <v>2008.4271025714297</v>
      </c>
      <c r="G45">
        <f t="shared" si="4"/>
        <v>2640.7960543553691</v>
      </c>
      <c r="H45">
        <f t="shared" si="5"/>
        <v>399890.49118031817</v>
      </c>
      <c r="I45">
        <f t="shared" si="6"/>
        <v>90511994.925471485</v>
      </c>
      <c r="N45">
        <f>Input!J46</f>
        <v>153.40228400000069</v>
      </c>
      <c r="O45">
        <f t="shared" si="7"/>
        <v>136.39432500000112</v>
      </c>
      <c r="P45">
        <f t="shared" si="8"/>
        <v>148.94822328876182</v>
      </c>
      <c r="Q45">
        <f t="shared" si="9"/>
        <v>157.60036224454899</v>
      </c>
      <c r="R45">
        <f t="shared" si="10"/>
        <v>7041.5434862093725</v>
      </c>
    </row>
    <row r="46" spans="1:18" x14ac:dyDescent="0.25">
      <c r="A46">
        <f>Input!G47</f>
        <v>225</v>
      </c>
      <c r="B46">
        <f t="shared" si="0"/>
        <v>43</v>
      </c>
      <c r="C46">
        <f t="shared" si="1"/>
        <v>0.62356210398140721</v>
      </c>
      <c r="D46">
        <f t="shared" si="2"/>
        <v>0.14091772939169861</v>
      </c>
      <c r="E46" s="4">
        <f>Input!I47</f>
        <v>4666.0291954285722</v>
      </c>
      <c r="F46">
        <f t="shared" si="3"/>
        <v>2174.0428785714294</v>
      </c>
      <c r="G46">
        <f t="shared" si="4"/>
        <v>2893.0186416358838</v>
      </c>
      <c r="H46">
        <f t="shared" si="5"/>
        <v>516926.14787411451</v>
      </c>
      <c r="I46">
        <f t="shared" si="6"/>
        <v>85776431.142857268</v>
      </c>
      <c r="N46">
        <f>Input!J47</f>
        <v>165.61577599999964</v>
      </c>
      <c r="O46">
        <f t="shared" si="7"/>
        <v>148.60781700000007</v>
      </c>
      <c r="P46">
        <f t="shared" si="8"/>
        <v>162.0846162574548</v>
      </c>
      <c r="Q46">
        <f t="shared" si="9"/>
        <v>181.62411822573233</v>
      </c>
      <c r="R46">
        <f t="shared" si="10"/>
        <v>5009.4562379014542</v>
      </c>
    </row>
    <row r="47" spans="1:18" x14ac:dyDescent="0.25">
      <c r="A47">
        <f>Input!G48</f>
        <v>226</v>
      </c>
      <c r="B47">
        <f t="shared" si="0"/>
        <v>44</v>
      </c>
      <c r="C47">
        <f t="shared" si="1"/>
        <v>0.63806354826004452</v>
      </c>
      <c r="D47">
        <f t="shared" si="2"/>
        <v>0.15502070118810368</v>
      </c>
      <c r="E47" s="4">
        <f>Input!I48</f>
        <v>4840.7379262857139</v>
      </c>
      <c r="F47">
        <f t="shared" si="3"/>
        <v>2348.7516094285711</v>
      </c>
      <c r="G47">
        <f t="shared" si="4"/>
        <v>3160.7370502110166</v>
      </c>
      <c r="H47">
        <f t="shared" si="5"/>
        <v>659320.35604266229</v>
      </c>
      <c r="I47">
        <f t="shared" si="6"/>
        <v>80889125.887284145</v>
      </c>
      <c r="N47">
        <f>Input!J48</f>
        <v>174.70873085714175</v>
      </c>
      <c r="O47">
        <f t="shared" si="7"/>
        <v>157.70077185714217</v>
      </c>
      <c r="P47">
        <f t="shared" si="8"/>
        <v>175.80896389365591</v>
      </c>
      <c r="Q47">
        <f t="shared" si="9"/>
        <v>327.90661883125972</v>
      </c>
      <c r="R47">
        <f t="shared" si="10"/>
        <v>3255.0635905166719</v>
      </c>
    </row>
    <row r="48" spans="1:18" x14ac:dyDescent="0.25">
      <c r="A48">
        <f>Input!G49</f>
        <v>227</v>
      </c>
      <c r="B48">
        <f t="shared" si="0"/>
        <v>45</v>
      </c>
      <c r="C48">
        <f t="shared" si="1"/>
        <v>0.65256499253868194</v>
      </c>
      <c r="D48">
        <f t="shared" si="2"/>
        <v>0.17016992212810517</v>
      </c>
      <c r="E48" s="4">
        <f>Input!I49</f>
        <v>5014.0413822857145</v>
      </c>
      <c r="F48">
        <f t="shared" si="3"/>
        <v>2522.0550654285717</v>
      </c>
      <c r="G48">
        <f t="shared" si="4"/>
        <v>3444.141338676764</v>
      </c>
      <c r="H48">
        <f t="shared" si="5"/>
        <v>850243.09531274007</v>
      </c>
      <c r="I48">
        <f t="shared" si="6"/>
        <v>75871659.236642927</v>
      </c>
      <c r="N48">
        <f>Input!J49</f>
        <v>173.30345600000055</v>
      </c>
      <c r="O48">
        <f t="shared" si="7"/>
        <v>156.29549700000098</v>
      </c>
      <c r="P48">
        <f t="shared" si="8"/>
        <v>190.08808459940707</v>
      </c>
      <c r="Q48">
        <f t="shared" si="9"/>
        <v>1141.9389766635343</v>
      </c>
      <c r="R48">
        <f t="shared" si="10"/>
        <v>1829.6188307987102</v>
      </c>
    </row>
    <row r="49" spans="1:18" x14ac:dyDescent="0.25">
      <c r="A49">
        <f>Input!G50</f>
        <v>228</v>
      </c>
      <c r="B49">
        <f t="shared" si="0"/>
        <v>46</v>
      </c>
      <c r="C49">
        <f t="shared" si="1"/>
        <v>0.66706643681731925</v>
      </c>
      <c r="D49">
        <f t="shared" si="2"/>
        <v>0.18641715362513425</v>
      </c>
      <c r="E49" s="4">
        <f>Input!I50</f>
        <v>5212.5364568571431</v>
      </c>
      <c r="F49">
        <f t="shared" si="3"/>
        <v>2720.5501400000003</v>
      </c>
      <c r="G49">
        <f t="shared" si="4"/>
        <v>3743.3529600508105</v>
      </c>
      <c r="H49">
        <f t="shared" si="5"/>
        <v>1046125.60870389</v>
      </c>
      <c r="I49">
        <f t="shared" si="6"/>
        <v>70748660.713295475</v>
      </c>
      <c r="N49">
        <f>Input!J50</f>
        <v>198.49507457142863</v>
      </c>
      <c r="O49">
        <f t="shared" si="7"/>
        <v>181.48711557142906</v>
      </c>
      <c r="P49">
        <f t="shared" si="8"/>
        <v>204.88109378115126</v>
      </c>
      <c r="Q49">
        <f t="shared" si="9"/>
        <v>547.27821647695737</v>
      </c>
      <c r="R49">
        <f t="shared" si="10"/>
        <v>782.9383034068029</v>
      </c>
    </row>
    <row r="50" spans="1:18" x14ac:dyDescent="0.25">
      <c r="A50">
        <f>Input!G51</f>
        <v>229</v>
      </c>
      <c r="B50">
        <f t="shared" si="0"/>
        <v>47</v>
      </c>
      <c r="C50">
        <f t="shared" si="1"/>
        <v>0.68156788109595667</v>
      </c>
      <c r="D50">
        <f t="shared" si="2"/>
        <v>0.20381549572656052</v>
      </c>
      <c r="E50" s="4">
        <f>Input!I51</f>
        <v>5436.5124714285712</v>
      </c>
      <c r="F50">
        <f t="shared" si="3"/>
        <v>2944.5261545714284</v>
      </c>
      <c r="G50">
        <f t="shared" si="4"/>
        <v>4058.4190131043356</v>
      </c>
      <c r="H50">
        <f t="shared" si="5"/>
        <v>1240757.3002906113</v>
      </c>
      <c r="I50">
        <f t="shared" si="6"/>
        <v>65547746.103256285</v>
      </c>
      <c r="N50">
        <f>Input!J51</f>
        <v>223.9760145714281</v>
      </c>
      <c r="O50">
        <f t="shared" si="7"/>
        <v>206.96805557142852</v>
      </c>
      <c r="P50">
        <f t="shared" si="8"/>
        <v>220.13911037316802</v>
      </c>
      <c r="Q50">
        <f t="shared" si="9"/>
        <v>173.47668459042518</v>
      </c>
      <c r="R50">
        <f t="shared" si="10"/>
        <v>161.87519001442342</v>
      </c>
    </row>
    <row r="51" spans="1:18" x14ac:dyDescent="0.25">
      <c r="A51">
        <f>Input!G52</f>
        <v>230</v>
      </c>
      <c r="B51">
        <f t="shared" si="0"/>
        <v>48</v>
      </c>
      <c r="C51">
        <f t="shared" si="1"/>
        <v>0.69606932537459398</v>
      </c>
      <c r="D51">
        <f t="shared" si="2"/>
        <v>0.22241939150391812</v>
      </c>
      <c r="E51" s="4">
        <f>Input!I52</f>
        <v>5687.1060451428575</v>
      </c>
      <c r="F51">
        <f t="shared" si="3"/>
        <v>3195.1197282857147</v>
      </c>
      <c r="G51">
        <f t="shared" si="4"/>
        <v>4389.3067278996459</v>
      </c>
      <c r="H51">
        <f t="shared" si="5"/>
        <v>1426082.5900469234</v>
      </c>
      <c r="I51">
        <f t="shared" si="6"/>
        <v>60299395.49945996</v>
      </c>
      <c r="N51">
        <f>Input!J52</f>
        <v>250.59357371428632</v>
      </c>
      <c r="O51">
        <f t="shared" si="7"/>
        <v>233.58561471428675</v>
      </c>
      <c r="P51">
        <f t="shared" si="8"/>
        <v>235.80504174651784</v>
      </c>
      <c r="Q51">
        <f t="shared" si="9"/>
        <v>4.9258563513981288</v>
      </c>
      <c r="R51">
        <f t="shared" si="10"/>
        <v>8.660738432337828</v>
      </c>
    </row>
    <row r="52" spans="1:18" x14ac:dyDescent="0.25">
      <c r="A52">
        <f>Input!G53</f>
        <v>231</v>
      </c>
      <c r="B52">
        <f t="shared" si="0"/>
        <v>49</v>
      </c>
      <c r="C52">
        <f t="shared" si="1"/>
        <v>0.7105707696532314</v>
      </c>
      <c r="D52">
        <f t="shared" si="2"/>
        <v>0.2422846313626251</v>
      </c>
      <c r="E52" s="4">
        <f>Input!I53</f>
        <v>5960.3080114285713</v>
      </c>
      <c r="F52">
        <f t="shared" si="3"/>
        <v>3468.3216945714285</v>
      </c>
      <c r="G52">
        <f t="shared" si="4"/>
        <v>4735.8982774511005</v>
      </c>
      <c r="H52">
        <f t="shared" si="5"/>
        <v>1606750.3934649061</v>
      </c>
      <c r="I52">
        <f t="shared" si="6"/>
        <v>55036768.289705753</v>
      </c>
      <c r="N52">
        <f>Input!J53</f>
        <v>273.20196628571375</v>
      </c>
      <c r="O52">
        <f t="shared" si="7"/>
        <v>256.19400728571418</v>
      </c>
      <c r="P52">
        <f t="shared" si="8"/>
        <v>251.81346031455777</v>
      </c>
      <c r="Q52">
        <f t="shared" si="9"/>
        <v>19.189191766507562</v>
      </c>
      <c r="R52">
        <f t="shared" si="10"/>
        <v>359.15297790485124</v>
      </c>
    </row>
    <row r="53" spans="1:18" x14ac:dyDescent="0.25">
      <c r="A53">
        <f>Input!G54</f>
        <v>232</v>
      </c>
      <c r="B53">
        <f t="shared" si="0"/>
        <v>50</v>
      </c>
      <c r="C53">
        <f t="shared" si="1"/>
        <v>0.72507221393186883</v>
      </c>
      <c r="D53">
        <f t="shared" si="2"/>
        <v>0.26346835727433487</v>
      </c>
      <c r="E53" s="4">
        <f>Input!I54</f>
        <v>6260.4168581428576</v>
      </c>
      <c r="F53">
        <f t="shared" si="3"/>
        <v>3768.4305412857148</v>
      </c>
      <c r="G53">
        <f t="shared" si="4"/>
        <v>5097.9860129749277</v>
      </c>
      <c r="H53">
        <f t="shared" si="5"/>
        <v>1767717.7522987255</v>
      </c>
      <c r="I53">
        <f t="shared" si="6"/>
        <v>49795451.91376061</v>
      </c>
      <c r="N53">
        <f>Input!J54</f>
        <v>300.1088467142863</v>
      </c>
      <c r="O53">
        <f t="shared" si="7"/>
        <v>283.10088771428673</v>
      </c>
      <c r="P53">
        <f t="shared" si="8"/>
        <v>268.09058509669421</v>
      </c>
      <c r="Q53">
        <f t="shared" si="9"/>
        <v>225.30918467170471</v>
      </c>
      <c r="R53">
        <f t="shared" si="10"/>
        <v>1241.0441548532192</v>
      </c>
    </row>
    <row r="54" spans="1:18" x14ac:dyDescent="0.25">
      <c r="A54">
        <f>Input!G55</f>
        <v>233</v>
      </c>
      <c r="B54">
        <f t="shared" si="0"/>
        <v>51</v>
      </c>
      <c r="C54">
        <f t="shared" si="1"/>
        <v>0.73957365821050614</v>
      </c>
      <c r="D54">
        <f t="shared" si="2"/>
        <v>0.28602906693488334</v>
      </c>
      <c r="E54" s="4">
        <f>Input!I55</f>
        <v>6576.2317181428571</v>
      </c>
      <c r="F54">
        <f t="shared" si="3"/>
        <v>4084.2454012857143</v>
      </c>
      <c r="G54">
        <f t="shared" si="4"/>
        <v>5475.268224575957</v>
      </c>
      <c r="H54">
        <f t="shared" si="5"/>
        <v>1934944.4949143578</v>
      </c>
      <c r="I54">
        <f t="shared" si="6"/>
        <v>44613142.579979368</v>
      </c>
      <c r="N54">
        <f>Input!J55</f>
        <v>315.8148599999995</v>
      </c>
      <c r="O54">
        <f t="shared" si="7"/>
        <v>298.80690099999993</v>
      </c>
      <c r="P54">
        <f t="shared" si="8"/>
        <v>284.55438112282155</v>
      </c>
      <c r="Q54">
        <f t="shared" si="9"/>
        <v>203.13432284936459</v>
      </c>
      <c r="R54">
        <f t="shared" si="10"/>
        <v>2672.0889822018626</v>
      </c>
    </row>
    <row r="55" spans="1:18" x14ac:dyDescent="0.25">
      <c r="A55">
        <f>Input!G56</f>
        <v>234</v>
      </c>
      <c r="B55">
        <f t="shared" si="0"/>
        <v>52</v>
      </c>
      <c r="C55">
        <f t="shared" si="1"/>
        <v>0.75407510248914356</v>
      </c>
      <c r="D55">
        <f t="shared" si="2"/>
        <v>0.31002661785061836</v>
      </c>
      <c r="E55" s="4">
        <f>Input!I56</f>
        <v>6910.6044727142853</v>
      </c>
      <c r="F55">
        <f t="shared" si="3"/>
        <v>4418.6181558571425</v>
      </c>
      <c r="G55">
        <f t="shared" si="4"/>
        <v>5867.3455321681877</v>
      </c>
      <c r="H55">
        <f t="shared" si="5"/>
        <v>2098811.0108730849</v>
      </c>
      <c r="I55">
        <f t="shared" si="6"/>
        <v>39529257.750793919</v>
      </c>
      <c r="N55">
        <f>Input!J56</f>
        <v>334.37275457142823</v>
      </c>
      <c r="O55">
        <f t="shared" si="7"/>
        <v>317.36479557142866</v>
      </c>
      <c r="P55">
        <f t="shared" si="8"/>
        <v>301.11478880860744</v>
      </c>
      <c r="Q55">
        <f t="shared" si="9"/>
        <v>264.06271979173522</v>
      </c>
      <c r="R55">
        <f t="shared" si="10"/>
        <v>4658.4256404964599</v>
      </c>
    </row>
    <row r="56" spans="1:18" x14ac:dyDescent="0.25">
      <c r="A56">
        <f>Input!G57</f>
        <v>235</v>
      </c>
      <c r="B56">
        <f t="shared" si="0"/>
        <v>53</v>
      </c>
      <c r="C56">
        <f t="shared" si="1"/>
        <v>0.76857654676778087</v>
      </c>
      <c r="D56">
        <f t="shared" si="2"/>
        <v>0.33552223135573778</v>
      </c>
      <c r="E56" s="4">
        <f>Input!I57</f>
        <v>7248.7797357142854</v>
      </c>
      <c r="F56">
        <f t="shared" si="3"/>
        <v>4756.7934188571426</v>
      </c>
      <c r="G56">
        <f t="shared" si="4"/>
        <v>6273.7180126714475</v>
      </c>
      <c r="H56">
        <f t="shared" si="5"/>
        <v>2301060.2233186937</v>
      </c>
      <c r="I56">
        <f t="shared" si="6"/>
        <v>34584482.057238206</v>
      </c>
      <c r="N56">
        <f>Input!J57</f>
        <v>338.17526300000009</v>
      </c>
      <c r="O56">
        <f t="shared" si="7"/>
        <v>321.16730400000051</v>
      </c>
      <c r="P56">
        <f t="shared" si="8"/>
        <v>317.67409426768728</v>
      </c>
      <c r="Q56">
        <f t="shared" si="9"/>
        <v>12.202514233927886</v>
      </c>
      <c r="R56">
        <f t="shared" si="10"/>
        <v>7193.0695389876819</v>
      </c>
    </row>
    <row r="57" spans="1:18" x14ac:dyDescent="0.25">
      <c r="A57">
        <f>Input!G58</f>
        <v>236</v>
      </c>
      <c r="B57">
        <f t="shared" si="0"/>
        <v>54</v>
      </c>
      <c r="C57">
        <f t="shared" si="1"/>
        <v>0.78307799104641829</v>
      </c>
      <c r="D57">
        <f t="shared" si="2"/>
        <v>0.36257849656312841</v>
      </c>
      <c r="E57" s="4">
        <f>Input!I58</f>
        <v>7617.3750662857137</v>
      </c>
      <c r="F57">
        <f t="shared" si="3"/>
        <v>5125.3887494285709</v>
      </c>
      <c r="G57">
        <f t="shared" si="4"/>
        <v>6693.7831688027336</v>
      </c>
      <c r="H57">
        <f t="shared" si="5"/>
        <v>2459861.0547240167</v>
      </c>
      <c r="I57">
        <f t="shared" si="6"/>
        <v>29820250.350365326</v>
      </c>
      <c r="N57">
        <f>Input!J58</f>
        <v>368.59533057142835</v>
      </c>
      <c r="O57">
        <f t="shared" si="7"/>
        <v>351.58737157142878</v>
      </c>
      <c r="P57">
        <f t="shared" si="8"/>
        <v>334.12744991889315</v>
      </c>
      <c r="Q57">
        <f t="shared" si="9"/>
        <v>304.84886411268241</v>
      </c>
      <c r="R57">
        <f t="shared" si="10"/>
        <v>10254.665323992074</v>
      </c>
    </row>
    <row r="58" spans="1:18" x14ac:dyDescent="0.25">
      <c r="A58">
        <f>Input!G59</f>
        <v>237</v>
      </c>
      <c r="B58">
        <f t="shared" si="0"/>
        <v>55</v>
      </c>
      <c r="C58">
        <f t="shared" si="1"/>
        <v>0.79757943532505571</v>
      </c>
      <c r="D58">
        <f t="shared" si="2"/>
        <v>0.39125937425104673</v>
      </c>
      <c r="E58" s="4">
        <f>Input!I59</f>
        <v>8012.7119508571432</v>
      </c>
      <c r="F58">
        <f t="shared" si="3"/>
        <v>5520.7256340000004</v>
      </c>
      <c r="G58">
        <f t="shared" si="4"/>
        <v>7126.8348418352462</v>
      </c>
      <c r="H58">
        <f t="shared" si="5"/>
        <v>2579586.7874931609</v>
      </c>
      <c r="I58">
        <f t="shared" si="6"/>
        <v>25278173.792624373</v>
      </c>
      <c r="N58">
        <f>Input!J59</f>
        <v>395.33688457142944</v>
      </c>
      <c r="O58">
        <f t="shared" si="7"/>
        <v>378.32892557142986</v>
      </c>
      <c r="P58">
        <f t="shared" si="8"/>
        <v>350.36355267199406</v>
      </c>
      <c r="Q58">
        <f t="shared" si="9"/>
        <v>782.0620814044986</v>
      </c>
      <c r="R58">
        <f t="shared" si="10"/>
        <v>13806.584684675096</v>
      </c>
    </row>
    <row r="59" spans="1:18" x14ac:dyDescent="0.25">
      <c r="A59">
        <f>Input!G60</f>
        <v>238</v>
      </c>
      <c r="B59">
        <f t="shared" si="0"/>
        <v>56</v>
      </c>
      <c r="C59">
        <f t="shared" si="1"/>
        <v>0.81208087960369302</v>
      </c>
      <c r="D59">
        <f t="shared" si="2"/>
        <v>0.42163020068787099</v>
      </c>
      <c r="E59" s="4">
        <f>Input!I60</f>
        <v>8430.0579198571431</v>
      </c>
      <c r="F59">
        <f t="shared" si="3"/>
        <v>5938.0716030000003</v>
      </c>
      <c r="G59">
        <f t="shared" si="4"/>
        <v>7572.0631653039381</v>
      </c>
      <c r="H59">
        <f t="shared" si="5"/>
        <v>2669928.4256804637</v>
      </c>
      <c r="I59">
        <f t="shared" si="6"/>
        <v>20999417.171112556</v>
      </c>
      <c r="N59">
        <f>Input!J60</f>
        <v>417.34596899999997</v>
      </c>
      <c r="O59">
        <f t="shared" si="7"/>
        <v>400.33801000000039</v>
      </c>
      <c r="P59">
        <f t="shared" si="8"/>
        <v>366.26548442298764</v>
      </c>
      <c r="Q59">
        <f t="shared" si="9"/>
        <v>1160.9369991961883</v>
      </c>
      <c r="R59">
        <f t="shared" si="10"/>
        <v>17796.455374045101</v>
      </c>
    </row>
    <row r="60" spans="1:18" x14ac:dyDescent="0.25">
      <c r="A60">
        <f>Input!G61</f>
        <v>239</v>
      </c>
      <c r="B60">
        <f t="shared" si="0"/>
        <v>57</v>
      </c>
      <c r="C60">
        <f t="shared" si="1"/>
        <v>0.82658232388233044</v>
      </c>
      <c r="D60">
        <f t="shared" si="2"/>
        <v>0.45375769139702998</v>
      </c>
      <c r="E60" s="4">
        <f>Input!I61</f>
        <v>8866.9950737142844</v>
      </c>
      <c r="F60">
        <f t="shared" si="3"/>
        <v>6375.0087568571416</v>
      </c>
      <c r="G60">
        <f t="shared" si="4"/>
        <v>8028.5556485997668</v>
      </c>
      <c r="H60">
        <f t="shared" si="5"/>
        <v>2734217.3231916968</v>
      </c>
      <c r="I60">
        <f t="shared" si="6"/>
        <v>17024037.899456557</v>
      </c>
      <c r="N60">
        <f>Input!J61</f>
        <v>436.93715385714131</v>
      </c>
      <c r="O60">
        <f t="shared" si="7"/>
        <v>419.92919485714174</v>
      </c>
      <c r="P60">
        <f t="shared" si="8"/>
        <v>381.71171656292228</v>
      </c>
      <c r="Q60">
        <f t="shared" si="9"/>
        <v>1460.5756471691357</v>
      </c>
      <c r="R60">
        <f t="shared" si="10"/>
        <v>22156.199869324348</v>
      </c>
    </row>
    <row r="61" spans="1:18" x14ac:dyDescent="0.25">
      <c r="A61">
        <f>Input!G62</f>
        <v>240</v>
      </c>
      <c r="B61">
        <f t="shared" si="0"/>
        <v>58</v>
      </c>
      <c r="C61">
        <f t="shared" si="1"/>
        <v>0.84108376816096775</v>
      </c>
      <c r="D61">
        <f t="shared" si="2"/>
        <v>0.48770994486410513</v>
      </c>
      <c r="E61" s="4">
        <f>Input!I62</f>
        <v>9314.2237994285715</v>
      </c>
      <c r="F61">
        <f t="shared" si="3"/>
        <v>6822.2374825714287</v>
      </c>
      <c r="G61">
        <f t="shared" si="4"/>
        <v>8495.2994685708763</v>
      </c>
      <c r="H61">
        <f t="shared" si="5"/>
        <v>2799136.4089964158</v>
      </c>
      <c r="I61">
        <f t="shared" si="6"/>
        <v>13390299.376093348</v>
      </c>
      <c r="N61">
        <f>Input!J62</f>
        <v>447.22872571428707</v>
      </c>
      <c r="O61">
        <f t="shared" si="7"/>
        <v>430.22076671428749</v>
      </c>
      <c r="P61">
        <f t="shared" si="8"/>
        <v>396.57727672250479</v>
      </c>
      <c r="Q61">
        <f t="shared" si="9"/>
        <v>1131.8844188271828</v>
      </c>
      <c r="R61">
        <f t="shared" si="10"/>
        <v>26802.649760621309</v>
      </c>
    </row>
    <row r="62" spans="1:18" x14ac:dyDescent="0.25">
      <c r="A62">
        <f>Input!G63</f>
        <v>241</v>
      </c>
      <c r="B62">
        <f t="shared" si="0"/>
        <v>59</v>
      </c>
      <c r="C62">
        <f t="shared" si="1"/>
        <v>0.85558521243960517</v>
      </c>
      <c r="D62">
        <f t="shared" si="2"/>
        <v>0.52355644618800834</v>
      </c>
      <c r="E62" s="4">
        <f>Input!I63</f>
        <v>9750.0863312857146</v>
      </c>
      <c r="F62">
        <f t="shared" si="3"/>
        <v>7258.1000144285717</v>
      </c>
      <c r="G62">
        <f t="shared" si="4"/>
        <v>8971.1850335512518</v>
      </c>
      <c r="H62">
        <f t="shared" si="5"/>
        <v>2934660.2827425529</v>
      </c>
      <c r="I62">
        <f t="shared" si="6"/>
        <v>10133973.384614622</v>
      </c>
      <c r="N62">
        <f>Input!J63</f>
        <v>435.86253185714304</v>
      </c>
      <c r="O62">
        <f t="shared" si="7"/>
        <v>418.85457285714347</v>
      </c>
      <c r="P62">
        <f t="shared" si="8"/>
        <v>410.73507207727926</v>
      </c>
      <c r="Q62">
        <f t="shared" si="9"/>
        <v>65.926292914215523</v>
      </c>
      <c r="R62">
        <f t="shared" si="10"/>
        <v>31638.784060219044</v>
      </c>
    </row>
    <row r="63" spans="1:18" x14ac:dyDescent="0.25">
      <c r="A63">
        <f>Input!G64</f>
        <v>242</v>
      </c>
      <c r="B63">
        <f t="shared" si="0"/>
        <v>60</v>
      </c>
      <c r="C63">
        <f t="shared" si="1"/>
        <v>0.87008665671824259</v>
      </c>
      <c r="D63">
        <f t="shared" si="2"/>
        <v>0.56136807067803307</v>
      </c>
      <c r="E63" s="4">
        <f>Input!I64</f>
        <v>10214.653668857141</v>
      </c>
      <c r="F63">
        <f t="shared" si="3"/>
        <v>7722.6673519999986</v>
      </c>
      <c r="G63">
        <f t="shared" si="4"/>
        <v>9455.0108676509317</v>
      </c>
      <c r="H63">
        <f t="shared" si="5"/>
        <v>3001014.0562178348</v>
      </c>
      <c r="I63">
        <f t="shared" si="6"/>
        <v>7287647.9514886811</v>
      </c>
      <c r="N63">
        <f>Input!J64</f>
        <v>464.56733757142683</v>
      </c>
      <c r="O63">
        <f t="shared" si="7"/>
        <v>447.55937857142726</v>
      </c>
      <c r="P63">
        <f t="shared" si="8"/>
        <v>424.05735928459615</v>
      </c>
      <c r="Q63">
        <f t="shared" si="9"/>
        <v>552.34491055858166</v>
      </c>
      <c r="R63">
        <f t="shared" si="10"/>
        <v>36555.616278400696</v>
      </c>
    </row>
    <row r="64" spans="1:18" x14ac:dyDescent="0.25">
      <c r="A64">
        <f>Input!G65</f>
        <v>243</v>
      </c>
      <c r="B64">
        <f t="shared" si="0"/>
        <v>61</v>
      </c>
      <c r="C64">
        <f t="shared" si="1"/>
        <v>0.8845881009968799</v>
      </c>
      <c r="D64">
        <f t="shared" si="2"/>
        <v>0.60121708739849944</v>
      </c>
      <c r="E64" s="4">
        <f>Input!I65</f>
        <v>10686.433372999998</v>
      </c>
      <c r="F64">
        <f t="shared" si="3"/>
        <v>8194.4470561428552</v>
      </c>
      <c r="G64">
        <f t="shared" si="4"/>
        <v>9945.4898437353786</v>
      </c>
      <c r="H64">
        <f t="shared" si="5"/>
        <v>3066150.843979795</v>
      </c>
      <c r="I64">
        <f t="shared" si="6"/>
        <v>4880058.4115811018</v>
      </c>
      <c r="N64">
        <f>Input!J65</f>
        <v>471.77970414285664</v>
      </c>
      <c r="O64">
        <f t="shared" si="7"/>
        <v>454.77174514285707</v>
      </c>
      <c r="P64">
        <f t="shared" si="8"/>
        <v>436.41734659557585</v>
      </c>
      <c r="Q64">
        <f t="shared" si="9"/>
        <v>336.88394603243898</v>
      </c>
      <c r="R64">
        <f t="shared" si="10"/>
        <v>41434.726817797549</v>
      </c>
    </row>
    <row r="65" spans="1:18" x14ac:dyDescent="0.25">
      <c r="A65">
        <f>Input!G66</f>
        <v>244</v>
      </c>
      <c r="B65">
        <f t="shared" si="0"/>
        <v>62</v>
      </c>
      <c r="C65">
        <f t="shared" si="1"/>
        <v>0.89908954527551732</v>
      </c>
      <c r="D65">
        <f t="shared" si="2"/>
        <v>0.64317716266262426</v>
      </c>
      <c r="E65" s="4">
        <f>Input!I66</f>
        <v>11155.960504285713</v>
      </c>
      <c r="F65">
        <f t="shared" si="3"/>
        <v>8663.9741874285701</v>
      </c>
      <c r="G65">
        <f t="shared" si="4"/>
        <v>10441.256771455386</v>
      </c>
      <c r="H65">
        <f t="shared" si="5"/>
        <v>3158733.3834850364</v>
      </c>
      <c r="I65">
        <f t="shared" si="6"/>
        <v>2935460.2705109208</v>
      </c>
      <c r="N65">
        <f>Input!J66</f>
        <v>469.52713128571486</v>
      </c>
      <c r="O65">
        <f t="shared" si="7"/>
        <v>452.51917228571529</v>
      </c>
      <c r="P65">
        <f t="shared" si="8"/>
        <v>447.69090898686875</v>
      </c>
      <c r="Q65">
        <f t="shared" si="9"/>
        <v>23.31212648298844</v>
      </c>
      <c r="R65">
        <f t="shared" si="10"/>
        <v>46151.40492954912</v>
      </c>
    </row>
    <row r="66" spans="1:18" x14ac:dyDescent="0.25">
      <c r="A66">
        <f>Input!G67</f>
        <v>245</v>
      </c>
      <c r="B66">
        <f t="shared" si="0"/>
        <v>63</v>
      </c>
      <c r="C66">
        <f t="shared" si="1"/>
        <v>0.91359098955415463</v>
      </c>
      <c r="D66">
        <f t="shared" si="2"/>
        <v>0.68732336347716905</v>
      </c>
      <c r="E66" s="4">
        <f>Input!I67</f>
        <v>11618.461261142857</v>
      </c>
      <c r="F66">
        <f t="shared" si="3"/>
        <v>9126.4749442857137</v>
      </c>
      <c r="G66">
        <f t="shared" si="4"/>
        <v>10940.877322226095</v>
      </c>
      <c r="H66">
        <f t="shared" si="5"/>
        <v>3292055.989075711</v>
      </c>
      <c r="I66">
        <f t="shared" si="6"/>
        <v>1473062.7035113503</v>
      </c>
      <c r="N66">
        <f>Input!J67</f>
        <v>462.50075685714364</v>
      </c>
      <c r="O66">
        <f t="shared" si="7"/>
        <v>445.49279785714407</v>
      </c>
      <c r="P66">
        <f t="shared" si="8"/>
        <v>457.7583924142503</v>
      </c>
      <c r="Q66">
        <f t="shared" si="9"/>
        <v>150.44480983931388</v>
      </c>
      <c r="R66">
        <f t="shared" si="10"/>
        <v>50578.329526852918</v>
      </c>
    </row>
    <row r="67" spans="1:18" x14ac:dyDescent="0.25">
      <c r="A67">
        <f>Input!G68</f>
        <v>246</v>
      </c>
      <c r="B67">
        <f t="shared" si="0"/>
        <v>64</v>
      </c>
      <c r="C67">
        <f t="shared" si="1"/>
        <v>0.92809243383279205</v>
      </c>
      <c r="D67">
        <f t="shared" si="2"/>
        <v>0.73373216093935689</v>
      </c>
      <c r="E67" s="4">
        <f>Input!I68</f>
        <v>12088.670364</v>
      </c>
      <c r="F67">
        <f t="shared" si="3"/>
        <v>9596.6840471428568</v>
      </c>
      <c r="G67">
        <f t="shared" si="4"/>
        <v>11442.858246563004</v>
      </c>
      <c r="H67">
        <f t="shared" si="5"/>
        <v>3408359.1746046226</v>
      </c>
      <c r="I67">
        <f t="shared" si="6"/>
        <v>506541.11856535758</v>
      </c>
      <c r="N67">
        <f>Input!J68</f>
        <v>470.20910285714308</v>
      </c>
      <c r="O67">
        <f t="shared" si="7"/>
        <v>453.20114385714351</v>
      </c>
      <c r="P67">
        <f t="shared" si="8"/>
        <v>466.50647864943176</v>
      </c>
      <c r="Q67">
        <f t="shared" si="9"/>
        <v>177.03193393487621</v>
      </c>
      <c r="R67">
        <f t="shared" si="10"/>
        <v>54589.68236118096</v>
      </c>
    </row>
    <row r="68" spans="1:18" x14ac:dyDescent="0.25">
      <c r="A68">
        <f>Input!G69</f>
        <v>247</v>
      </c>
      <c r="B68">
        <f t="shared" ref="B68:B83" si="11">A68-$A$3</f>
        <v>65</v>
      </c>
      <c r="C68">
        <f t="shared" ref="C68:C83" si="12">B68*$AA$3</f>
        <v>0.94259387811142947</v>
      </c>
      <c r="D68">
        <f t="shared" ref="D68:D83" si="13">POWER(C68,$AB$3)</f>
        <v>0.78248143358746447</v>
      </c>
      <c r="E68" s="4">
        <f>Input!I69</f>
        <v>12562.950630714286</v>
      </c>
      <c r="F68">
        <f t="shared" ref="F68:F83" si="14">E68-$E$3</f>
        <v>10070.964313857143</v>
      </c>
      <c r="G68">
        <f t="shared" ref="G68:G83" si="15">$Z$3*(1-EXP(-1*D68))</f>
        <v>11945.658811142592</v>
      </c>
      <c r="H68">
        <f t="shared" ref="H68:H83" si="16">(F68-G68)^2</f>
        <v>3514479.4581523421</v>
      </c>
      <c r="I68">
        <f t="shared" ref="I68:I83" si="17">(G68-$J$4)^2</f>
        <v>43646.085934760093</v>
      </c>
      <c r="N68">
        <f>Input!J69</f>
        <v>474.28026671428597</v>
      </c>
      <c r="O68">
        <f t="shared" ref="O68:O83" si="18">N68-$N$3</f>
        <v>457.2723077142864</v>
      </c>
      <c r="P68">
        <f t="shared" ref="P68:P83" si="19">POWER(C68,$AB$3)*EXP(-D68)*$Z$3*$AA$3*$AB$3</f>
        <v>473.83007778701494</v>
      </c>
      <c r="Q68">
        <f t="shared" ref="Q68:Q83" si="20">(O68-P68)^2</f>
        <v>274.15974978134506</v>
      </c>
      <c r="R68">
        <f t="shared" ref="R68:R83" si="21">(P68-$S$4)^2</f>
        <v>58065.552588158978</v>
      </c>
    </row>
    <row r="69" spans="1:18" x14ac:dyDescent="0.25">
      <c r="A69">
        <f>Input!G70</f>
        <v>248</v>
      </c>
      <c r="B69">
        <f t="shared" si="11"/>
        <v>66</v>
      </c>
      <c r="C69">
        <f t="shared" si="12"/>
        <v>0.95709532239006678</v>
      </c>
      <c r="D69">
        <f t="shared" si="13"/>
        <v>0.83365047070645071</v>
      </c>
      <c r="E69" s="4">
        <f>Input!I70</f>
        <v>13040.144776285713</v>
      </c>
      <c r="F69">
        <f t="shared" si="14"/>
        <v>10548.15845942857</v>
      </c>
      <c r="G69">
        <f t="shared" si="15"/>
        <v>12447.703353951303</v>
      </c>
      <c r="H69">
        <f t="shared" si="16"/>
        <v>3608270.8063073796</v>
      </c>
      <c r="I69">
        <f t="shared" si="17"/>
        <v>85924.074789039354</v>
      </c>
      <c r="N69">
        <f>Input!J70</f>
        <v>477.19414557142773</v>
      </c>
      <c r="O69">
        <f t="shared" si="18"/>
        <v>460.18618657142815</v>
      </c>
      <c r="P69">
        <f t="shared" si="19"/>
        <v>479.63421157803219</v>
      </c>
      <c r="Q69">
        <f t="shared" si="20"/>
        <v>378.22567665749614</v>
      </c>
      <c r="R69">
        <f t="shared" si="21"/>
        <v>60896.460991350861</v>
      </c>
    </row>
    <row r="70" spans="1:18" x14ac:dyDescent="0.25">
      <c r="A70">
        <f>Input!G71</f>
        <v>249</v>
      </c>
      <c r="B70">
        <f t="shared" si="11"/>
        <v>67</v>
      </c>
      <c r="C70">
        <f t="shared" si="12"/>
        <v>0.9715967666687042</v>
      </c>
      <c r="D70">
        <f t="shared" si="13"/>
        <v>0.88731997558991027</v>
      </c>
      <c r="E70" s="4">
        <f>Input!I71</f>
        <v>13511.201177285711</v>
      </c>
      <c r="F70">
        <f t="shared" si="14"/>
        <v>11019.214860428568</v>
      </c>
      <c r="G70">
        <f t="shared" si="15"/>
        <v>12947.394826605443</v>
      </c>
      <c r="H70">
        <f t="shared" si="16"/>
        <v>3717877.9819658534</v>
      </c>
      <c r="I70">
        <f t="shared" si="17"/>
        <v>628562.85254942742</v>
      </c>
      <c r="N70">
        <f>Input!J71</f>
        <v>471.056400999998</v>
      </c>
      <c r="O70">
        <f t="shared" si="18"/>
        <v>454.04844199999843</v>
      </c>
      <c r="P70">
        <f t="shared" si="19"/>
        <v>483.8358474459456</v>
      </c>
      <c r="Q70">
        <f t="shared" si="20"/>
        <v>887.28952320124324</v>
      </c>
      <c r="R70">
        <f t="shared" si="21"/>
        <v>62987.807606317809</v>
      </c>
    </row>
    <row r="71" spans="1:18" x14ac:dyDescent="0.25">
      <c r="A71">
        <f>Input!G72</f>
        <v>250</v>
      </c>
      <c r="B71">
        <f t="shared" si="11"/>
        <v>68</v>
      </c>
      <c r="C71">
        <f t="shared" si="12"/>
        <v>0.98609821094734151</v>
      </c>
      <c r="D71">
        <f t="shared" si="13"/>
        <v>0.94357206875958377</v>
      </c>
      <c r="E71" s="4">
        <f>Input!I72</f>
        <v>13991.309201571426</v>
      </c>
      <c r="F71">
        <f t="shared" si="14"/>
        <v>11499.322884714284</v>
      </c>
      <c r="G71">
        <f t="shared" si="15"/>
        <v>13443.129164142378</v>
      </c>
      <c r="H71">
        <f t="shared" si="16"/>
        <v>3778382.8519440899</v>
      </c>
      <c r="I71">
        <f t="shared" si="17"/>
        <v>1660371.1433321224</v>
      </c>
      <c r="N71">
        <f>Input!J72</f>
        <v>480.10802428571515</v>
      </c>
      <c r="O71">
        <f t="shared" si="18"/>
        <v>463.10006528571557</v>
      </c>
      <c r="P71">
        <f t="shared" si="19"/>
        <v>486.36564055791882</v>
      </c>
      <c r="Q71">
        <f t="shared" si="20"/>
        <v>541.28699274655537</v>
      </c>
      <c r="R71">
        <f t="shared" si="21"/>
        <v>64264.030630506684</v>
      </c>
    </row>
    <row r="72" spans="1:18" x14ac:dyDescent="0.25">
      <c r="A72">
        <f>Input!G73</f>
        <v>251</v>
      </c>
      <c r="B72">
        <f t="shared" si="11"/>
        <v>69</v>
      </c>
      <c r="C72">
        <f t="shared" si="12"/>
        <v>1.0005996552259788</v>
      </c>
      <c r="D72">
        <f t="shared" si="13"/>
        <v>1.002490291143618</v>
      </c>
      <c r="E72" s="4">
        <f>Input!I73</f>
        <v>14471.272565142859</v>
      </c>
      <c r="F72">
        <f t="shared" si="14"/>
        <v>11979.286248285716</v>
      </c>
      <c r="G72">
        <f t="shared" si="15"/>
        <v>13933.310295150526</v>
      </c>
      <c r="H72">
        <f t="shared" si="16"/>
        <v>3818209.9757259288</v>
      </c>
      <c r="I72">
        <f t="shared" si="17"/>
        <v>3163898.2969066319</v>
      </c>
      <c r="N72">
        <f>Input!J73</f>
        <v>479.96336357143264</v>
      </c>
      <c r="O72">
        <f t="shared" si="18"/>
        <v>462.95540457143306</v>
      </c>
      <c r="P72">
        <f t="shared" si="19"/>
        <v>487.16953983993318</v>
      </c>
      <c r="Q72">
        <f t="shared" si="20"/>
        <v>586.32434680122117</v>
      </c>
      <c r="R72">
        <f t="shared" si="21"/>
        <v>64672.25946724051</v>
      </c>
    </row>
    <row r="73" spans="1:18" x14ac:dyDescent="0.25">
      <c r="A73">
        <f>Input!G74</f>
        <v>252</v>
      </c>
      <c r="B73">
        <f t="shared" si="11"/>
        <v>70</v>
      </c>
      <c r="C73">
        <f t="shared" si="12"/>
        <v>1.0151010995046164</v>
      </c>
      <c r="D73">
        <f t="shared" si="13"/>
        <v>1.0641596072146993</v>
      </c>
      <c r="E73" s="4">
        <f>Input!I74</f>
        <v>14961.258845142858</v>
      </c>
      <c r="F73">
        <f t="shared" si="14"/>
        <v>12469.272528285715</v>
      </c>
      <c r="G73">
        <f t="shared" si="15"/>
        <v>14416.36557992109</v>
      </c>
      <c r="H73">
        <f t="shared" si="16"/>
        <v>3791171.3517267555</v>
      </c>
      <c r="I73">
        <f t="shared" si="17"/>
        <v>5115695.415220201</v>
      </c>
      <c r="N73">
        <f>Input!J74</f>
        <v>489.98627999999917</v>
      </c>
      <c r="O73">
        <f t="shared" si="18"/>
        <v>472.9783209999996</v>
      </c>
      <c r="P73">
        <f t="shared" si="19"/>
        <v>486.21021350523091</v>
      </c>
      <c r="Q73">
        <f t="shared" si="20"/>
        <v>175.08297926999663</v>
      </c>
      <c r="R73">
        <f t="shared" si="21"/>
        <v>64185.252180622047</v>
      </c>
    </row>
    <row r="74" spans="1:18" x14ac:dyDescent="0.25">
      <c r="A74">
        <f>Input!G75</f>
        <v>253</v>
      </c>
      <c r="B74">
        <f t="shared" si="11"/>
        <v>71</v>
      </c>
      <c r="C74">
        <f t="shared" si="12"/>
        <v>1.0296025437832537</v>
      </c>
      <c r="D74">
        <f t="shared" si="13"/>
        <v>1.1286664080891464</v>
      </c>
      <c r="E74" s="4">
        <f>Input!I75</f>
        <v>15446.512655285715</v>
      </c>
      <c r="F74">
        <f t="shared" si="14"/>
        <v>12954.526338428572</v>
      </c>
      <c r="G74">
        <f t="shared" si="15"/>
        <v>14890.761442294062</v>
      </c>
      <c r="H74">
        <f t="shared" si="16"/>
        <v>3749006.3774410072</v>
      </c>
      <c r="I74">
        <f t="shared" si="17"/>
        <v>7486714.7805432659</v>
      </c>
      <c r="N74">
        <f>Input!J75</f>
        <v>485.25381014285631</v>
      </c>
      <c r="O74">
        <f t="shared" si="18"/>
        <v>468.24585114285674</v>
      </c>
      <c r="P74">
        <f t="shared" si="19"/>
        <v>483.46825065352846</v>
      </c>
      <c r="Q74">
        <f t="shared" si="20"/>
        <v>231.72144686249865</v>
      </c>
      <c r="R74">
        <f t="shared" si="21"/>
        <v>62803.428465581572</v>
      </c>
    </row>
    <row r="75" spans="1:18" x14ac:dyDescent="0.25">
      <c r="A75">
        <f>Input!G76</f>
        <v>254</v>
      </c>
      <c r="B75">
        <f t="shared" si="11"/>
        <v>72</v>
      </c>
      <c r="C75">
        <f t="shared" si="12"/>
        <v>1.044103988061891</v>
      </c>
      <c r="D75">
        <f t="shared" si="13"/>
        <v>1.1960985145880174</v>
      </c>
      <c r="E75" s="4">
        <f>Input!I76</f>
        <v>15927.240653857143</v>
      </c>
      <c r="F75">
        <f t="shared" si="14"/>
        <v>13435.254337</v>
      </c>
      <c r="G75">
        <f t="shared" si="15"/>
        <v>15355.018942950177</v>
      </c>
      <c r="H75">
        <f t="shared" si="16"/>
        <v>3685496.1422590371</v>
      </c>
      <c r="I75">
        <f t="shared" si="17"/>
        <v>10242839.716698535</v>
      </c>
      <c r="N75">
        <f>Input!J76</f>
        <v>480.72799857142854</v>
      </c>
      <c r="O75">
        <f t="shared" si="18"/>
        <v>463.72003957142897</v>
      </c>
      <c r="P75">
        <f t="shared" si="19"/>
        <v>478.94309790130444</v>
      </c>
      <c r="Q75">
        <f t="shared" si="20"/>
        <v>231.74150491479097</v>
      </c>
      <c r="R75">
        <f t="shared" si="21"/>
        <v>60555.843506152261</v>
      </c>
    </row>
    <row r="76" spans="1:18" x14ac:dyDescent="0.25">
      <c r="A76">
        <f>Input!G77</f>
        <v>255</v>
      </c>
      <c r="B76">
        <f t="shared" si="11"/>
        <v>73</v>
      </c>
      <c r="C76">
        <f t="shared" si="12"/>
        <v>1.0586054323405285</v>
      </c>
      <c r="D76">
        <f t="shared" si="13"/>
        <v>1.2665451802612091</v>
      </c>
      <c r="E76" s="4">
        <f>Input!I77</f>
        <v>16414.313054999999</v>
      </c>
      <c r="F76">
        <f t="shared" si="14"/>
        <v>13922.326738142856</v>
      </c>
      <c r="G76">
        <f t="shared" si="15"/>
        <v>15807.729028941771</v>
      </c>
      <c r="H76">
        <f t="shared" si="16"/>
        <v>3554741.7981497953</v>
      </c>
      <c r="I76">
        <f t="shared" si="17"/>
        <v>13345532.401276981</v>
      </c>
      <c r="N76">
        <f>Input!J77</f>
        <v>487.0724011428556</v>
      </c>
      <c r="O76">
        <f t="shared" si="18"/>
        <v>470.06444214285602</v>
      </c>
      <c r="P76">
        <f t="shared" si="19"/>
        <v>472.65369388559719</v>
      </c>
      <c r="Q76">
        <f t="shared" si="20"/>
        <v>6.7042245872881807</v>
      </c>
      <c r="R76">
        <f t="shared" si="21"/>
        <v>57499.994834622397</v>
      </c>
    </row>
    <row r="77" spans="1:18" x14ac:dyDescent="0.25">
      <c r="A77">
        <f>Input!G78</f>
        <v>256</v>
      </c>
      <c r="B77">
        <f t="shared" si="11"/>
        <v>74</v>
      </c>
      <c r="C77">
        <f t="shared" si="12"/>
        <v>1.0731068766191658</v>
      </c>
      <c r="D77">
        <f t="shared" si="13"/>
        <v>1.3400970943755182</v>
      </c>
      <c r="E77" s="4">
        <f>Input!I78</f>
        <v>16893.677110142857</v>
      </c>
      <c r="F77">
        <f t="shared" si="14"/>
        <v>14401.690793285714</v>
      </c>
      <c r="G77">
        <f t="shared" si="15"/>
        <v>16247.567187049979</v>
      </c>
      <c r="H77">
        <f t="shared" si="16"/>
        <v>3407259.6610561688</v>
      </c>
      <c r="I77">
        <f t="shared" si="17"/>
        <v>16752582.849625764</v>
      </c>
      <c r="N77">
        <f>Input!J78</f>
        <v>479.36405514285798</v>
      </c>
      <c r="O77">
        <f t="shared" si="18"/>
        <v>462.35609614285841</v>
      </c>
      <c r="P77">
        <f t="shared" si="19"/>
        <v>464.63876985747424</v>
      </c>
      <c r="Q77">
        <f t="shared" si="20"/>
        <v>5.2105992873980744</v>
      </c>
      <c r="R77">
        <f t="shared" si="21"/>
        <v>53720.411483346514</v>
      </c>
    </row>
    <row r="78" spans="1:18" x14ac:dyDescent="0.25">
      <c r="A78">
        <f>Input!G79</f>
        <v>257</v>
      </c>
      <c r="B78">
        <f t="shared" si="11"/>
        <v>75</v>
      </c>
      <c r="C78">
        <f t="shared" si="12"/>
        <v>1.0876083208978031</v>
      </c>
      <c r="D78">
        <f t="shared" si="13"/>
        <v>1.4168463848675954</v>
      </c>
      <c r="E78" s="4">
        <f>Input!I79</f>
        <v>17363.824215571429</v>
      </c>
      <c r="F78">
        <f t="shared" si="14"/>
        <v>14871.837898714286</v>
      </c>
      <c r="G78">
        <f t="shared" si="15"/>
        <v>16673.307227771926</v>
      </c>
      <c r="H78">
        <f t="shared" si="16"/>
        <v>3245291.7435353827</v>
      </c>
      <c r="I78">
        <f t="shared" si="17"/>
        <v>20418938.52450417</v>
      </c>
      <c r="N78">
        <f>Input!J79</f>
        <v>470.1471054285721</v>
      </c>
      <c r="O78">
        <f t="shared" si="18"/>
        <v>453.13914642857253</v>
      </c>
      <c r="P78">
        <f t="shared" si="19"/>
        <v>454.95679139975198</v>
      </c>
      <c r="Q78">
        <f t="shared" si="20"/>
        <v>3.3038332412539346</v>
      </c>
      <c r="R78">
        <f t="shared" si="21"/>
        <v>49326.039292766138</v>
      </c>
    </row>
    <row r="79" spans="1:18" x14ac:dyDescent="0.25">
      <c r="A79">
        <f>Input!G80</f>
        <v>258</v>
      </c>
      <c r="B79">
        <f t="shared" si="11"/>
        <v>76</v>
      </c>
      <c r="C79">
        <f t="shared" si="12"/>
        <v>1.1021097651764407</v>
      </c>
      <c r="D79">
        <f t="shared" si="13"/>
        <v>1.496886621262659</v>
      </c>
      <c r="E79" s="4">
        <f>Input!I80</f>
        <v>17829.300848714287</v>
      </c>
      <c r="F79">
        <f t="shared" si="14"/>
        <v>15337.314531857144</v>
      </c>
      <c r="G79">
        <f t="shared" si="15"/>
        <v>17083.833932887595</v>
      </c>
      <c r="H79">
        <f t="shared" si="16"/>
        <v>3050330.0181757663</v>
      </c>
      <c r="I79">
        <f t="shared" si="17"/>
        <v>24297590.985631179</v>
      </c>
      <c r="N79">
        <f>Input!J80</f>
        <v>465.47663314285819</v>
      </c>
      <c r="O79">
        <f t="shared" si="18"/>
        <v>448.46867414285862</v>
      </c>
      <c r="P79">
        <f t="shared" si="19"/>
        <v>443.68552445536704</v>
      </c>
      <c r="Q79">
        <f t="shared" si="20"/>
        <v>22.878520932950732</v>
      </c>
      <c r="R79">
        <f t="shared" si="21"/>
        <v>44446.504286151401</v>
      </c>
    </row>
    <row r="80" spans="1:18" x14ac:dyDescent="0.25">
      <c r="A80">
        <f>Input!G81</f>
        <v>259</v>
      </c>
      <c r="B80">
        <f t="shared" si="11"/>
        <v>77</v>
      </c>
      <c r="C80">
        <f t="shared" si="12"/>
        <v>1.116611209455078</v>
      </c>
      <c r="D80">
        <f t="shared" si="13"/>
        <v>1.580312817559826</v>
      </c>
      <c r="E80" s="4">
        <f>Input!I81</f>
        <v>18287.937099714287</v>
      </c>
      <c r="F80">
        <f t="shared" si="14"/>
        <v>15795.950782857144</v>
      </c>
      <c r="G80">
        <f t="shared" si="15"/>
        <v>17478.154312944462</v>
      </c>
      <c r="H80">
        <f t="shared" si="16"/>
        <v>2829808.716638233</v>
      </c>
      <c r="I80">
        <f t="shared" si="17"/>
        <v>28340493.848054465</v>
      </c>
      <c r="N80">
        <f>Input!J81</f>
        <v>458.6362509999999</v>
      </c>
      <c r="O80">
        <f t="shared" si="18"/>
        <v>441.62829200000033</v>
      </c>
      <c r="P80">
        <f t="shared" si="19"/>
        <v>430.92121815985729</v>
      </c>
      <c r="Q80">
        <f t="shared" si="20"/>
        <v>114.6414302182754</v>
      </c>
      <c r="R80">
        <f t="shared" si="21"/>
        <v>39227.40300064726</v>
      </c>
    </row>
    <row r="81" spans="1:18" x14ac:dyDescent="0.25">
      <c r="A81">
        <f>Input!G82</f>
        <v>260</v>
      </c>
      <c r="B81">
        <f t="shared" si="11"/>
        <v>78</v>
      </c>
      <c r="C81">
        <f t="shared" si="12"/>
        <v>1.1311126537337153</v>
      </c>
      <c r="D81">
        <f t="shared" si="13"/>
        <v>1.6672214350848946</v>
      </c>
      <c r="E81" s="4">
        <f>Input!I82</f>
        <v>18733.016581571428</v>
      </c>
      <c r="F81">
        <f t="shared" si="14"/>
        <v>16241.030264714285</v>
      </c>
      <c r="G81">
        <f t="shared" si="15"/>
        <v>17855.407241711175</v>
      </c>
      <c r="H81">
        <f t="shared" si="16"/>
        <v>2606213.0238576154</v>
      </c>
      <c r="I81">
        <f t="shared" si="17"/>
        <v>32499485.192790356</v>
      </c>
      <c r="N81">
        <f>Input!J82</f>
        <v>445.07948185714122</v>
      </c>
      <c r="O81">
        <f t="shared" si="18"/>
        <v>428.07152285714164</v>
      </c>
      <c r="P81">
        <f t="shared" si="19"/>
        <v>416.77740718926776</v>
      </c>
      <c r="Q81">
        <f t="shared" si="20"/>
        <v>127.55704871931431</v>
      </c>
      <c r="R81">
        <f t="shared" si="21"/>
        <v>33824.829738838685</v>
      </c>
    </row>
    <row r="82" spans="1:18" x14ac:dyDescent="0.25">
      <c r="A82">
        <f>Input!G83</f>
        <v>261</v>
      </c>
      <c r="B82">
        <f t="shared" si="11"/>
        <v>79</v>
      </c>
      <c r="C82">
        <f t="shared" si="12"/>
        <v>1.1456140980123526</v>
      </c>
      <c r="D82">
        <f t="shared" si="13"/>
        <v>1.7577103853113445</v>
      </c>
      <c r="E82" s="4">
        <f>Input!I83</f>
        <v>19168.031815285714</v>
      </c>
      <c r="F82">
        <f t="shared" si="14"/>
        <v>16676.045498428572</v>
      </c>
      <c r="G82">
        <f t="shared" si="15"/>
        <v>18214.871262519991</v>
      </c>
      <c r="H82">
        <f t="shared" si="16"/>
        <v>2367984.732231542</v>
      </c>
      <c r="I82">
        <f t="shared" si="17"/>
        <v>36727187.541516848</v>
      </c>
      <c r="N82">
        <f>Input!J83</f>
        <v>435.0152337142863</v>
      </c>
      <c r="O82">
        <f t="shared" si="18"/>
        <v>418.00727471428672</v>
      </c>
      <c r="P82">
        <f t="shared" si="19"/>
        <v>401.38334715694953</v>
      </c>
      <c r="Q82">
        <f t="shared" si="20"/>
        <v>276.35496743159507</v>
      </c>
      <c r="R82">
        <f t="shared" si="21"/>
        <v>28399.401140819129</v>
      </c>
    </row>
    <row r="83" spans="1:18" x14ac:dyDescent="0.25">
      <c r="A83">
        <f>Input!G84</f>
        <v>262</v>
      </c>
      <c r="B83">
        <f t="shared" si="11"/>
        <v>80</v>
      </c>
      <c r="C83">
        <f t="shared" si="12"/>
        <v>1.1601155422909901</v>
      </c>
      <c r="D83">
        <f t="shared" si="13"/>
        <v>1.8518790326503285</v>
      </c>
      <c r="E83" s="4">
        <f>Input!I84</f>
        <v>19595.111379285714</v>
      </c>
      <c r="F83">
        <f t="shared" si="14"/>
        <v>17103.125062428571</v>
      </c>
      <c r="G83">
        <f t="shared" si="15"/>
        <v>18555.970396003129</v>
      </c>
      <c r="H83">
        <f t="shared" si="16"/>
        <v>2110759.563289369</v>
      </c>
      <c r="I83">
        <f t="shared" si="17"/>
        <v>40977859.585162111</v>
      </c>
      <c r="N83">
        <f>Input!J84</f>
        <v>427.07956399999966</v>
      </c>
      <c r="O83">
        <f t="shared" si="18"/>
        <v>410.07160500000009</v>
      </c>
      <c r="P83">
        <f t="shared" si="19"/>
        <v>384.88210765854325</v>
      </c>
      <c r="Q83">
        <f t="shared" si="20"/>
        <v>634.5107763152613</v>
      </c>
      <c r="R83">
        <f t="shared" si="21"/>
        <v>23110.07406624674</v>
      </c>
    </row>
    <row r="84" spans="1:18" x14ac:dyDescent="0.25">
      <c r="A84">
        <f>Input!G85</f>
        <v>263</v>
      </c>
      <c r="B84">
        <f t="shared" ref="B84:B103" si="22">A84-$A$3</f>
        <v>81</v>
      </c>
      <c r="C84">
        <f t="shared" ref="C84:C103" si="23">B84*$AA$3</f>
        <v>1.1746169865696274</v>
      </c>
      <c r="D84">
        <f t="shared" ref="D84:D103" si="24">POWER(C84,$AB$3)</f>
        <v>1.9498281972103801</v>
      </c>
      <c r="E84" s="4">
        <f>Input!I85</f>
        <v>20015.329895428575</v>
      </c>
      <c r="F84">
        <f t="shared" ref="F84:F103" si="25">E84-$E$3</f>
        <v>17523.343578571432</v>
      </c>
      <c r="G84">
        <f t="shared" ref="G84:G103" si="26">$Z$3*(1-EXP(-1*D84))</f>
        <v>18878.277819318559</v>
      </c>
      <c r="H84">
        <f t="shared" ref="H84:H103" si="27">(F84-G84)^2</f>
        <v>1835846.7967489928</v>
      </c>
      <c r="I84">
        <f t="shared" ref="I84:I103" si="28">(G84-$J$4)^2</f>
        <v>45208175.998964712</v>
      </c>
      <c r="N84">
        <f>Input!J85</f>
        <v>420.21851614286061</v>
      </c>
      <c r="O84">
        <f t="shared" ref="O84:O115" si="29">N84-$N$3</f>
        <v>403.21055714286103</v>
      </c>
      <c r="P84">
        <f t="shared" ref="P84:P115" si="30">POWER(C84,$AB$3)*EXP(-D84)*$Z$3*$AA$3*$AB$3</f>
        <v>367.42835847103652</v>
      </c>
      <c r="Q84">
        <f t="shared" ref="Q84:Q115" si="31">(O84-P84)^2</f>
        <v>1280.3657417899203</v>
      </c>
      <c r="R84">
        <f t="shared" ref="R84:R115" si="32">(P84-$S$4)^2</f>
        <v>18108.07025116972</v>
      </c>
    </row>
    <row r="85" spans="1:18" x14ac:dyDescent="0.25">
      <c r="A85">
        <f>Input!G86</f>
        <v>264</v>
      </c>
      <c r="B85">
        <f t="shared" si="22"/>
        <v>82</v>
      </c>
      <c r="C85">
        <f t="shared" si="23"/>
        <v>1.1891184308482647</v>
      </c>
      <c r="D85">
        <f t="shared" si="24"/>
        <v>2.0516601575275586</v>
      </c>
      <c r="E85" s="4">
        <f>Input!I86</f>
        <v>20416.804524714284</v>
      </c>
      <c r="F85">
        <f t="shared" si="25"/>
        <v>17924.818207857141</v>
      </c>
      <c r="G85">
        <f t="shared" si="26"/>
        <v>19181.51733257763</v>
      </c>
      <c r="H85">
        <f t="shared" si="27"/>
        <v>1579292.6900732447</v>
      </c>
      <c r="I85">
        <f t="shared" si="28"/>
        <v>49377914.779303655</v>
      </c>
      <c r="N85">
        <f>Input!J86</f>
        <v>401.47462928570894</v>
      </c>
      <c r="O85">
        <f t="shared" si="29"/>
        <v>384.46667028570937</v>
      </c>
      <c r="P85">
        <f t="shared" si="30"/>
        <v>349.18589472931234</v>
      </c>
      <c r="Q85">
        <f t="shared" si="31"/>
        <v>1244.7331238608622</v>
      </c>
      <c r="R85">
        <f t="shared" si="32"/>
        <v>13531.218591977598</v>
      </c>
    </row>
    <row r="86" spans="1:18" x14ac:dyDescent="0.25">
      <c r="A86">
        <f>Input!G87</f>
        <v>265</v>
      </c>
      <c r="B86">
        <f t="shared" si="22"/>
        <v>83</v>
      </c>
      <c r="C86">
        <f t="shared" si="23"/>
        <v>1.2036198751269023</v>
      </c>
      <c r="D86">
        <f t="shared" si="24"/>
        <v>2.1574786532666894</v>
      </c>
      <c r="E86" s="4">
        <f>Input!I87</f>
        <v>20806.416980857142</v>
      </c>
      <c r="F86">
        <f t="shared" si="25"/>
        <v>18314.430664</v>
      </c>
      <c r="G86">
        <f t="shared" si="26"/>
        <v>19465.562577606983</v>
      </c>
      <c r="H86">
        <f t="shared" si="27"/>
        <v>1325104.6825244753</v>
      </c>
      <c r="I86">
        <f t="shared" si="28"/>
        <v>53450535.441622555</v>
      </c>
      <c r="N86">
        <f>Input!J87</f>
        <v>389.61245614285872</v>
      </c>
      <c r="O86">
        <f t="shared" si="29"/>
        <v>372.60449714285915</v>
      </c>
      <c r="P86">
        <f t="shared" si="30"/>
        <v>330.32495619391506</v>
      </c>
      <c r="Q86">
        <f t="shared" si="31"/>
        <v>1787.5595828534399</v>
      </c>
      <c r="R86">
        <f t="shared" si="32"/>
        <v>9499.0027839420018</v>
      </c>
    </row>
    <row r="87" spans="1:18" x14ac:dyDescent="0.25">
      <c r="A87">
        <f>Input!G88</f>
        <v>266</v>
      </c>
      <c r="B87">
        <f t="shared" si="22"/>
        <v>84</v>
      </c>
      <c r="C87">
        <f t="shared" si="23"/>
        <v>1.2181213194055396</v>
      </c>
      <c r="D87">
        <f t="shared" si="24"/>
        <v>2.2673888878943647</v>
      </c>
      <c r="E87" s="4">
        <f>Input!I88</f>
        <v>21190.077684714284</v>
      </c>
      <c r="F87">
        <f t="shared" si="25"/>
        <v>18698.091367857141</v>
      </c>
      <c r="G87">
        <f t="shared" si="26"/>
        <v>19730.434025964649</v>
      </c>
      <c r="H87">
        <f t="shared" si="27"/>
        <v>1065731.3637484738</v>
      </c>
      <c r="I87">
        <f t="shared" si="28"/>
        <v>57393635.921031937</v>
      </c>
      <c r="N87">
        <f>Input!J88</f>
        <v>383.66070385714193</v>
      </c>
      <c r="O87">
        <f t="shared" si="29"/>
        <v>366.65274485714235</v>
      </c>
      <c r="P87">
        <f t="shared" si="30"/>
        <v>311.01940356115284</v>
      </c>
      <c r="Q87">
        <f t="shared" si="31"/>
        <v>3095.0686637560516</v>
      </c>
      <c r="R87">
        <f t="shared" si="32"/>
        <v>6108.5596464668315</v>
      </c>
    </row>
    <row r="88" spans="1:18" x14ac:dyDescent="0.25">
      <c r="A88">
        <f>Input!G89</f>
        <v>267</v>
      </c>
      <c r="B88">
        <f t="shared" si="22"/>
        <v>85</v>
      </c>
      <c r="C88">
        <f t="shared" si="23"/>
        <v>1.2326227636841769</v>
      </c>
      <c r="D88">
        <f t="shared" si="24"/>
        <v>2.3814975313243609</v>
      </c>
      <c r="E88" s="4">
        <f>Input!I89</f>
        <v>21579.669474999999</v>
      </c>
      <c r="F88">
        <f t="shared" si="25"/>
        <v>19087.683158142856</v>
      </c>
      <c r="G88">
        <f t="shared" si="26"/>
        <v>19976.293805685098</v>
      </c>
      <c r="H88">
        <f t="shared" si="27"/>
        <v>789628.88292544277</v>
      </c>
      <c r="I88">
        <f t="shared" si="28"/>
        <v>61179280.883182034</v>
      </c>
      <c r="N88">
        <f>Input!J89</f>
        <v>389.59179028571452</v>
      </c>
      <c r="O88">
        <f t="shared" si="29"/>
        <v>372.58383128571495</v>
      </c>
      <c r="P88">
        <f t="shared" si="30"/>
        <v>291.443820760341</v>
      </c>
      <c r="Q88">
        <f t="shared" si="31"/>
        <v>6583.7013080577954</v>
      </c>
      <c r="R88">
        <f t="shared" si="32"/>
        <v>3431.8146691962042</v>
      </c>
    </row>
    <row r="89" spans="1:18" x14ac:dyDescent="0.25">
      <c r="A89">
        <f>Input!G90</f>
        <v>268</v>
      </c>
      <c r="B89">
        <f t="shared" si="22"/>
        <v>86</v>
      </c>
      <c r="C89">
        <f t="shared" si="23"/>
        <v>1.2471242079628144</v>
      </c>
      <c r="D89">
        <f t="shared" si="24"/>
        <v>2.4999127225360489</v>
      </c>
      <c r="E89" s="4">
        <f>Input!I90</f>
        <v>21974.324388142857</v>
      </c>
      <c r="F89">
        <f t="shared" si="25"/>
        <v>19482.338071285714</v>
      </c>
      <c r="G89">
        <f t="shared" si="26"/>
        <v>20203.438487842897</v>
      </c>
      <c r="H89">
        <f t="shared" si="27"/>
        <v>519985.81075894291</v>
      </c>
      <c r="I89">
        <f t="shared" si="28"/>
        <v>64784199.132167161</v>
      </c>
      <c r="N89">
        <f>Input!J90</f>
        <v>394.65491314285828</v>
      </c>
      <c r="O89">
        <f t="shared" si="29"/>
        <v>377.6469541428587</v>
      </c>
      <c r="P89">
        <f t="shared" si="30"/>
        <v>271.77061599938929</v>
      </c>
      <c r="Q89">
        <f t="shared" si="31"/>
        <v>11209.798978670276</v>
      </c>
      <c r="R89">
        <f t="shared" si="32"/>
        <v>1513.8704002279699</v>
      </c>
    </row>
    <row r="90" spans="1:18" x14ac:dyDescent="0.25">
      <c r="A90">
        <f>Input!G91</f>
        <v>269</v>
      </c>
      <c r="B90">
        <f t="shared" si="22"/>
        <v>87</v>
      </c>
      <c r="C90">
        <f t="shared" si="23"/>
        <v>1.2616256522414517</v>
      </c>
      <c r="D90">
        <f t="shared" si="24"/>
        <v>2.6227440721664053</v>
      </c>
      <c r="E90" s="4">
        <f>Input!I91</f>
        <v>22365.631440571429</v>
      </c>
      <c r="F90">
        <f t="shared" si="25"/>
        <v>19873.645123714286</v>
      </c>
      <c r="G90">
        <f t="shared" si="26"/>
        <v>20412.290002954865</v>
      </c>
      <c r="H90">
        <f t="shared" si="27"/>
        <v>290138.30593209795</v>
      </c>
      <c r="I90">
        <f t="shared" si="28"/>
        <v>68189852.644329175</v>
      </c>
      <c r="N90">
        <f>Input!J91</f>
        <v>391.30705242857221</v>
      </c>
      <c r="O90">
        <f t="shared" si="29"/>
        <v>374.29909342857263</v>
      </c>
      <c r="P90">
        <f t="shared" si="30"/>
        <v>252.16719570392996</v>
      </c>
      <c r="Q90">
        <f t="shared" si="31"/>
        <v>14916.200441822577</v>
      </c>
      <c r="R90">
        <f t="shared" si="32"/>
        <v>372.68562011434187</v>
      </c>
    </row>
    <row r="91" spans="1:18" x14ac:dyDescent="0.25">
      <c r="A91">
        <f>Input!G92</f>
        <v>270</v>
      </c>
      <c r="B91">
        <f t="shared" si="22"/>
        <v>88</v>
      </c>
      <c r="C91">
        <f t="shared" si="23"/>
        <v>1.276127096520089</v>
      </c>
      <c r="D91">
        <f t="shared" si="24"/>
        <v>2.7501026650762173</v>
      </c>
      <c r="E91" s="4">
        <f>Input!I92</f>
        <v>22755.905202571426</v>
      </c>
      <c r="F91">
        <f t="shared" si="25"/>
        <v>20263.918885714284</v>
      </c>
      <c r="G91">
        <f t="shared" si="26"/>
        <v>20603.384901775298</v>
      </c>
      <c r="H91">
        <f t="shared" si="27"/>
        <v>115237.17606033706</v>
      </c>
      <c r="I91">
        <f t="shared" si="28"/>
        <v>71382384.228222907</v>
      </c>
      <c r="N91">
        <f>Input!J92</f>
        <v>390.27376199999708</v>
      </c>
      <c r="O91">
        <f t="shared" si="29"/>
        <v>373.2658029999975</v>
      </c>
      <c r="P91">
        <f t="shared" si="30"/>
        <v>232.79328428875263</v>
      </c>
      <c r="Q91">
        <f t="shared" si="31"/>
        <v>19732.528513081041</v>
      </c>
      <c r="R91">
        <f t="shared" si="32"/>
        <v>4.7395241167524438E-3</v>
      </c>
    </row>
    <row r="92" spans="1:18" x14ac:dyDescent="0.25">
      <c r="A92">
        <f>Input!G93</f>
        <v>271</v>
      </c>
      <c r="B92">
        <f t="shared" si="22"/>
        <v>89</v>
      </c>
      <c r="C92">
        <f t="shared" si="23"/>
        <v>1.2906285407987264</v>
      </c>
      <c r="D92">
        <f t="shared" si="24"/>
        <v>2.8821010628909938</v>
      </c>
      <c r="E92" s="4">
        <f>Input!I93</f>
        <v>23156.615197142855</v>
      </c>
      <c r="F92">
        <f t="shared" si="25"/>
        <v>20664.628880285713</v>
      </c>
      <c r="G92">
        <f t="shared" si="26"/>
        <v>20777.362213581069</v>
      </c>
      <c r="H92">
        <f t="shared" si="27"/>
        <v>12708.804435881982</v>
      </c>
      <c r="I92">
        <f t="shared" si="28"/>
        <v>74352454.709341168</v>
      </c>
      <c r="N92">
        <f>Input!J93</f>
        <v>400.70999457142898</v>
      </c>
      <c r="O92">
        <f t="shared" si="29"/>
        <v>383.70203557142941</v>
      </c>
      <c r="P92">
        <f t="shared" si="30"/>
        <v>213.79845885690392</v>
      </c>
      <c r="Q92">
        <f t="shared" si="31"/>
        <v>28867.225380388645</v>
      </c>
      <c r="R92">
        <f t="shared" si="32"/>
        <v>363.42349989959109</v>
      </c>
    </row>
    <row r="93" spans="1:18" x14ac:dyDescent="0.25">
      <c r="A93">
        <f>Input!G94</f>
        <v>272</v>
      </c>
      <c r="B93">
        <f t="shared" si="22"/>
        <v>90</v>
      </c>
      <c r="C93">
        <f t="shared" si="23"/>
        <v>1.3051299850773639</v>
      </c>
      <c r="D93">
        <f t="shared" si="24"/>
        <v>3.0188533065171534</v>
      </c>
      <c r="E93" s="4">
        <f>Input!I94</f>
        <v>23561.251694857143</v>
      </c>
      <c r="F93">
        <f t="shared" si="25"/>
        <v>21069.265378</v>
      </c>
      <c r="G93">
        <f t="shared" si="26"/>
        <v>20934.950186184516</v>
      </c>
      <c r="H93">
        <f t="shared" si="27"/>
        <v>18040.57075243014</v>
      </c>
      <c r="I93">
        <f t="shared" si="28"/>
        <v>77094983.70434998</v>
      </c>
      <c r="N93">
        <f>Input!J94</f>
        <v>404.63649771428754</v>
      </c>
      <c r="O93">
        <f t="shared" si="29"/>
        <v>387.62853871428797</v>
      </c>
      <c r="P93">
        <f t="shared" si="30"/>
        <v>195.31996151552883</v>
      </c>
      <c r="Q93">
        <f t="shared" si="31"/>
        <v>36982.588864211102</v>
      </c>
      <c r="R93">
        <f t="shared" si="32"/>
        <v>1409.41430117799</v>
      </c>
    </row>
    <row r="94" spans="1:18" x14ac:dyDescent="0.25">
      <c r="A94">
        <f>Input!G95</f>
        <v>273</v>
      </c>
      <c r="B94">
        <f t="shared" si="22"/>
        <v>91</v>
      </c>
      <c r="C94">
        <f t="shared" si="23"/>
        <v>1.3196314293560012</v>
      </c>
      <c r="D94">
        <f t="shared" si="24"/>
        <v>3.1604749186339762</v>
      </c>
      <c r="E94" s="4">
        <f>Input!I95</f>
        <v>23961.651702285715</v>
      </c>
      <c r="F94">
        <f t="shared" si="25"/>
        <v>21469.665385428572</v>
      </c>
      <c r="G94">
        <f t="shared" si="26"/>
        <v>21076.952214502031</v>
      </c>
      <c r="H94">
        <f t="shared" si="27"/>
        <v>154223.63461917889</v>
      </c>
      <c r="I94">
        <f t="shared" si="28"/>
        <v>79608810.375944674</v>
      </c>
      <c r="N94">
        <f>Input!J95</f>
        <v>400.40000742857228</v>
      </c>
      <c r="O94">
        <f t="shared" si="29"/>
        <v>383.39204842857271</v>
      </c>
      <c r="P94">
        <f t="shared" si="30"/>
        <v>177.48084322589156</v>
      </c>
      <c r="Q94">
        <f t="shared" si="31"/>
        <v>42399.424428020662</v>
      </c>
      <c r="R94">
        <f t="shared" si="32"/>
        <v>3067.0867575619627</v>
      </c>
    </row>
    <row r="95" spans="1:18" x14ac:dyDescent="0.25">
      <c r="A95">
        <f>Input!G96</f>
        <v>274</v>
      </c>
      <c r="B95">
        <f t="shared" si="22"/>
        <v>92</v>
      </c>
      <c r="C95">
        <f t="shared" si="23"/>
        <v>1.3341328736346385</v>
      </c>
      <c r="D95">
        <f t="shared" si="24"/>
        <v>3.3070829061618672</v>
      </c>
      <c r="E95" s="4">
        <f>Input!I96</f>
        <v>24351.367487571431</v>
      </c>
      <c r="F95">
        <f t="shared" si="25"/>
        <v>21859.381170714289</v>
      </c>
      <c r="G95">
        <f t="shared" si="26"/>
        <v>21204.23227771583</v>
      </c>
      <c r="H95">
        <f t="shared" si="27"/>
        <v>429220.07199710613</v>
      </c>
      <c r="I95">
        <f t="shared" si="28"/>
        <v>81896291.99397938</v>
      </c>
      <c r="N95">
        <f>Input!J96</f>
        <v>389.71578528571627</v>
      </c>
      <c r="O95">
        <f t="shared" si="29"/>
        <v>372.70782628571669</v>
      </c>
      <c r="P95">
        <f t="shared" si="30"/>
        <v>160.38848228455339</v>
      </c>
      <c r="Q95">
        <f t="shared" si="31"/>
        <v>45079.503837084318</v>
      </c>
      <c r="R95">
        <f t="shared" si="32"/>
        <v>5252.4293943873718</v>
      </c>
    </row>
    <row r="96" spans="1:18" x14ac:dyDescent="0.25">
      <c r="A96">
        <f>Input!G97</f>
        <v>275</v>
      </c>
      <c r="B96">
        <f t="shared" si="22"/>
        <v>93</v>
      </c>
      <c r="C96">
        <f t="shared" si="23"/>
        <v>1.348634317913276</v>
      </c>
      <c r="D96">
        <f t="shared" si="24"/>
        <v>3.4587957627073562</v>
      </c>
      <c r="E96" s="4">
        <f>Input!I97</f>
        <v>24725.583917714288</v>
      </c>
      <c r="F96">
        <f t="shared" si="25"/>
        <v>22233.597600857145</v>
      </c>
      <c r="G96">
        <f t="shared" si="26"/>
        <v>21317.700208431776</v>
      </c>
      <c r="H96">
        <f t="shared" si="27"/>
        <v>838868.0334515915</v>
      </c>
      <c r="I96">
        <f t="shared" si="28"/>
        <v>83962858.674449384</v>
      </c>
      <c r="N96">
        <f>Input!J97</f>
        <v>374.21643014285655</v>
      </c>
      <c r="O96">
        <f t="shared" si="29"/>
        <v>357.20847114285698</v>
      </c>
      <c r="P96">
        <f t="shared" si="30"/>
        <v>144.13350808747143</v>
      </c>
      <c r="Q96">
        <f t="shared" si="31"/>
        <v>45400.939881053921</v>
      </c>
      <c r="R96">
        <f t="shared" si="32"/>
        <v>7872.7680786279861</v>
      </c>
    </row>
    <row r="97" spans="1:18" x14ac:dyDescent="0.25">
      <c r="A97">
        <f>Input!G98</f>
        <v>276</v>
      </c>
      <c r="B97">
        <f t="shared" si="22"/>
        <v>94</v>
      </c>
      <c r="C97">
        <f t="shared" si="23"/>
        <v>1.3631357621919133</v>
      </c>
      <c r="D97">
        <f t="shared" si="24"/>
        <v>3.6157334709853468</v>
      </c>
      <c r="E97" s="4">
        <f>Input!I98</f>
        <v>25098.147083285712</v>
      </c>
      <c r="F97">
        <f t="shared" si="25"/>
        <v>22606.160766428569</v>
      </c>
      <c r="G97">
        <f t="shared" si="26"/>
        <v>21418.297110691412</v>
      </c>
      <c r="H97">
        <f t="shared" si="27"/>
        <v>1411020.0646212439</v>
      </c>
      <c r="I97">
        <f t="shared" si="28"/>
        <v>85816542.379249856</v>
      </c>
      <c r="N97">
        <f>Input!J98</f>
        <v>372.56316557142418</v>
      </c>
      <c r="O97">
        <f t="shared" si="29"/>
        <v>355.55520657142461</v>
      </c>
      <c r="P97">
        <f t="shared" si="30"/>
        <v>128.7891472716237</v>
      </c>
      <c r="Q97">
        <f t="shared" si="31"/>
        <v>51422.845650360818</v>
      </c>
      <c r="R97">
        <f t="shared" si="32"/>
        <v>10831.185419788388</v>
      </c>
    </row>
    <row r="98" spans="1:18" x14ac:dyDescent="0.25">
      <c r="A98">
        <f>Input!G99</f>
        <v>277</v>
      </c>
      <c r="B98">
        <f t="shared" si="22"/>
        <v>95</v>
      </c>
      <c r="C98">
        <f t="shared" si="23"/>
        <v>1.3776372064705507</v>
      </c>
      <c r="D98">
        <f t="shared" si="24"/>
        <v>3.7780175052190752</v>
      </c>
      <c r="E98" s="4">
        <f>Input!I99</f>
        <v>25456.884824142857</v>
      </c>
      <c r="F98">
        <f t="shared" si="25"/>
        <v>22964.898507285714</v>
      </c>
      <c r="G98">
        <f t="shared" si="26"/>
        <v>21506.981227580171</v>
      </c>
      <c r="H98">
        <f t="shared" si="27"/>
        <v>2125522.7944640117</v>
      </c>
      <c r="I98">
        <f t="shared" si="28"/>
        <v>87467497.23328729</v>
      </c>
      <c r="N98">
        <f>Input!J99</f>
        <v>358.73774085714467</v>
      </c>
      <c r="O98">
        <f t="shared" si="29"/>
        <v>341.7297818571451</v>
      </c>
      <c r="P98">
        <f t="shared" si="30"/>
        <v>114.41099523660391</v>
      </c>
      <c r="Q98">
        <f t="shared" si="31"/>
        <v>51673.830750635127</v>
      </c>
      <c r="R98">
        <f t="shared" si="32"/>
        <v>14030.670969136583</v>
      </c>
    </row>
    <row r="99" spans="1:18" x14ac:dyDescent="0.25">
      <c r="A99">
        <f>Input!G100</f>
        <v>278</v>
      </c>
      <c r="B99">
        <f t="shared" si="22"/>
        <v>96</v>
      </c>
      <c r="C99">
        <f t="shared" si="23"/>
        <v>1.392138650749188</v>
      </c>
      <c r="D99">
        <f t="shared" si="24"/>
        <v>3.9457708335181758</v>
      </c>
      <c r="E99" s="4">
        <f>Input!I100</f>
        <v>25790.058961857139</v>
      </c>
      <c r="F99">
        <f t="shared" si="25"/>
        <v>23298.072644999997</v>
      </c>
      <c r="G99">
        <f t="shared" si="26"/>
        <v>21584.714534221574</v>
      </c>
      <c r="H99">
        <f t="shared" si="27"/>
        <v>2935596.0157702067</v>
      </c>
      <c r="I99">
        <f t="shared" si="28"/>
        <v>88927526.580834687</v>
      </c>
      <c r="N99">
        <f>Input!J100</f>
        <v>333.17413771428255</v>
      </c>
      <c r="O99">
        <f t="shared" si="29"/>
        <v>316.16617871428298</v>
      </c>
      <c r="P99">
        <f t="shared" si="30"/>
        <v>101.03720203257593</v>
      </c>
      <c r="Q99">
        <f t="shared" si="31"/>
        <v>46280.476608118457</v>
      </c>
      <c r="R99">
        <f t="shared" si="32"/>
        <v>17377.811235641911</v>
      </c>
    </row>
    <row r="100" spans="1:18" x14ac:dyDescent="0.25">
      <c r="A100">
        <f>Input!G101</f>
        <v>279</v>
      </c>
      <c r="B100">
        <f t="shared" si="22"/>
        <v>97</v>
      </c>
      <c r="C100">
        <f t="shared" si="23"/>
        <v>1.4066400950278255</v>
      </c>
      <c r="D100">
        <f t="shared" si="24"/>
        <v>4.1191179202353423</v>
      </c>
      <c r="E100" s="4">
        <f>Input!I101</f>
        <v>26094.941610142854</v>
      </c>
      <c r="F100">
        <f t="shared" si="25"/>
        <v>23602.955293285711</v>
      </c>
      <c r="G100">
        <f t="shared" si="26"/>
        <v>21652.45029925702</v>
      </c>
      <c r="H100">
        <f t="shared" si="27"/>
        <v>3804469.7317308667</v>
      </c>
      <c r="I100">
        <f t="shared" si="28"/>
        <v>90209630.109879866</v>
      </c>
      <c r="N100">
        <f>Input!J101</f>
        <v>304.88264828571482</v>
      </c>
      <c r="O100">
        <f t="shared" si="29"/>
        <v>287.87468928571525</v>
      </c>
      <c r="P100">
        <f t="shared" si="30"/>
        <v>88.68904827354244</v>
      </c>
      <c r="Q100">
        <f t="shared" si="31"/>
        <v>39674.919585430187</v>
      </c>
      <c r="R100">
        <f t="shared" si="32"/>
        <v>20785.877059250553</v>
      </c>
    </row>
    <row r="101" spans="1:18" x14ac:dyDescent="0.25">
      <c r="A101">
        <f>Input!G102</f>
        <v>280</v>
      </c>
      <c r="B101">
        <f t="shared" si="22"/>
        <v>98</v>
      </c>
      <c r="C101">
        <f t="shared" si="23"/>
        <v>1.4211415393064628</v>
      </c>
      <c r="D101">
        <f t="shared" si="24"/>
        <v>4.2981847283019308</v>
      </c>
      <c r="E101" s="4">
        <f>Input!I102</f>
        <v>26378.476479857141</v>
      </c>
      <c r="F101">
        <f t="shared" si="25"/>
        <v>23886.490162999999</v>
      </c>
      <c r="G101">
        <f t="shared" si="26"/>
        <v>21711.121818891101</v>
      </c>
      <c r="H101">
        <f t="shared" si="27"/>
        <v>4732227.4325510887</v>
      </c>
      <c r="I101">
        <f t="shared" si="28"/>
        <v>91327581.979856029</v>
      </c>
      <c r="N101">
        <f>Input!J102</f>
        <v>283.5348697142872</v>
      </c>
      <c r="O101">
        <f t="shared" si="29"/>
        <v>266.52691071428762</v>
      </c>
      <c r="P101">
        <f t="shared" si="30"/>
        <v>77.371874676010776</v>
      </c>
      <c r="Q101">
        <f t="shared" si="31"/>
        <v>35779.62765864181</v>
      </c>
      <c r="R101">
        <f t="shared" si="32"/>
        <v>24177.219031299974</v>
      </c>
    </row>
    <row r="102" spans="1:18" x14ac:dyDescent="0.25">
      <c r="A102">
        <f>Input!G103</f>
        <v>281</v>
      </c>
      <c r="B102">
        <f t="shared" si="22"/>
        <v>99</v>
      </c>
      <c r="C102">
        <f t="shared" si="23"/>
        <v>1.4356429835851001</v>
      </c>
      <c r="D102">
        <f t="shared" si="24"/>
        <v>4.4830987215429978</v>
      </c>
      <c r="E102" s="4">
        <f>Input!I103</f>
        <v>26633.947183857144</v>
      </c>
      <c r="F102">
        <f t="shared" si="25"/>
        <v>24141.960867000002</v>
      </c>
      <c r="G102">
        <f t="shared" si="26"/>
        <v>21761.632483885132</v>
      </c>
      <c r="H102">
        <f t="shared" si="27"/>
        <v>5665963.2114622472</v>
      </c>
      <c r="I102">
        <f t="shared" si="28"/>
        <v>92295548.349800721</v>
      </c>
      <c r="N102">
        <f>Input!J103</f>
        <v>255.47070400000302</v>
      </c>
      <c r="O102">
        <f t="shared" si="29"/>
        <v>238.46274500000345</v>
      </c>
      <c r="P102">
        <f t="shared" si="30"/>
        <v>67.076318547306101</v>
      </c>
      <c r="Q102">
        <f t="shared" si="31"/>
        <v>29373.307172225839</v>
      </c>
      <c r="R102">
        <f t="shared" si="32"/>
        <v>27484.934778526876</v>
      </c>
    </row>
    <row r="103" spans="1:18" x14ac:dyDescent="0.25">
      <c r="A103">
        <f>Input!G104</f>
        <v>282</v>
      </c>
      <c r="B103">
        <f t="shared" si="22"/>
        <v>100</v>
      </c>
      <c r="C103">
        <f t="shared" si="23"/>
        <v>1.4501444278637377</v>
      </c>
      <c r="D103">
        <f t="shared" si="24"/>
        <v>4.6739888669720742</v>
      </c>
      <c r="E103" s="4">
        <f>Input!I104</f>
        <v>26883.528132857144</v>
      </c>
      <c r="F103">
        <f t="shared" si="25"/>
        <v>24391.541816000001</v>
      </c>
      <c r="G103">
        <f t="shared" si="26"/>
        <v>21804.847293316339</v>
      </c>
      <c r="H103">
        <f t="shared" si="27"/>
        <v>6690988.5536816558</v>
      </c>
      <c r="I103">
        <f t="shared" si="28"/>
        <v>93127750.163115546</v>
      </c>
      <c r="N103">
        <f>Input!J104</f>
        <v>249.58094899999924</v>
      </c>
      <c r="O103">
        <f t="shared" si="29"/>
        <v>232.57298999999966</v>
      </c>
      <c r="P103">
        <f t="shared" si="30"/>
        <v>57.779802474883361</v>
      </c>
      <c r="Q103">
        <f t="shared" si="31"/>
        <v>30552.658405190476</v>
      </c>
      <c r="R103">
        <f t="shared" si="32"/>
        <v>30653.820883045082</v>
      </c>
    </row>
    <row r="104" spans="1:18" x14ac:dyDescent="0.25">
      <c r="A104">
        <f>Input!G105</f>
        <v>283</v>
      </c>
      <c r="B104">
        <f t="shared" ref="B104:B115" si="33">A104-$A$3</f>
        <v>101</v>
      </c>
      <c r="C104">
        <f t="shared" ref="C104:C115" si="34">B104*$AA$3</f>
        <v>1.464645872142375</v>
      </c>
      <c r="D104">
        <f t="shared" ref="D104:D115" si="35">POWER(C104,$AB$3)</f>
        <v>4.8709856370660933</v>
      </c>
      <c r="E104" s="4">
        <f>Input!I105</f>
        <v>27126.268699857144</v>
      </c>
      <c r="F104">
        <f t="shared" ref="F104:F115" si="36">E104-$E$3</f>
        <v>24634.282383000002</v>
      </c>
      <c r="G104">
        <f t="shared" ref="G104:G115" si="37">$Z$3*(1-EXP(-1*D104))</f>
        <v>21841.585881366649</v>
      </c>
      <c r="H104">
        <f t="shared" ref="H104:H115" si="38">(F104-G104)^2</f>
        <v>7799153.7502351655</v>
      </c>
      <c r="I104">
        <f t="shared" ref="I104:I115" si="39">(G104-$J$4)^2</f>
        <v>93838174.623992473</v>
      </c>
      <c r="N104">
        <f>Input!J105</f>
        <v>242.74056700000074</v>
      </c>
      <c r="O104">
        <f t="shared" si="29"/>
        <v>225.73260800000116</v>
      </c>
      <c r="P104">
        <f t="shared" si="30"/>
        <v>49.448214899428002</v>
      </c>
      <c r="Q104">
        <f t="shared" si="31"/>
        <v>31076.187250837411</v>
      </c>
      <c r="R104">
        <f t="shared" si="32"/>
        <v>33640.663698799945</v>
      </c>
    </row>
    <row r="105" spans="1:18" x14ac:dyDescent="0.25">
      <c r="A105">
        <f>Input!G106</f>
        <v>284</v>
      </c>
      <c r="B105">
        <f t="shared" si="33"/>
        <v>102</v>
      </c>
      <c r="C105">
        <f t="shared" si="34"/>
        <v>1.4791473164210123</v>
      </c>
      <c r="D105">
        <f t="shared" si="35"/>
        <v>5.0742210120208835</v>
      </c>
      <c r="E105" s="4">
        <f>Input!I106</f>
        <v>27352.104636857144</v>
      </c>
      <c r="F105">
        <f t="shared" si="36"/>
        <v>24860.118320000001</v>
      </c>
      <c r="G105">
        <f t="shared" si="37"/>
        <v>21872.617076716924</v>
      </c>
      <c r="H105">
        <f t="shared" si="38"/>
        <v>8925163.6786179319</v>
      </c>
      <c r="I105">
        <f t="shared" si="39"/>
        <v>94440336.596486121</v>
      </c>
      <c r="N105">
        <f>Input!J106</f>
        <v>225.83593699999983</v>
      </c>
      <c r="O105">
        <f t="shared" si="29"/>
        <v>208.82797800000026</v>
      </c>
      <c r="P105">
        <f t="shared" si="30"/>
        <v>42.037719357063573</v>
      </c>
      <c r="Q105">
        <f t="shared" si="31"/>
        <v>27818.990378177718</v>
      </c>
      <c r="R105">
        <f t="shared" si="32"/>
        <v>36413.955121132123</v>
      </c>
    </row>
    <row r="106" spans="1:18" x14ac:dyDescent="0.25">
      <c r="A106">
        <f>Input!G107</f>
        <v>285</v>
      </c>
      <c r="B106">
        <f t="shared" si="33"/>
        <v>103</v>
      </c>
      <c r="C106">
        <f t="shared" si="34"/>
        <v>1.4936487606996498</v>
      </c>
      <c r="D106">
        <f t="shared" si="35"/>
        <v>5.2838284819875136</v>
      </c>
      <c r="E106" s="4">
        <f>Input!I107</f>
        <v>27558.432052285712</v>
      </c>
      <c r="F106">
        <f t="shared" si="36"/>
        <v>25066.44573542857</v>
      </c>
      <c r="G106">
        <f t="shared" si="37"/>
        <v>21898.654970036481</v>
      </c>
      <c r="H106">
        <f t="shared" si="38"/>
        <v>10034898.333303394</v>
      </c>
      <c r="I106">
        <f t="shared" si="39"/>
        <v>94947089.240156755</v>
      </c>
      <c r="N106">
        <f>Input!J107</f>
        <v>206.3274154285682</v>
      </c>
      <c r="O106">
        <f t="shared" si="29"/>
        <v>189.31945642856863</v>
      </c>
      <c r="P106">
        <f t="shared" si="30"/>
        <v>35.496628973812321</v>
      </c>
      <c r="Q106">
        <f t="shared" si="31"/>
        <v>23661.462246175728</v>
      </c>
      <c r="R106">
        <f t="shared" si="32"/>
        <v>38953.140399478878</v>
      </c>
    </row>
    <row r="107" spans="1:18" x14ac:dyDescent="0.25">
      <c r="A107">
        <f>Input!G108</f>
        <v>286</v>
      </c>
      <c r="B107">
        <f t="shared" si="33"/>
        <v>104</v>
      </c>
      <c r="C107">
        <f t="shared" si="34"/>
        <v>1.5081502049782871</v>
      </c>
      <c r="D107">
        <f t="shared" si="35"/>
        <v>5.499943049289862</v>
      </c>
      <c r="E107" s="4">
        <f>Input!I108</f>
        <v>27757.650430142858</v>
      </c>
      <c r="F107">
        <f t="shared" si="36"/>
        <v>25265.664113285715</v>
      </c>
      <c r="G107">
        <f t="shared" si="37"/>
        <v>21920.356425113314</v>
      </c>
      <c r="H107">
        <f t="shared" si="38"/>
        <v>11191083.528545374</v>
      </c>
      <c r="I107">
        <f t="shared" si="39"/>
        <v>95370481.609148011</v>
      </c>
      <c r="N107">
        <f>Input!J108</f>
        <v>199.21837785714524</v>
      </c>
      <c r="O107">
        <f t="shared" si="29"/>
        <v>182.21041885714567</v>
      </c>
      <c r="P107">
        <f t="shared" si="30"/>
        <v>29.767285171736248</v>
      </c>
      <c r="Q107">
        <f t="shared" si="31"/>
        <v>23238.909007827606</v>
      </c>
      <c r="R107">
        <f t="shared" si="32"/>
        <v>41247.515382680635</v>
      </c>
    </row>
    <row r="108" spans="1:18" x14ac:dyDescent="0.25">
      <c r="A108">
        <f>Input!G109</f>
        <v>287</v>
      </c>
      <c r="B108">
        <f t="shared" si="33"/>
        <v>105</v>
      </c>
      <c r="C108">
        <f t="shared" si="34"/>
        <v>1.5226516492569244</v>
      </c>
      <c r="D108">
        <f t="shared" si="35"/>
        <v>5.7227012306238016</v>
      </c>
      <c r="E108" s="4">
        <f>Input!I109</f>
        <v>27930.623233285714</v>
      </c>
      <c r="F108">
        <f t="shared" si="36"/>
        <v>25438.636916428572</v>
      </c>
      <c r="G108">
        <f t="shared" si="37"/>
        <v>21938.319934636824</v>
      </c>
      <c r="H108">
        <f t="shared" si="38"/>
        <v>12252218.973019691</v>
      </c>
      <c r="I108">
        <f t="shared" si="39"/>
        <v>95721659.702463999</v>
      </c>
      <c r="N108">
        <f>Input!J109</f>
        <v>172.97280314285672</v>
      </c>
      <c r="O108">
        <f t="shared" si="29"/>
        <v>155.96484414285715</v>
      </c>
      <c r="P108">
        <f t="shared" si="30"/>
        <v>24.787884253603657</v>
      </c>
      <c r="Q108">
        <f t="shared" si="31"/>
        <v>17207.394805786818</v>
      </c>
      <c r="R108">
        <f t="shared" si="32"/>
        <v>43294.891114763202</v>
      </c>
    </row>
    <row r="109" spans="1:18" x14ac:dyDescent="0.25">
      <c r="A109">
        <f>Input!G110</f>
        <v>288</v>
      </c>
      <c r="B109">
        <f t="shared" si="33"/>
        <v>106</v>
      </c>
      <c r="C109">
        <f t="shared" si="34"/>
        <v>1.5371530935355617</v>
      </c>
      <c r="D109">
        <f t="shared" si="35"/>
        <v>5.9522410592382453</v>
      </c>
      <c r="E109" s="4">
        <f>Input!I110</f>
        <v>28072.969310714288</v>
      </c>
      <c r="F109">
        <f t="shared" si="36"/>
        <v>25580.982993857146</v>
      </c>
      <c r="G109">
        <f t="shared" si="37"/>
        <v>21953.085693473058</v>
      </c>
      <c r="H109">
        <f t="shared" si="38"/>
        <v>13161638.82213415</v>
      </c>
      <c r="I109">
        <f t="shared" si="39"/>
        <v>96010806.558624506</v>
      </c>
      <c r="N109">
        <f>Input!J110</f>
        <v>142.34607742857406</v>
      </c>
      <c r="O109">
        <f t="shared" si="29"/>
        <v>125.33811842857449</v>
      </c>
      <c r="P109">
        <f t="shared" si="30"/>
        <v>20.494202212484499</v>
      </c>
      <c r="Q109">
        <f t="shared" si="31"/>
        <v>10992.246767526498</v>
      </c>
      <c r="R109">
        <f t="shared" si="32"/>
        <v>45100.136111632397</v>
      </c>
    </row>
    <row r="110" spans="1:18" x14ac:dyDescent="0.25">
      <c r="A110">
        <f>Input!G111</f>
        <v>289</v>
      </c>
      <c r="B110">
        <f t="shared" si="33"/>
        <v>107</v>
      </c>
      <c r="C110">
        <f t="shared" si="34"/>
        <v>1.5516545378141993</v>
      </c>
      <c r="D110">
        <f t="shared" si="35"/>
        <v>6.1887020870984415</v>
      </c>
      <c r="E110" s="4">
        <f>Input!I111</f>
        <v>28204.300513142862</v>
      </c>
      <c r="F110">
        <f t="shared" si="36"/>
        <v>25712.314196285719</v>
      </c>
      <c r="G110">
        <f t="shared" si="37"/>
        <v>21965.13674106183</v>
      </c>
      <c r="H110">
        <f t="shared" si="38"/>
        <v>14041338.880938184</v>
      </c>
      <c r="I110">
        <f t="shared" si="39"/>
        <v>96247116.417246029</v>
      </c>
      <c r="N110">
        <f>Input!J111</f>
        <v>131.33120242857331</v>
      </c>
      <c r="O110">
        <f t="shared" si="29"/>
        <v>114.32324342857373</v>
      </c>
      <c r="P110">
        <f t="shared" si="30"/>
        <v>16.82117631938797</v>
      </c>
      <c r="Q110">
        <f t="shared" si="31"/>
        <v>9506.653090564163</v>
      </c>
      <c r="R110">
        <f t="shared" si="32"/>
        <v>46673.693015008619</v>
      </c>
    </row>
    <row r="111" spans="1:18" x14ac:dyDescent="0.25">
      <c r="A111">
        <f>Input!G112</f>
        <v>290</v>
      </c>
      <c r="B111">
        <f t="shared" si="33"/>
        <v>108</v>
      </c>
      <c r="C111">
        <f t="shared" si="34"/>
        <v>1.5661559820928366</v>
      </c>
      <c r="D111">
        <f t="shared" si="35"/>
        <v>6.4322253870317772</v>
      </c>
      <c r="E111" s="4">
        <f>Input!I112</f>
        <v>28339.062239428575</v>
      </c>
      <c r="F111">
        <f t="shared" si="36"/>
        <v>25847.075922571432</v>
      </c>
      <c r="G111">
        <f t="shared" si="37"/>
        <v>21974.901010554146</v>
      </c>
      <c r="H111">
        <f t="shared" si="38"/>
        <v>14993738.549256079</v>
      </c>
      <c r="I111">
        <f t="shared" si="39"/>
        <v>96438797.690393075</v>
      </c>
      <c r="N111">
        <f>Input!J112</f>
        <v>134.76172628571294</v>
      </c>
      <c r="O111">
        <f t="shared" si="29"/>
        <v>117.75376728571337</v>
      </c>
      <c r="P111">
        <f t="shared" si="30"/>
        <v>13.704311275494188</v>
      </c>
      <c r="Q111">
        <f t="shared" si="31"/>
        <v>10826.289296022534</v>
      </c>
      <c r="R111">
        <f t="shared" si="32"/>
        <v>48030.148846453922</v>
      </c>
    </row>
    <row r="112" spans="1:18" x14ac:dyDescent="0.25">
      <c r="A112">
        <f>Input!G113</f>
        <v>291</v>
      </c>
      <c r="B112">
        <f t="shared" si="33"/>
        <v>109</v>
      </c>
      <c r="C112">
        <f t="shared" si="34"/>
        <v>1.5806574263714739</v>
      </c>
      <c r="D112">
        <f t="shared" si="35"/>
        <v>6.6829535548564634</v>
      </c>
      <c r="E112" s="4">
        <f>Input!I113</f>
        <v>28454.398107428573</v>
      </c>
      <c r="F112">
        <f t="shared" si="36"/>
        <v>25962.41179057143</v>
      </c>
      <c r="G112">
        <f t="shared" si="37"/>
        <v>21982.754115387153</v>
      </c>
      <c r="H112">
        <f t="shared" si="38"/>
        <v>15837675.211653123</v>
      </c>
      <c r="I112">
        <f t="shared" si="39"/>
        <v>96593099.45675014</v>
      </c>
      <c r="N112">
        <f>Input!J113</f>
        <v>115.3358679999983</v>
      </c>
      <c r="O112">
        <f t="shared" si="29"/>
        <v>98.327908999998726</v>
      </c>
      <c r="P112">
        <f t="shared" si="30"/>
        <v>11.080887452775505</v>
      </c>
      <c r="Q112">
        <f t="shared" si="31"/>
        <v>7612.0427688616337</v>
      </c>
      <c r="R112">
        <f t="shared" si="32"/>
        <v>49186.918876241369</v>
      </c>
    </row>
    <row r="113" spans="1:18" x14ac:dyDescent="0.25">
      <c r="A113">
        <f>Input!G114</f>
        <v>292</v>
      </c>
      <c r="B113">
        <f t="shared" si="33"/>
        <v>110</v>
      </c>
      <c r="C113">
        <f t="shared" si="34"/>
        <v>1.5951588706501114</v>
      </c>
      <c r="D113">
        <f t="shared" si="35"/>
        <v>6.9410307114933216</v>
      </c>
      <c r="E113" s="4">
        <f>Input!I114</f>
        <v>28562.273618999996</v>
      </c>
      <c r="F113">
        <f t="shared" si="36"/>
        <v>26070.287302142853</v>
      </c>
      <c r="G113">
        <f t="shared" si="37"/>
        <v>21989.022703733954</v>
      </c>
      <c r="H113">
        <f t="shared" si="38"/>
        <v>16656720.722225755</v>
      </c>
      <c r="I113">
        <f t="shared" si="39"/>
        <v>96716356.366736338</v>
      </c>
      <c r="N113">
        <f>Input!J114</f>
        <v>107.87551157142298</v>
      </c>
      <c r="O113">
        <f t="shared" si="29"/>
        <v>90.867552571423403</v>
      </c>
      <c r="P113">
        <f t="shared" si="30"/>
        <v>8.8909584754716793</v>
      </c>
      <c r="Q113">
        <f t="shared" si="31"/>
        <v>6720.1619795724273</v>
      </c>
      <c r="R113">
        <f t="shared" si="32"/>
        <v>50163.084997908918</v>
      </c>
    </row>
    <row r="114" spans="1:18" x14ac:dyDescent="0.25">
      <c r="A114">
        <f>Input!G115</f>
        <v>293</v>
      </c>
      <c r="B114">
        <f t="shared" si="33"/>
        <v>111</v>
      </c>
      <c r="C114">
        <f t="shared" si="34"/>
        <v>1.6096603149287487</v>
      </c>
      <c r="D114">
        <f t="shared" si="35"/>
        <v>7.2066025050609808</v>
      </c>
      <c r="E114" s="4">
        <f>Input!I115</f>
        <v>28672.505032571429</v>
      </c>
      <c r="F114">
        <f t="shared" si="36"/>
        <v>26180.518715714286</v>
      </c>
      <c r="G114">
        <f t="shared" si="37"/>
        <v>21993.988216970007</v>
      </c>
      <c r="H114">
        <f t="shared" si="38"/>
        <v>17527037.616916027</v>
      </c>
      <c r="I114">
        <f t="shared" si="39"/>
        <v>96814047.180881113</v>
      </c>
      <c r="N114">
        <f>Input!J115</f>
        <v>110.23141357143322</v>
      </c>
      <c r="O114">
        <f t="shared" si="29"/>
        <v>93.223454571433649</v>
      </c>
      <c r="P114">
        <f t="shared" si="30"/>
        <v>7.0781346436145016</v>
      </c>
      <c r="Q114">
        <f t="shared" si="31"/>
        <v>7421.0161454663139</v>
      </c>
      <c r="R114">
        <f t="shared" si="32"/>
        <v>50978.41187745869</v>
      </c>
    </row>
    <row r="115" spans="1:18" x14ac:dyDescent="0.25">
      <c r="A115">
        <f>Input!G116</f>
        <v>294</v>
      </c>
      <c r="B115">
        <f t="shared" si="33"/>
        <v>112</v>
      </c>
      <c r="C115">
        <f t="shared" si="34"/>
        <v>1.624161759207386</v>
      </c>
      <c r="D115">
        <f t="shared" si="35"/>
        <v>7.4798161129548317</v>
      </c>
      <c r="E115" s="4">
        <f>Input!I116</f>
        <v>28788.398877285712</v>
      </c>
      <c r="F115">
        <f t="shared" si="36"/>
        <v>26296.412560428569</v>
      </c>
      <c r="G115">
        <f t="shared" si="37"/>
        <v>21997.890899058682</v>
      </c>
      <c r="H115">
        <f t="shared" si="38"/>
        <v>18477288.473266132</v>
      </c>
      <c r="I115">
        <f t="shared" si="39"/>
        <v>96890862.613166854</v>
      </c>
      <c r="N115">
        <f>Input!J116</f>
        <v>115.89384471428275</v>
      </c>
      <c r="O115">
        <f t="shared" si="29"/>
        <v>98.885885714283177</v>
      </c>
      <c r="P115">
        <f t="shared" si="30"/>
        <v>5.5901570641942868</v>
      </c>
      <c r="Q115">
        <f t="shared" si="31"/>
        <v>8704.0929843510166</v>
      </c>
      <c r="R115">
        <f t="shared" si="32"/>
        <v>51652.548996007834</v>
      </c>
    </row>
    <row r="116" spans="1:18" x14ac:dyDescent="0.25">
      <c r="E116" s="4"/>
    </row>
    <row r="117" spans="1:18" x14ac:dyDescent="0.25">
      <c r="E117" s="4"/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1" t="s">
        <v>18</v>
      </c>
      <c r="E1" s="31"/>
      <c r="F1" s="31"/>
      <c r="G1" s="31"/>
      <c r="H1" s="31"/>
      <c r="I1" s="31"/>
      <c r="J1" s="31"/>
      <c r="K1" s="31"/>
      <c r="L1" s="31"/>
      <c r="N1" s="32" t="s">
        <v>19</v>
      </c>
      <c r="O1" s="32"/>
      <c r="P1" s="32"/>
      <c r="Q1" s="32"/>
      <c r="R1" s="32"/>
      <c r="S1" s="32"/>
      <c r="T1" s="32"/>
      <c r="U1" s="32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182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2491.9863168571428</v>
      </c>
      <c r="F3">
        <f>E3-$E$3</f>
        <v>0</v>
      </c>
      <c r="G3">
        <f>P3</f>
        <v>0</v>
      </c>
      <c r="H3">
        <f>(F3-G3)^2</f>
        <v>0</v>
      </c>
      <c r="I3">
        <f>(G3-$J$4)^2</f>
        <v>21376397.77275078</v>
      </c>
      <c r="J3" s="2" t="s">
        <v>11</v>
      </c>
      <c r="K3" s="23">
        <f>SUM(H3:H161)</f>
        <v>4085861340.3237724</v>
      </c>
      <c r="L3">
        <f>1-(K3/K5)</f>
        <v>-1.3862863776776533</v>
      </c>
      <c r="N3" s="4">
        <f>Input!J4</f>
        <v>17.007958999999573</v>
      </c>
      <c r="O3">
        <f>N3-$N$3</f>
        <v>0</v>
      </c>
      <c r="P3" s="4">
        <v>0</v>
      </c>
      <c r="Q3">
        <f>(O3-P3)^2</f>
        <v>0</v>
      </c>
      <c r="R3">
        <f>(O3-$S$4)^2</f>
        <v>38769.124472876756</v>
      </c>
      <c r="S3" s="2" t="s">
        <v>11</v>
      </c>
      <c r="T3" s="23">
        <f>SUM(Q4:Q167)</f>
        <v>6158305.1897151321</v>
      </c>
      <c r="U3">
        <f>1-(T3/T5)</f>
        <v>-1.0951990640575584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183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2509.4489237142852</v>
      </c>
      <c r="F4">
        <f t="shared" ref="F4:F67" si="3">E4-$E$3</f>
        <v>17.462606857142418</v>
      </c>
      <c r="G4">
        <f>P4</f>
        <v>2.1370326615924773</v>
      </c>
      <c r="H4">
        <f>(F4-G4)^2</f>
        <v>234.8732244233062</v>
      </c>
      <c r="I4">
        <f t="shared" ref="I4:I67" si="4">(G4-$J$4)^2</f>
        <v>21356641.362481605</v>
      </c>
      <c r="J4">
        <f>AVERAGE(F3:F161)</f>
        <v>4623.4616655435548</v>
      </c>
      <c r="K4" t="s">
        <v>5</v>
      </c>
      <c r="L4" t="s">
        <v>6</v>
      </c>
      <c r="N4" s="4">
        <f>Input!J5</f>
        <v>17.462606857142418</v>
      </c>
      <c r="O4">
        <f>N4-$N$3</f>
        <v>0.45464785714284517</v>
      </c>
      <c r="P4">
        <f>$Y$3*((1/$AA$3)*(1/SQRT(2*PI()))*EXP(-1*D4*D4/2))</f>
        <v>2.1370326615924773</v>
      </c>
      <c r="Q4">
        <f>(O4-P4)^2</f>
        <v>2.830418630243027</v>
      </c>
      <c r="R4">
        <f t="shared" ref="R4:R67" si="5">(O4-$S$4)^2</f>
        <v>38590.291972507745</v>
      </c>
      <c r="S4">
        <f>AVERAGE(O3:O167)</f>
        <v>196.89876706794473</v>
      </c>
      <c r="T4" t="s">
        <v>5</v>
      </c>
      <c r="U4" t="s">
        <v>6</v>
      </c>
    </row>
    <row r="5" spans="1:27" ht="14.45" x14ac:dyDescent="0.3">
      <c r="A5">
        <f>Input!G6</f>
        <v>184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2526.8288672857148</v>
      </c>
      <c r="F5">
        <f t="shared" si="3"/>
        <v>34.84255042857194</v>
      </c>
      <c r="G5">
        <f>G4+P5</f>
        <v>7.4644130315874202</v>
      </c>
      <c r="H5">
        <f t="shared" ref="H5:H68" si="6">(F5-G5)^2</f>
        <v>749.56240732816229</v>
      </c>
      <c r="I5">
        <f t="shared" si="4"/>
        <v>21307430.635198031</v>
      </c>
      <c r="K5">
        <f>SUM(I3:I161)</f>
        <v>1712225899.8520348</v>
      </c>
      <c r="L5">
        <f>1-((1-L3)*(W3-1)/(W3-1-1))</f>
        <v>-1.4164925343571171</v>
      </c>
      <c r="N5" s="4">
        <f>Input!J6</f>
        <v>17.379943571429521</v>
      </c>
      <c r="O5">
        <f t="shared" ref="O5:O68" si="7">N5-$N$3</f>
        <v>0.37198457142994812</v>
      </c>
      <c r="P5">
        <f t="shared" ref="P5:P68" si="8">$Y$3*((1/$AA$3)*(1/SQRT(2*PI()))*EXP(-1*D5*D5/2))</f>
        <v>5.3273803699949429</v>
      </c>
      <c r="Q5">
        <f t="shared" ref="Q5:Q68" si="9">(O5-P5)^2</f>
        <v>24.555947520435602</v>
      </c>
      <c r="R5">
        <f t="shared" si="5"/>
        <v>38622.776238432431</v>
      </c>
      <c r="T5">
        <f>SUM(R4:R167)</f>
        <v>2939245.8670676239</v>
      </c>
      <c r="U5">
        <f>1-((1-U3)*(Y3-1)/(Y3-1-1))</f>
        <v>-1.0962688501408469</v>
      </c>
    </row>
    <row r="6" spans="1:27" x14ac:dyDescent="0.25">
      <c r="A6">
        <f>Input!G7</f>
        <v>185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2543.9608211428572</v>
      </c>
      <c r="F6">
        <f t="shared" si="3"/>
        <v>51.974504285714374</v>
      </c>
      <c r="G6">
        <f t="shared" ref="G6:G69" si="10">G5+P6</f>
        <v>38.418442554684681</v>
      </c>
      <c r="H6">
        <f t="shared" si="6"/>
        <v>183.76680965548778</v>
      </c>
      <c r="I6">
        <f t="shared" si="4"/>
        <v>21022621.356676165</v>
      </c>
      <c r="N6" s="4">
        <f>Input!J7</f>
        <v>17.131953857142435</v>
      </c>
      <c r="O6">
        <f t="shared" si="7"/>
        <v>0.12399485714286129</v>
      </c>
      <c r="P6">
        <f t="shared" si="8"/>
        <v>30.954029523097262</v>
      </c>
      <c r="Q6">
        <f t="shared" si="9"/>
        <v>950.49103750395011</v>
      </c>
      <c r="R6">
        <f t="shared" si="5"/>
        <v>38720.310978612964</v>
      </c>
    </row>
    <row r="7" spans="1:27" x14ac:dyDescent="0.25">
      <c r="A7">
        <f>Input!G8</f>
        <v>186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2562.8700342857146</v>
      </c>
      <c r="F7">
        <f t="shared" si="3"/>
        <v>70.883717428571799</v>
      </c>
      <c r="G7">
        <f t="shared" si="10"/>
        <v>56.070544748267977</v>
      </c>
      <c r="H7">
        <f t="shared" si="6"/>
        <v>219.43008485649952</v>
      </c>
      <c r="I7">
        <f t="shared" si="4"/>
        <v>20861061.650319628</v>
      </c>
      <c r="N7" s="4">
        <f>Input!J8</f>
        <v>18.909213142857425</v>
      </c>
      <c r="O7">
        <f t="shared" si="7"/>
        <v>1.9012541428578515</v>
      </c>
      <c r="P7">
        <f t="shared" si="8"/>
        <v>17.652102193583296</v>
      </c>
      <c r="Q7">
        <f t="shared" si="9"/>
        <v>248.08921431704155</v>
      </c>
      <c r="R7">
        <f t="shared" si="5"/>
        <v>38024.030046969427</v>
      </c>
      <c r="T7" s="17"/>
      <c r="U7" s="18"/>
    </row>
    <row r="8" spans="1:27" x14ac:dyDescent="0.25">
      <c r="A8">
        <f>Input!G9</f>
        <v>187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2581.5312578571429</v>
      </c>
      <c r="F8">
        <f t="shared" si="3"/>
        <v>89.544941000000108</v>
      </c>
      <c r="G8">
        <f t="shared" si="10"/>
        <v>56.070544748267977</v>
      </c>
      <c r="H8">
        <f t="shared" si="6"/>
        <v>1120.5352044179781</v>
      </c>
      <c r="I8">
        <f t="shared" si="4"/>
        <v>20861061.650319628</v>
      </c>
      <c r="N8" s="4">
        <f>Input!J9</f>
        <v>18.661223571428309</v>
      </c>
      <c r="O8">
        <f t="shared" si="7"/>
        <v>1.6532645714287355</v>
      </c>
      <c r="P8">
        <f t="shared" si="8"/>
        <v>2.7037687730027737E-17</v>
      </c>
      <c r="Q8">
        <f t="shared" si="9"/>
        <v>2.7332837431414405</v>
      </c>
      <c r="R8">
        <f t="shared" si="5"/>
        <v>38120.806245117034</v>
      </c>
      <c r="T8" s="19" t="s">
        <v>28</v>
      </c>
      <c r="U8" s="24">
        <f>SQRT((U5-L5)^2)</f>
        <v>0.32022368421627023</v>
      </c>
    </row>
    <row r="9" spans="1:27" x14ac:dyDescent="0.25">
      <c r="A9">
        <f>Input!G10</f>
        <v>188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2601.2671032857143</v>
      </c>
      <c r="F9">
        <f t="shared" si="3"/>
        <v>109.28078642857145</v>
      </c>
      <c r="G9">
        <f t="shared" si="10"/>
        <v>56.070544748267977</v>
      </c>
      <c r="H9">
        <f t="shared" si="6"/>
        <v>2831.3298196763044</v>
      </c>
      <c r="I9">
        <f t="shared" si="4"/>
        <v>20861061.650319628</v>
      </c>
      <c r="N9" s="4">
        <f>Input!J10</f>
        <v>19.735845428571338</v>
      </c>
      <c r="O9">
        <f t="shared" si="7"/>
        <v>2.7278864285717646</v>
      </c>
      <c r="P9">
        <f t="shared" si="8"/>
        <v>1.8654066528481725E-192</v>
      </c>
      <c r="Q9">
        <f t="shared" si="9"/>
        <v>7.4413643671860168</v>
      </c>
      <c r="R9">
        <f t="shared" si="5"/>
        <v>37702.330888269622</v>
      </c>
      <c r="T9" s="21"/>
      <c r="U9" s="22"/>
    </row>
    <row r="10" spans="1:27" x14ac:dyDescent="0.25">
      <c r="A10">
        <f>Input!G11</f>
        <v>189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2620.8169565714284</v>
      </c>
      <c r="F10">
        <f t="shared" si="3"/>
        <v>128.83063971428555</v>
      </c>
      <c r="G10">
        <f t="shared" si="10"/>
        <v>56.070544748267977</v>
      </c>
      <c r="H10">
        <f t="shared" si="6"/>
        <v>5294.0314194638959</v>
      </c>
      <c r="I10">
        <f t="shared" si="4"/>
        <v>20861061.650319628</v>
      </c>
      <c r="N10" s="4">
        <f>Input!J11</f>
        <v>19.549853285714107</v>
      </c>
      <c r="O10">
        <f t="shared" si="7"/>
        <v>2.5418942857145339</v>
      </c>
      <c r="P10">
        <f t="shared" si="8"/>
        <v>0</v>
      </c>
      <c r="Q10">
        <f t="shared" si="9"/>
        <v>6.4612265597482006</v>
      </c>
      <c r="R10">
        <f t="shared" si="5"/>
        <v>37774.593997688011</v>
      </c>
    </row>
    <row r="11" spans="1:27" x14ac:dyDescent="0.25">
      <c r="A11">
        <f>Input!G12</f>
        <v>190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2640.1188201428567</v>
      </c>
      <c r="F11">
        <f t="shared" si="3"/>
        <v>148.13250328571394</v>
      </c>
      <c r="G11">
        <f t="shared" si="10"/>
        <v>56.070544748267977</v>
      </c>
      <c r="H11">
        <f t="shared" si="6"/>
        <v>8475.4042097504189</v>
      </c>
      <c r="I11">
        <f t="shared" si="4"/>
        <v>20861061.650319628</v>
      </c>
      <c r="N11" s="4">
        <f>Input!J12</f>
        <v>19.301863571428385</v>
      </c>
      <c r="O11">
        <f t="shared" si="7"/>
        <v>2.2939045714288113</v>
      </c>
      <c r="P11">
        <f t="shared" si="8"/>
        <v>0</v>
      </c>
      <c r="Q11">
        <f t="shared" si="9"/>
        <v>5.2619981828219986</v>
      </c>
      <c r="R11">
        <f t="shared" si="5"/>
        <v>37871.052507287866</v>
      </c>
    </row>
    <row r="12" spans="1:27" x14ac:dyDescent="0.25">
      <c r="A12">
        <f>Input!G13</f>
        <v>191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2659.2966888571427</v>
      </c>
      <c r="F12">
        <f t="shared" si="3"/>
        <v>167.31037199999992</v>
      </c>
      <c r="G12">
        <f t="shared" si="10"/>
        <v>56.070544748267977</v>
      </c>
      <c r="H12">
        <f t="shared" si="6"/>
        <v>12374.299166995164</v>
      </c>
      <c r="I12">
        <f t="shared" si="4"/>
        <v>20861061.650319628</v>
      </c>
      <c r="N12" s="4">
        <f>Input!J13</f>
        <v>19.177868714285978</v>
      </c>
      <c r="O12">
        <f t="shared" si="7"/>
        <v>2.1699097142864048</v>
      </c>
      <c r="P12">
        <f t="shared" si="8"/>
        <v>0</v>
      </c>
      <c r="Q12">
        <f t="shared" si="9"/>
        <v>4.7085081681545065</v>
      </c>
      <c r="R12">
        <f t="shared" si="5"/>
        <v>37919.32788626141</v>
      </c>
    </row>
    <row r="13" spans="1:27" x14ac:dyDescent="0.25">
      <c r="A13">
        <f>Input!G14</f>
        <v>192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2678.8258762857145</v>
      </c>
      <c r="F13">
        <f t="shared" si="3"/>
        <v>186.83955942857165</v>
      </c>
      <c r="G13">
        <f t="shared" si="10"/>
        <v>56.070544748267977</v>
      </c>
      <c r="H13">
        <f t="shared" si="6"/>
        <v>17100.535200457474</v>
      </c>
      <c r="I13">
        <f t="shared" si="4"/>
        <v>20861061.650319628</v>
      </c>
      <c r="N13" s="4">
        <f>Input!J14</f>
        <v>19.529187428571731</v>
      </c>
      <c r="O13">
        <f t="shared" si="7"/>
        <v>2.521228428572158</v>
      </c>
      <c r="P13">
        <f t="shared" si="8"/>
        <v>0</v>
      </c>
      <c r="Q13">
        <f t="shared" si="9"/>
        <v>6.356592789040433</v>
      </c>
      <c r="R13">
        <f t="shared" si="5"/>
        <v>37782.627527500779</v>
      </c>
    </row>
    <row r="14" spans="1:27" x14ac:dyDescent="0.25">
      <c r="A14">
        <f>Input!G15</f>
        <v>193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2698.5203902857143</v>
      </c>
      <c r="F14">
        <f t="shared" si="3"/>
        <v>206.53407342857145</v>
      </c>
      <c r="G14">
        <f t="shared" si="10"/>
        <v>56.070544748267977</v>
      </c>
      <c r="H14">
        <f t="shared" si="6"/>
        <v>22639.273462928501</v>
      </c>
      <c r="I14">
        <f t="shared" si="4"/>
        <v>20861061.650319628</v>
      </c>
      <c r="N14" s="4">
        <f>Input!J15</f>
        <v>19.694513999999799</v>
      </c>
      <c r="O14">
        <f t="shared" si="7"/>
        <v>2.6865550000002258</v>
      </c>
      <c r="P14">
        <f t="shared" si="8"/>
        <v>0</v>
      </c>
      <c r="Q14">
        <f t="shared" si="9"/>
        <v>7.2175777680262136</v>
      </c>
      <c r="R14">
        <f t="shared" si="5"/>
        <v>37718.383316324253</v>
      </c>
    </row>
    <row r="15" spans="1:27" x14ac:dyDescent="0.25">
      <c r="A15">
        <f>Input!G16</f>
        <v>194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2717.2642770000007</v>
      </c>
      <c r="F15">
        <f t="shared" si="3"/>
        <v>225.27796014285786</v>
      </c>
      <c r="G15">
        <f t="shared" si="10"/>
        <v>56.070544748267977</v>
      </c>
      <c r="H15">
        <f t="shared" si="6"/>
        <v>28631.149424517291</v>
      </c>
      <c r="I15">
        <f t="shared" si="4"/>
        <v>20861061.650319628</v>
      </c>
      <c r="N15" s="4">
        <f>Input!J16</f>
        <v>18.743886714286418</v>
      </c>
      <c r="O15">
        <f t="shared" si="7"/>
        <v>1.735927714286845</v>
      </c>
      <c r="P15">
        <f t="shared" si="8"/>
        <v>0</v>
      </c>
      <c r="Q15">
        <f t="shared" si="9"/>
        <v>3.0134450292291501</v>
      </c>
      <c r="R15">
        <f t="shared" si="5"/>
        <v>38088.533864581674</v>
      </c>
    </row>
    <row r="16" spans="1:27" x14ac:dyDescent="0.25">
      <c r="A16">
        <f>Input!G17</f>
        <v>195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2735.7188425714289</v>
      </c>
      <c r="F16">
        <f t="shared" si="3"/>
        <v>243.73252571428611</v>
      </c>
      <c r="G16">
        <f t="shared" si="10"/>
        <v>56.070544748267977</v>
      </c>
      <c r="H16">
        <f t="shared" si="6"/>
        <v>35217.019100090147</v>
      </c>
      <c r="I16">
        <f t="shared" si="4"/>
        <v>20861061.650319628</v>
      </c>
      <c r="N16" s="4">
        <f>Input!J17</f>
        <v>18.454565571428247</v>
      </c>
      <c r="O16">
        <f t="shared" si="7"/>
        <v>1.4466065714286742</v>
      </c>
      <c r="P16">
        <f t="shared" si="8"/>
        <v>0</v>
      </c>
      <c r="Q16">
        <f t="shared" si="9"/>
        <v>2.0926705725006238</v>
      </c>
      <c r="R16">
        <f t="shared" si="5"/>
        <v>38201.547042755876</v>
      </c>
    </row>
    <row r="17" spans="1:18" x14ac:dyDescent="0.25">
      <c r="A17">
        <f>Input!G18</f>
        <v>196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2756.9839578571432</v>
      </c>
      <c r="F17">
        <f t="shared" si="3"/>
        <v>264.99764100000039</v>
      </c>
      <c r="G17">
        <f t="shared" si="10"/>
        <v>56.070544748267977</v>
      </c>
      <c r="H17">
        <f t="shared" si="6"/>
        <v>43650.531548180654</v>
      </c>
      <c r="I17">
        <f t="shared" si="4"/>
        <v>20861061.650319628</v>
      </c>
      <c r="N17" s="4">
        <f>Input!J18</f>
        <v>21.265115285714273</v>
      </c>
      <c r="O17">
        <f t="shared" si="7"/>
        <v>4.2571562857147001</v>
      </c>
      <c r="P17">
        <f t="shared" si="8"/>
        <v>0</v>
      </c>
      <c r="Q17">
        <f t="shared" si="9"/>
        <v>18.123379641000181</v>
      </c>
      <c r="R17">
        <f t="shared" si="5"/>
        <v>37110.790204772209</v>
      </c>
    </row>
    <row r="18" spans="1:18" x14ac:dyDescent="0.25">
      <c r="A18">
        <f>Input!G19</f>
        <v>197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2779.6130162857144</v>
      </c>
      <c r="F18">
        <f t="shared" si="3"/>
        <v>287.62669942857156</v>
      </c>
      <c r="G18">
        <f t="shared" si="10"/>
        <v>56.070544748267977</v>
      </c>
      <c r="H18">
        <f t="shared" si="6"/>
        <v>53618.252770328669</v>
      </c>
      <c r="I18">
        <f t="shared" si="4"/>
        <v>20861061.650319628</v>
      </c>
      <c r="N18" s="4">
        <f>Input!J19</f>
        <v>22.62905842857117</v>
      </c>
      <c r="O18">
        <f t="shared" si="7"/>
        <v>5.6210994285715969</v>
      </c>
      <c r="P18">
        <f t="shared" si="8"/>
        <v>0</v>
      </c>
      <c r="Q18">
        <f t="shared" si="9"/>
        <v>31.596758785887932</v>
      </c>
      <c r="R18">
        <f t="shared" si="5"/>
        <v>36587.146137558491</v>
      </c>
    </row>
    <row r="19" spans="1:18" x14ac:dyDescent="0.25">
      <c r="A19">
        <f>Input!G20</f>
        <v>198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2803.9573367142852</v>
      </c>
      <c r="F19">
        <f t="shared" si="3"/>
        <v>311.97101985714244</v>
      </c>
      <c r="G19">
        <f t="shared" si="10"/>
        <v>56.070544748267977</v>
      </c>
      <c r="H19">
        <f t="shared" si="6"/>
        <v>65485.053160947667</v>
      </c>
      <c r="I19">
        <f t="shared" si="4"/>
        <v>20861061.650319628</v>
      </c>
      <c r="N19" s="4">
        <f>Input!J20</f>
        <v>24.344320428570882</v>
      </c>
      <c r="O19">
        <f t="shared" si="7"/>
        <v>7.3363614285713084</v>
      </c>
      <c r="P19">
        <f t="shared" si="8"/>
        <v>0</v>
      </c>
      <c r="Q19">
        <f t="shared" si="9"/>
        <v>53.82219901062885</v>
      </c>
      <c r="R19">
        <f t="shared" si="5"/>
        <v>35933.905631786351</v>
      </c>
    </row>
    <row r="20" spans="1:18" x14ac:dyDescent="0.25">
      <c r="A20">
        <f>Input!G21</f>
        <v>199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2828.5909784285714</v>
      </c>
      <c r="F20">
        <f t="shared" si="3"/>
        <v>336.60466157142855</v>
      </c>
      <c r="G20">
        <f t="shared" si="10"/>
        <v>56.070544748267977</v>
      </c>
      <c r="H20">
        <f t="shared" si="6"/>
        <v>78699.390701750701</v>
      </c>
      <c r="I20">
        <f t="shared" si="4"/>
        <v>20861061.650319628</v>
      </c>
      <c r="N20" s="4">
        <f>Input!J21</f>
        <v>24.633641714286114</v>
      </c>
      <c r="O20">
        <f t="shared" si="7"/>
        <v>7.6256827142865404</v>
      </c>
      <c r="P20">
        <f t="shared" si="8"/>
        <v>0</v>
      </c>
      <c r="Q20">
        <f t="shared" si="9"/>
        <v>58.151036858968538</v>
      </c>
      <c r="R20">
        <f t="shared" si="5"/>
        <v>35824.300460747007</v>
      </c>
    </row>
    <row r="21" spans="1:18" x14ac:dyDescent="0.25">
      <c r="A21">
        <f>Input!G22</f>
        <v>200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2854.5678975714286</v>
      </c>
      <c r="F21">
        <f t="shared" si="3"/>
        <v>362.58158071428579</v>
      </c>
      <c r="G21">
        <f t="shared" si="10"/>
        <v>56.070544748267977</v>
      </c>
      <c r="H21">
        <f t="shared" si="6"/>
        <v>93949.015168961458</v>
      </c>
      <c r="I21">
        <f t="shared" si="4"/>
        <v>20861061.650319628</v>
      </c>
      <c r="N21" s="4">
        <f>Input!J22</f>
        <v>25.976919142857241</v>
      </c>
      <c r="O21">
        <f t="shared" si="7"/>
        <v>8.968960142857668</v>
      </c>
      <c r="P21">
        <f t="shared" si="8"/>
        <v>0</v>
      </c>
      <c r="Q21">
        <f t="shared" si="9"/>
        <v>80.442246044169437</v>
      </c>
      <c r="R21">
        <f t="shared" si="5"/>
        <v>35317.612330900505</v>
      </c>
    </row>
    <row r="22" spans="1:18" x14ac:dyDescent="0.25">
      <c r="A22">
        <f>Input!G23</f>
        <v>201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2883.996006571429</v>
      </c>
      <c r="F22">
        <f t="shared" si="3"/>
        <v>392.0096897142862</v>
      </c>
      <c r="G22">
        <f t="shared" si="10"/>
        <v>56.070544748267977</v>
      </c>
      <c r="H22">
        <f t="shared" si="6"/>
        <v>112855.1091204994</v>
      </c>
      <c r="I22">
        <f t="shared" si="4"/>
        <v>20861061.650319628</v>
      </c>
      <c r="N22" s="4">
        <f>Input!J23</f>
        <v>29.428109000000404</v>
      </c>
      <c r="O22">
        <f t="shared" si="7"/>
        <v>12.420150000000831</v>
      </c>
      <c r="P22">
        <f t="shared" si="8"/>
        <v>0</v>
      </c>
      <c r="Q22">
        <f t="shared" si="9"/>
        <v>154.26012602252064</v>
      </c>
      <c r="R22">
        <f t="shared" si="5"/>
        <v>34032.360155301081</v>
      </c>
    </row>
    <row r="23" spans="1:18" x14ac:dyDescent="0.25">
      <c r="A23">
        <f>Input!G24</f>
        <v>202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2916.0280071428569</v>
      </c>
      <c r="F23">
        <f t="shared" si="3"/>
        <v>424.04169028571414</v>
      </c>
      <c r="G23">
        <f t="shared" si="10"/>
        <v>56.070544748267977</v>
      </c>
      <c r="H23">
        <f t="shared" si="6"/>
        <v>135402.76394814037</v>
      </c>
      <c r="I23">
        <f t="shared" si="4"/>
        <v>20861061.650319628</v>
      </c>
      <c r="N23" s="4">
        <f>Input!J24</f>
        <v>32.032000571427943</v>
      </c>
      <c r="O23">
        <f t="shared" si="7"/>
        <v>15.02404157142837</v>
      </c>
      <c r="P23">
        <f t="shared" si="8"/>
        <v>0</v>
      </c>
      <c r="Q23">
        <f t="shared" si="9"/>
        <v>225.72182514000784</v>
      </c>
      <c r="R23">
        <f t="shared" si="5"/>
        <v>33078.415774433182</v>
      </c>
    </row>
    <row r="24" spans="1:18" x14ac:dyDescent="0.25">
      <c r="A24">
        <f>Input!G25</f>
        <v>203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2942.0669237142856</v>
      </c>
      <c r="F24">
        <f t="shared" si="3"/>
        <v>450.08060685714281</v>
      </c>
      <c r="G24">
        <f t="shared" si="10"/>
        <v>56.070544748267977</v>
      </c>
      <c r="H24">
        <f t="shared" si="6"/>
        <v>155243.92904303939</v>
      </c>
      <c r="I24">
        <f t="shared" si="4"/>
        <v>20861061.650319628</v>
      </c>
      <c r="N24" s="4">
        <f>Input!J25</f>
        <v>26.038916571428672</v>
      </c>
      <c r="O24">
        <f t="shared" si="7"/>
        <v>9.0309575714290986</v>
      </c>
      <c r="P24">
        <f t="shared" si="8"/>
        <v>0</v>
      </c>
      <c r="Q24">
        <f t="shared" si="9"/>
        <v>81.558194656952566</v>
      </c>
      <c r="R24">
        <f t="shared" si="5"/>
        <v>35294.313845019089</v>
      </c>
    </row>
    <row r="25" spans="1:18" x14ac:dyDescent="0.25">
      <c r="A25">
        <f>Input!G26</f>
        <v>204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2973.2309604285715</v>
      </c>
      <c r="F25">
        <f t="shared" si="3"/>
        <v>481.2446435714287</v>
      </c>
      <c r="G25">
        <f t="shared" si="10"/>
        <v>56.070544748267977</v>
      </c>
      <c r="H25">
        <f t="shared" si="6"/>
        <v>180773.01431008682</v>
      </c>
      <c r="I25">
        <f t="shared" si="4"/>
        <v>20861061.650319628</v>
      </c>
      <c r="N25" s="4">
        <f>Input!J26</f>
        <v>31.164036714285885</v>
      </c>
      <c r="O25">
        <f t="shared" si="7"/>
        <v>14.156077714286312</v>
      </c>
      <c r="P25">
        <f t="shared" si="8"/>
        <v>0</v>
      </c>
      <c r="Q25">
        <f t="shared" si="9"/>
        <v>200.39453625291355</v>
      </c>
      <c r="R25">
        <f t="shared" si="5"/>
        <v>33394.890512207705</v>
      </c>
    </row>
    <row r="26" spans="1:18" x14ac:dyDescent="0.25">
      <c r="A26">
        <f>Input!G27</f>
        <v>205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3004.6636527142859</v>
      </c>
      <c r="F26">
        <f t="shared" si="3"/>
        <v>512.67733585714313</v>
      </c>
      <c r="G26">
        <f t="shared" si="10"/>
        <v>56.070544748267977</v>
      </c>
      <c r="H26">
        <f t="shared" si="6"/>
        <v>208489.76168674394</v>
      </c>
      <c r="I26">
        <f t="shared" si="4"/>
        <v>20861061.650319628</v>
      </c>
      <c r="N26" s="4">
        <f>Input!J27</f>
        <v>31.432692285714438</v>
      </c>
      <c r="O26">
        <f t="shared" si="7"/>
        <v>14.424733285714865</v>
      </c>
      <c r="P26">
        <f t="shared" si="8"/>
        <v>0</v>
      </c>
      <c r="Q26">
        <f t="shared" si="9"/>
        <v>208.07293036401038</v>
      </c>
      <c r="R26">
        <f t="shared" si="5"/>
        <v>33296.773004758368</v>
      </c>
    </row>
    <row r="27" spans="1:18" x14ac:dyDescent="0.25">
      <c r="A27">
        <f>Input!G28</f>
        <v>206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3036.3236687142858</v>
      </c>
      <c r="F27">
        <f t="shared" si="3"/>
        <v>544.33735185714295</v>
      </c>
      <c r="G27">
        <f t="shared" si="10"/>
        <v>56.070544748267977</v>
      </c>
      <c r="H27">
        <f t="shared" si="6"/>
        <v>238404.4749242953</v>
      </c>
      <c r="I27">
        <f t="shared" si="4"/>
        <v>20861061.650319628</v>
      </c>
      <c r="N27" s="4">
        <f>Input!J28</f>
        <v>31.660015999999814</v>
      </c>
      <c r="O27">
        <f t="shared" si="7"/>
        <v>14.652057000000241</v>
      </c>
      <c r="P27">
        <f t="shared" si="8"/>
        <v>0</v>
      </c>
      <c r="Q27">
        <f t="shared" si="9"/>
        <v>214.68277433125607</v>
      </c>
      <c r="R27">
        <f t="shared" si="5"/>
        <v>33213.863330589418</v>
      </c>
    </row>
    <row r="28" spans="1:18" x14ac:dyDescent="0.25">
      <c r="A28">
        <f>Input!G29</f>
        <v>207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3069.3682938571428</v>
      </c>
      <c r="F28">
        <f t="shared" si="3"/>
        <v>577.38197700000001</v>
      </c>
      <c r="G28">
        <f t="shared" si="10"/>
        <v>56.070544748267977</v>
      </c>
      <c r="H28">
        <f t="shared" si="6"/>
        <v>271765.60939635226</v>
      </c>
      <c r="I28">
        <f t="shared" si="4"/>
        <v>20861061.650319628</v>
      </c>
      <c r="N28" s="4">
        <f>Input!J29</f>
        <v>33.044625142857058</v>
      </c>
      <c r="O28">
        <f t="shared" si="7"/>
        <v>16.036666142857484</v>
      </c>
      <c r="P28">
        <f t="shared" si="8"/>
        <v>0</v>
      </c>
      <c r="Q28">
        <f t="shared" si="9"/>
        <v>257.17466097747155</v>
      </c>
      <c r="R28">
        <f t="shared" si="5"/>
        <v>32711.099551036445</v>
      </c>
    </row>
    <row r="29" spans="1:18" x14ac:dyDescent="0.25">
      <c r="A29">
        <f>Input!G30</f>
        <v>208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3105.7194479999998</v>
      </c>
      <c r="F29">
        <f t="shared" si="3"/>
        <v>613.73313114285702</v>
      </c>
      <c r="G29">
        <f t="shared" si="10"/>
        <v>56.070544748267977</v>
      </c>
      <c r="H29">
        <f t="shared" si="6"/>
        <v>310987.56026430253</v>
      </c>
      <c r="I29">
        <f t="shared" si="4"/>
        <v>20861061.650319628</v>
      </c>
      <c r="N29" s="4">
        <f>Input!J30</f>
        <v>36.351154142857013</v>
      </c>
      <c r="O29">
        <f t="shared" si="7"/>
        <v>19.343195142857439</v>
      </c>
      <c r="P29">
        <f t="shared" si="8"/>
        <v>0</v>
      </c>
      <c r="Q29">
        <f t="shared" si="9"/>
        <v>374.15919833466364</v>
      </c>
      <c r="R29">
        <f t="shared" si="5"/>
        <v>31525.981121644847</v>
      </c>
    </row>
    <row r="30" spans="1:18" x14ac:dyDescent="0.25">
      <c r="A30">
        <f>Input!G31</f>
        <v>209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3145.191139</v>
      </c>
      <c r="F30">
        <f t="shared" si="3"/>
        <v>653.20482214285721</v>
      </c>
      <c r="G30">
        <f t="shared" si="10"/>
        <v>56.070544748267977</v>
      </c>
      <c r="H30">
        <f t="shared" si="6"/>
        <v>356569.34523955832</v>
      </c>
      <c r="I30">
        <f t="shared" si="4"/>
        <v>20861061.650319628</v>
      </c>
      <c r="N30" s="4">
        <f>Input!J31</f>
        <v>39.471691000000192</v>
      </c>
      <c r="O30">
        <f t="shared" si="7"/>
        <v>22.463732000000618</v>
      </c>
      <c r="P30">
        <f t="shared" si="8"/>
        <v>0</v>
      </c>
      <c r="Q30">
        <f t="shared" si="9"/>
        <v>504.61925536785179</v>
      </c>
      <c r="R30">
        <f t="shared" si="5"/>
        <v>30427.581459154891</v>
      </c>
    </row>
    <row r="31" spans="1:18" x14ac:dyDescent="0.25">
      <c r="A31">
        <f>Input!G32</f>
        <v>210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3195.3263864285714</v>
      </c>
      <c r="F31">
        <f t="shared" si="3"/>
        <v>703.34006957142856</v>
      </c>
      <c r="G31">
        <f t="shared" si="10"/>
        <v>56.070544748267977</v>
      </c>
      <c r="H31">
        <f t="shared" si="6"/>
        <v>418957.83776480012</v>
      </c>
      <c r="I31">
        <f t="shared" si="4"/>
        <v>20861061.650319628</v>
      </c>
      <c r="N31" s="4">
        <f>Input!J32</f>
        <v>50.135247428571347</v>
      </c>
      <c r="O31">
        <f t="shared" si="7"/>
        <v>33.127288428571774</v>
      </c>
      <c r="P31">
        <f t="shared" si="8"/>
        <v>0</v>
      </c>
      <c r="Q31">
        <f t="shared" si="9"/>
        <v>1097.4172386297853</v>
      </c>
      <c r="R31">
        <f t="shared" si="5"/>
        <v>26821.097215726593</v>
      </c>
    </row>
    <row r="32" spans="1:18" x14ac:dyDescent="0.25">
      <c r="A32">
        <f>Input!G33</f>
        <v>211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3247.7142067142859</v>
      </c>
      <c r="F32">
        <f t="shared" si="3"/>
        <v>755.72788985714305</v>
      </c>
      <c r="G32">
        <f t="shared" si="10"/>
        <v>56.070544748267977</v>
      </c>
      <c r="H32">
        <f t="shared" si="6"/>
        <v>489520.40056479955</v>
      </c>
      <c r="I32">
        <f t="shared" si="4"/>
        <v>20861061.650319628</v>
      </c>
      <c r="N32" s="4">
        <f>Input!J33</f>
        <v>52.387820285714497</v>
      </c>
      <c r="O32">
        <f t="shared" si="7"/>
        <v>35.379861285714924</v>
      </c>
      <c r="P32">
        <f t="shared" si="8"/>
        <v>0</v>
      </c>
      <c r="Q32">
        <f t="shared" si="9"/>
        <v>1251.7345845964296</v>
      </c>
      <c r="R32">
        <f t="shared" si="5"/>
        <v>26088.356925088829</v>
      </c>
    </row>
    <row r="33" spans="1:18" x14ac:dyDescent="0.25">
      <c r="A33">
        <f>Input!G34</f>
        <v>212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3305.5991315714282</v>
      </c>
      <c r="F33">
        <f t="shared" si="3"/>
        <v>813.61281471428538</v>
      </c>
      <c r="G33">
        <f t="shared" si="10"/>
        <v>56.070544748267977</v>
      </c>
      <c r="H33">
        <f t="shared" si="6"/>
        <v>573870.29078526644</v>
      </c>
      <c r="I33">
        <f t="shared" si="4"/>
        <v>20861061.650319628</v>
      </c>
      <c r="N33" s="4">
        <f>Input!J34</f>
        <v>57.884924857142323</v>
      </c>
      <c r="O33">
        <f t="shared" si="7"/>
        <v>40.87696585714275</v>
      </c>
      <c r="P33">
        <f t="shared" si="8"/>
        <v>0</v>
      </c>
      <c r="Q33">
        <f t="shared" si="9"/>
        <v>1670.9263376860142</v>
      </c>
      <c r="R33">
        <f t="shared" si="5"/>
        <v>24342.80245306301</v>
      </c>
    </row>
    <row r="34" spans="1:18" x14ac:dyDescent="0.25">
      <c r="A34">
        <f>Input!G35</f>
        <v>213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3363.7733778571423</v>
      </c>
      <c r="F34">
        <f t="shared" si="3"/>
        <v>871.78706099999954</v>
      </c>
      <c r="G34">
        <f t="shared" si="10"/>
        <v>56.070544748267977</v>
      </c>
      <c r="H34">
        <f t="shared" si="6"/>
        <v>665393.43488586147</v>
      </c>
      <c r="I34">
        <f t="shared" si="4"/>
        <v>20861061.650319628</v>
      </c>
      <c r="N34" s="4">
        <f>Input!J35</f>
        <v>58.174246285714162</v>
      </c>
      <c r="O34">
        <f t="shared" si="7"/>
        <v>41.166287285714589</v>
      </c>
      <c r="P34">
        <f t="shared" si="8"/>
        <v>0</v>
      </c>
      <c r="Q34">
        <f t="shared" si="9"/>
        <v>1694.6632088899867</v>
      </c>
      <c r="R34">
        <f t="shared" si="5"/>
        <v>24252.60525912272</v>
      </c>
    </row>
    <row r="35" spans="1:18" x14ac:dyDescent="0.25">
      <c r="A35">
        <f>Input!G36</f>
        <v>214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3428.2300292857144</v>
      </c>
      <c r="F35">
        <f t="shared" si="3"/>
        <v>936.2437124285716</v>
      </c>
      <c r="G35">
        <f t="shared" si="10"/>
        <v>56.070544748267977</v>
      </c>
      <c r="H35">
        <f t="shared" si="6"/>
        <v>774704.80510437989</v>
      </c>
      <c r="I35">
        <f t="shared" si="4"/>
        <v>20861061.650319628</v>
      </c>
      <c r="N35" s="4">
        <f>Input!J36</f>
        <v>64.456651428572059</v>
      </c>
      <c r="O35">
        <f t="shared" si="7"/>
        <v>47.448692428572485</v>
      </c>
      <c r="P35">
        <f t="shared" si="8"/>
        <v>0</v>
      </c>
      <c r="Q35">
        <f t="shared" si="9"/>
        <v>2251.3784131812718</v>
      </c>
      <c r="R35">
        <f t="shared" si="5"/>
        <v>22335.324809713937</v>
      </c>
    </row>
    <row r="36" spans="1:18" x14ac:dyDescent="0.25">
      <c r="A36">
        <f>Input!G37</f>
        <v>215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3499.8990474285715</v>
      </c>
      <c r="F36">
        <f t="shared" si="3"/>
        <v>1007.9127305714287</v>
      </c>
      <c r="G36">
        <f t="shared" si="10"/>
        <v>56.070544748267977</v>
      </c>
      <c r="H36">
        <f t="shared" si="6"/>
        <v>906003.5467126125</v>
      </c>
      <c r="I36">
        <f t="shared" si="4"/>
        <v>20861061.650319628</v>
      </c>
      <c r="N36" s="4">
        <f>Input!J37</f>
        <v>71.669018142857112</v>
      </c>
      <c r="O36">
        <f t="shared" si="7"/>
        <v>54.661059142857539</v>
      </c>
      <c r="P36">
        <f t="shared" si="8"/>
        <v>0</v>
      </c>
      <c r="Q36">
        <f t="shared" si="9"/>
        <v>2987.8313866189696</v>
      </c>
      <c r="R36">
        <f t="shared" si="5"/>
        <v>20231.565555782414</v>
      </c>
    </row>
    <row r="37" spans="1:18" x14ac:dyDescent="0.25">
      <c r="A37">
        <f>Input!G38</f>
        <v>216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3579.4624037142858</v>
      </c>
      <c r="F37">
        <f t="shared" si="3"/>
        <v>1087.4760868571429</v>
      </c>
      <c r="G37">
        <f t="shared" si="10"/>
        <v>56.070544748267977</v>
      </c>
      <c r="H37">
        <f t="shared" si="6"/>
        <v>1063797.3922929021</v>
      </c>
      <c r="I37">
        <f t="shared" si="4"/>
        <v>20861061.650319628</v>
      </c>
      <c r="N37" s="4">
        <f>Input!J38</f>
        <v>79.563356285714235</v>
      </c>
      <c r="O37">
        <f t="shared" si="7"/>
        <v>62.555397285714662</v>
      </c>
      <c r="P37">
        <f t="shared" si="8"/>
        <v>0</v>
      </c>
      <c r="Q37">
        <f t="shared" si="9"/>
        <v>3913.1777295735974</v>
      </c>
      <c r="R37">
        <f t="shared" si="5"/>
        <v>18048.141004445006</v>
      </c>
    </row>
    <row r="38" spans="1:18" x14ac:dyDescent="0.25">
      <c r="A38">
        <f>Input!G39</f>
        <v>217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3667.2507511428571</v>
      </c>
      <c r="F38">
        <f t="shared" si="3"/>
        <v>1175.2644342857143</v>
      </c>
      <c r="G38">
        <f t="shared" si="10"/>
        <v>56.070544748267977</v>
      </c>
      <c r="H38">
        <f t="shared" si="6"/>
        <v>1252594.9623779573</v>
      </c>
      <c r="I38">
        <f t="shared" si="4"/>
        <v>20861061.650319628</v>
      </c>
      <c r="N38" s="4">
        <f>Input!J39</f>
        <v>87.788347428571342</v>
      </c>
      <c r="O38">
        <f t="shared" si="7"/>
        <v>70.780388428571769</v>
      </c>
      <c r="P38">
        <f t="shared" si="8"/>
        <v>0</v>
      </c>
      <c r="Q38">
        <f t="shared" si="9"/>
        <v>5009.863386099496</v>
      </c>
      <c r="R38">
        <f t="shared" si="5"/>
        <v>15905.845430624247</v>
      </c>
    </row>
    <row r="39" spans="1:18" x14ac:dyDescent="0.25">
      <c r="A39">
        <f>Input!G40</f>
        <v>218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3763.0161000000003</v>
      </c>
      <c r="F39">
        <f t="shared" si="3"/>
        <v>1271.0297831428575</v>
      </c>
      <c r="G39">
        <f t="shared" si="10"/>
        <v>56.070544748267977</v>
      </c>
      <c r="H39">
        <f t="shared" si="6"/>
        <v>1476125.9509603607</v>
      </c>
      <c r="I39">
        <f t="shared" si="4"/>
        <v>20861061.650319628</v>
      </c>
      <c r="N39" s="4">
        <f>Input!J40</f>
        <v>95.765348857143181</v>
      </c>
      <c r="O39">
        <f t="shared" si="7"/>
        <v>78.757389857143608</v>
      </c>
      <c r="P39">
        <f t="shared" si="8"/>
        <v>0</v>
      </c>
      <c r="Q39">
        <f t="shared" si="9"/>
        <v>6202.7264571101068</v>
      </c>
      <c r="R39">
        <f t="shared" si="5"/>
        <v>13957.385009264799</v>
      </c>
    </row>
    <row r="40" spans="1:18" x14ac:dyDescent="0.25">
      <c r="A40">
        <f>Input!G41</f>
        <v>219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3861.9846490000004</v>
      </c>
      <c r="F40">
        <f t="shared" si="3"/>
        <v>1369.9983321428576</v>
      </c>
      <c r="G40">
        <f t="shared" si="10"/>
        <v>56.070544748267977</v>
      </c>
      <c r="H40">
        <f t="shared" si="6"/>
        <v>1726406.2304876419</v>
      </c>
      <c r="I40">
        <f t="shared" si="4"/>
        <v>20861061.650319628</v>
      </c>
      <c r="N40" s="4">
        <f>Input!J41</f>
        <v>98.968549000000166</v>
      </c>
      <c r="O40">
        <f t="shared" si="7"/>
        <v>81.960590000000593</v>
      </c>
      <c r="P40">
        <f t="shared" si="8"/>
        <v>0</v>
      </c>
      <c r="Q40">
        <f t="shared" si="9"/>
        <v>6717.5383131481976</v>
      </c>
      <c r="R40">
        <f t="shared" si="5"/>
        <v>13210.78454770208</v>
      </c>
    </row>
    <row r="41" spans="1:18" x14ac:dyDescent="0.25">
      <c r="A41">
        <f>Input!G42</f>
        <v>220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3967.4009297142866</v>
      </c>
      <c r="F41">
        <f t="shared" si="3"/>
        <v>1475.4146128571438</v>
      </c>
      <c r="G41">
        <f t="shared" si="10"/>
        <v>56.070544748267977</v>
      </c>
      <c r="H41">
        <f t="shared" si="6"/>
        <v>2014537.5836758527</v>
      </c>
      <c r="I41">
        <f t="shared" si="4"/>
        <v>20861061.650319628</v>
      </c>
      <c r="N41" s="4">
        <f>Input!J42</f>
        <v>105.41628071428613</v>
      </c>
      <c r="O41">
        <f t="shared" si="7"/>
        <v>88.408321714286558</v>
      </c>
      <c r="P41">
        <f t="shared" si="8"/>
        <v>0</v>
      </c>
      <c r="Q41">
        <f t="shared" si="9"/>
        <v>7816.0313483367918</v>
      </c>
      <c r="R41">
        <f t="shared" si="5"/>
        <v>11770.17673303509</v>
      </c>
    </row>
    <row r="42" spans="1:18" x14ac:dyDescent="0.25">
      <c r="A42">
        <f>Input!G43</f>
        <v>221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4081.8481680000009</v>
      </c>
      <c r="F42">
        <f t="shared" si="3"/>
        <v>1589.8618511428581</v>
      </c>
      <c r="G42">
        <f t="shared" si="10"/>
        <v>56.070544748267977</v>
      </c>
      <c r="H42">
        <f t="shared" si="6"/>
        <v>2352515.7715716232</v>
      </c>
      <c r="I42">
        <f t="shared" si="4"/>
        <v>20861061.650319628</v>
      </c>
      <c r="N42" s="4">
        <f>Input!J43</f>
        <v>114.44723828571432</v>
      </c>
      <c r="O42">
        <f t="shared" si="7"/>
        <v>97.439279285714747</v>
      </c>
      <c r="P42">
        <f t="shared" si="8"/>
        <v>0</v>
      </c>
      <c r="Q42">
        <f t="shared" si="9"/>
        <v>9494.4131477195187</v>
      </c>
      <c r="R42">
        <f t="shared" si="5"/>
        <v>9892.1897099035559</v>
      </c>
    </row>
    <row r="43" spans="1:18" x14ac:dyDescent="0.25">
      <c r="A43">
        <f>Input!G44</f>
        <v>222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4207.6822657142857</v>
      </c>
      <c r="F43">
        <f t="shared" si="3"/>
        <v>1715.6959488571429</v>
      </c>
      <c r="G43">
        <f t="shared" si="10"/>
        <v>56.070544748267977</v>
      </c>
      <c r="H43">
        <f t="shared" si="6"/>
        <v>2754356.481963546</v>
      </c>
      <c r="I43">
        <f t="shared" si="4"/>
        <v>20861061.650319628</v>
      </c>
      <c r="N43" s="4">
        <f>Input!J44</f>
        <v>125.83409771428478</v>
      </c>
      <c r="O43">
        <f t="shared" si="7"/>
        <v>108.82613871428521</v>
      </c>
      <c r="P43">
        <f t="shared" si="8"/>
        <v>0</v>
      </c>
      <c r="Q43">
        <f t="shared" si="9"/>
        <v>11843.128467460845</v>
      </c>
      <c r="R43">
        <f t="shared" si="5"/>
        <v>7756.7878651218316</v>
      </c>
    </row>
    <row r="44" spans="1:18" x14ac:dyDescent="0.25">
      <c r="A44">
        <f>Input!G45</f>
        <v>223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4347.0111354285718</v>
      </c>
      <c r="F44">
        <f t="shared" si="3"/>
        <v>1855.024818571429</v>
      </c>
      <c r="G44">
        <f t="shared" si="10"/>
        <v>56.070544748267977</v>
      </c>
      <c r="H44">
        <f t="shared" si="6"/>
        <v>3236236.4793066164</v>
      </c>
      <c r="I44">
        <f t="shared" si="4"/>
        <v>20861061.650319628</v>
      </c>
      <c r="N44" s="4">
        <f>Input!J45</f>
        <v>139.32886971428616</v>
      </c>
      <c r="O44">
        <f t="shared" si="7"/>
        <v>122.32091071428658</v>
      </c>
      <c r="P44">
        <f t="shared" si="8"/>
        <v>0</v>
      </c>
      <c r="Q44">
        <f t="shared" si="9"/>
        <v>14962.40519797247</v>
      </c>
      <c r="R44">
        <f t="shared" si="5"/>
        <v>5561.8566583068687</v>
      </c>
    </row>
    <row r="45" spans="1:18" x14ac:dyDescent="0.25">
      <c r="A45">
        <f>Input!G46</f>
        <v>224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4500.4134194285725</v>
      </c>
      <c r="F45">
        <f t="shared" si="3"/>
        <v>2008.4271025714297</v>
      </c>
      <c r="G45">
        <f t="shared" si="10"/>
        <v>56.070544748267977</v>
      </c>
      <c r="H45">
        <f t="shared" si="6"/>
        <v>3811696.1288751042</v>
      </c>
      <c r="I45">
        <f t="shared" si="4"/>
        <v>20861061.650319628</v>
      </c>
      <c r="N45" s="4">
        <f>Input!J46</f>
        <v>153.40228400000069</v>
      </c>
      <c r="O45">
        <f t="shared" si="7"/>
        <v>136.39432500000112</v>
      </c>
      <c r="P45">
        <f t="shared" si="8"/>
        <v>0</v>
      </c>
      <c r="Q45">
        <f t="shared" si="9"/>
        <v>18603.411892205932</v>
      </c>
      <c r="R45">
        <f t="shared" si="5"/>
        <v>3660.7875099531448</v>
      </c>
    </row>
    <row r="46" spans="1:18" x14ac:dyDescent="0.25">
      <c r="A46">
        <f>Input!G47</f>
        <v>225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4666.0291954285722</v>
      </c>
      <c r="F46">
        <f t="shared" si="3"/>
        <v>2174.0428785714294</v>
      </c>
      <c r="G46">
        <f t="shared" si="10"/>
        <v>56.070544748267977</v>
      </c>
      <c r="H46">
        <f t="shared" si="6"/>
        <v>4485806.8068403294</v>
      </c>
      <c r="I46">
        <f t="shared" si="4"/>
        <v>20861061.650319628</v>
      </c>
      <c r="N46" s="4">
        <f>Input!J47</f>
        <v>165.61577599999964</v>
      </c>
      <c r="O46">
        <f t="shared" si="7"/>
        <v>148.60781700000007</v>
      </c>
      <c r="P46">
        <f t="shared" si="8"/>
        <v>0</v>
      </c>
      <c r="Q46">
        <f t="shared" si="9"/>
        <v>22084.283273505509</v>
      </c>
      <c r="R46">
        <f t="shared" si="5"/>
        <v>2332.0158584647247</v>
      </c>
    </row>
    <row r="47" spans="1:18" x14ac:dyDescent="0.25">
      <c r="A47">
        <f>Input!G48</f>
        <v>226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4840.7379262857139</v>
      </c>
      <c r="F47">
        <f t="shared" si="3"/>
        <v>2348.7516094285711</v>
      </c>
      <c r="G47">
        <f t="shared" si="10"/>
        <v>56.070544748267977</v>
      </c>
      <c r="H47">
        <f t="shared" si="6"/>
        <v>5256386.4643436093</v>
      </c>
      <c r="I47">
        <f t="shared" si="4"/>
        <v>20861061.650319628</v>
      </c>
      <c r="N47" s="4">
        <f>Input!J48</f>
        <v>174.70873085714175</v>
      </c>
      <c r="O47">
        <f t="shared" si="7"/>
        <v>157.70077185714217</v>
      </c>
      <c r="P47">
        <f t="shared" si="8"/>
        <v>0</v>
      </c>
      <c r="Q47">
        <f t="shared" si="9"/>
        <v>24869.533444338405</v>
      </c>
      <c r="R47">
        <f t="shared" si="5"/>
        <v>1536.4828285461003</v>
      </c>
    </row>
    <row r="48" spans="1:18" x14ac:dyDescent="0.25">
      <c r="A48">
        <f>Input!G49</f>
        <v>227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5014.0413822857145</v>
      </c>
      <c r="F48">
        <f t="shared" si="3"/>
        <v>2522.0550654285717</v>
      </c>
      <c r="G48">
        <f t="shared" si="10"/>
        <v>56.070544748267977</v>
      </c>
      <c r="H48">
        <f t="shared" si="6"/>
        <v>6081079.6562348679</v>
      </c>
      <c r="I48">
        <f t="shared" si="4"/>
        <v>20861061.650319628</v>
      </c>
      <c r="N48" s="4">
        <f>Input!J49</f>
        <v>173.30345600000055</v>
      </c>
      <c r="O48">
        <f t="shared" si="7"/>
        <v>156.29549700000098</v>
      </c>
      <c r="P48">
        <f t="shared" si="8"/>
        <v>0</v>
      </c>
      <c r="Q48">
        <f t="shared" si="9"/>
        <v>24428.282382477315</v>
      </c>
      <c r="R48">
        <f t="shared" si="5"/>
        <v>1648.6255402103773</v>
      </c>
    </row>
    <row r="49" spans="1:18" x14ac:dyDescent="0.25">
      <c r="A49">
        <f>Input!G50</f>
        <v>228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5212.5364568571431</v>
      </c>
      <c r="F49">
        <f t="shared" si="3"/>
        <v>2720.5501400000003</v>
      </c>
      <c r="G49">
        <f t="shared" si="10"/>
        <v>56.070544748267977</v>
      </c>
      <c r="H49">
        <f t="shared" si="6"/>
        <v>7099451.5135128358</v>
      </c>
      <c r="I49">
        <f t="shared" si="4"/>
        <v>20861061.650319628</v>
      </c>
      <c r="N49" s="4">
        <f>Input!J50</f>
        <v>198.49507457142863</v>
      </c>
      <c r="O49">
        <f t="shared" si="7"/>
        <v>181.48711557142906</v>
      </c>
      <c r="P49">
        <f t="shared" si="8"/>
        <v>0</v>
      </c>
      <c r="Q49">
        <f t="shared" si="9"/>
        <v>32937.573118437249</v>
      </c>
      <c r="R49">
        <f t="shared" si="5"/>
        <v>237.5190018500538</v>
      </c>
    </row>
    <row r="50" spans="1:18" x14ac:dyDescent="0.25">
      <c r="A50">
        <f>Input!G51</f>
        <v>229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5436.5124714285712</v>
      </c>
      <c r="F50">
        <f t="shared" si="3"/>
        <v>2944.5261545714284</v>
      </c>
      <c r="G50">
        <f t="shared" si="10"/>
        <v>56.070544748267977</v>
      </c>
      <c r="H50">
        <f t="shared" si="6"/>
        <v>8343175.8099188861</v>
      </c>
      <c r="I50">
        <f t="shared" si="4"/>
        <v>20861061.650319628</v>
      </c>
      <c r="N50" s="4">
        <f>Input!J51</f>
        <v>223.9760145714281</v>
      </c>
      <c r="O50">
        <f t="shared" si="7"/>
        <v>206.96805557142852</v>
      </c>
      <c r="P50">
        <f t="shared" si="8"/>
        <v>0</v>
      </c>
      <c r="Q50">
        <f t="shared" si="9"/>
        <v>42835.776027017928</v>
      </c>
      <c r="R50">
        <f t="shared" si="5"/>
        <v>101.39057096639083</v>
      </c>
    </row>
    <row r="51" spans="1:18" x14ac:dyDescent="0.25">
      <c r="A51">
        <f>Input!G52</f>
        <v>230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5687.1060451428575</v>
      </c>
      <c r="F51">
        <f t="shared" si="3"/>
        <v>3195.1197282857147</v>
      </c>
      <c r="G51">
        <f t="shared" si="10"/>
        <v>56.070544748267977</v>
      </c>
      <c r="H51">
        <f t="shared" si="6"/>
        <v>9853629.7766671125</v>
      </c>
      <c r="I51">
        <f t="shared" si="4"/>
        <v>20861061.650319628</v>
      </c>
      <c r="N51" s="4">
        <f>Input!J52</f>
        <v>250.59357371428632</v>
      </c>
      <c r="O51">
        <f t="shared" si="7"/>
        <v>233.58561471428675</v>
      </c>
      <c r="P51">
        <f t="shared" si="8"/>
        <v>0</v>
      </c>
      <c r="Q51">
        <f t="shared" si="9"/>
        <v>54562.239401451217</v>
      </c>
      <c r="R51">
        <f t="shared" si="5"/>
        <v>1345.9247902259108</v>
      </c>
    </row>
    <row r="52" spans="1:18" x14ac:dyDescent="0.25">
      <c r="A52">
        <f>Input!G53</f>
        <v>231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5960.3080114285713</v>
      </c>
      <c r="F52">
        <f t="shared" si="3"/>
        <v>3468.3216945714285</v>
      </c>
      <c r="G52">
        <f t="shared" si="10"/>
        <v>56.070544748267977</v>
      </c>
      <c r="H52">
        <f t="shared" si="6"/>
        <v>11643457.909469482</v>
      </c>
      <c r="I52">
        <f t="shared" si="4"/>
        <v>20861061.650319628</v>
      </c>
      <c r="N52" s="4">
        <f>Input!J53</f>
        <v>273.20196628571375</v>
      </c>
      <c r="O52">
        <f t="shared" si="7"/>
        <v>256.19400728571418</v>
      </c>
      <c r="P52">
        <f t="shared" si="8"/>
        <v>0</v>
      </c>
      <c r="Q52">
        <f t="shared" si="9"/>
        <v>65635.369369112566</v>
      </c>
      <c r="R52">
        <f t="shared" si="5"/>
        <v>3515.9255124829833</v>
      </c>
    </row>
    <row r="53" spans="1:18" x14ac:dyDescent="0.25">
      <c r="A53">
        <f>Input!G54</f>
        <v>232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6260.4168581428576</v>
      </c>
      <c r="F53">
        <f t="shared" si="3"/>
        <v>3768.4305412857148</v>
      </c>
      <c r="G53">
        <f t="shared" si="10"/>
        <v>56.070544748267977</v>
      </c>
      <c r="H53">
        <f t="shared" si="6"/>
        <v>13781616.743891513</v>
      </c>
      <c r="I53">
        <f t="shared" si="4"/>
        <v>20861061.650319628</v>
      </c>
      <c r="N53" s="4">
        <f>Input!J54</f>
        <v>300.1088467142863</v>
      </c>
      <c r="O53">
        <f t="shared" si="7"/>
        <v>283.10088771428673</v>
      </c>
      <c r="P53">
        <f t="shared" si="8"/>
        <v>0</v>
      </c>
      <c r="Q53">
        <f t="shared" si="9"/>
        <v>80146.112624617177</v>
      </c>
      <c r="R53">
        <f t="shared" si="5"/>
        <v>7430.8056039265011</v>
      </c>
    </row>
    <row r="54" spans="1:18" x14ac:dyDescent="0.25">
      <c r="A54">
        <f>Input!G55</f>
        <v>233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6576.2317181428571</v>
      </c>
      <c r="F54">
        <f t="shared" si="3"/>
        <v>4084.2454012857143</v>
      </c>
      <c r="G54">
        <f t="shared" si="10"/>
        <v>56.070544748267977</v>
      </c>
      <c r="H54">
        <f t="shared" si="6"/>
        <v>16226192.674840476</v>
      </c>
      <c r="I54">
        <f t="shared" si="4"/>
        <v>20861061.650319628</v>
      </c>
      <c r="N54" s="4">
        <f>Input!J55</f>
        <v>315.8148599999995</v>
      </c>
      <c r="O54">
        <f t="shared" si="7"/>
        <v>298.80690099999993</v>
      </c>
      <c r="P54">
        <f t="shared" si="8"/>
        <v>0</v>
      </c>
      <c r="Q54">
        <f t="shared" si="9"/>
        <v>89285.564085223756</v>
      </c>
      <c r="R54">
        <f t="shared" si="5"/>
        <v>10385.2677615137</v>
      </c>
    </row>
    <row r="55" spans="1:18" x14ac:dyDescent="0.25">
      <c r="A55">
        <f>Input!G56</f>
        <v>234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6910.6044727142853</v>
      </c>
      <c r="F55">
        <f t="shared" si="3"/>
        <v>4418.6181558571425</v>
      </c>
      <c r="G55">
        <f t="shared" si="10"/>
        <v>56.070544748267977</v>
      </c>
      <c r="H55">
        <f t="shared" si="6"/>
        <v>19031821.65919175</v>
      </c>
      <c r="I55">
        <f t="shared" si="4"/>
        <v>20861061.650319628</v>
      </c>
      <c r="N55" s="4">
        <f>Input!J56</f>
        <v>334.37275457142823</v>
      </c>
      <c r="O55">
        <f t="shared" si="7"/>
        <v>317.36479557142866</v>
      </c>
      <c r="P55">
        <f t="shared" si="8"/>
        <v>0</v>
      </c>
      <c r="Q55">
        <f t="shared" si="9"/>
        <v>100720.4134680947</v>
      </c>
      <c r="R55">
        <f t="shared" si="5"/>
        <v>14512.064023402201</v>
      </c>
    </row>
    <row r="56" spans="1:18" x14ac:dyDescent="0.25">
      <c r="A56">
        <f>Input!G57</f>
        <v>235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7248.7797357142854</v>
      </c>
      <c r="F56">
        <f t="shared" si="3"/>
        <v>4756.7934188571426</v>
      </c>
      <c r="G56">
        <f t="shared" si="10"/>
        <v>56.070544748267977</v>
      </c>
      <c r="H56">
        <f t="shared" si="6"/>
        <v>22096795.539170399</v>
      </c>
      <c r="I56">
        <f t="shared" si="4"/>
        <v>20861061.650319628</v>
      </c>
      <c r="N56" s="4">
        <f>Input!J57</f>
        <v>338.17526300000009</v>
      </c>
      <c r="O56">
        <f t="shared" si="7"/>
        <v>321.16730400000051</v>
      </c>
      <c r="P56">
        <f t="shared" si="8"/>
        <v>0</v>
      </c>
      <c r="Q56">
        <f t="shared" si="9"/>
        <v>103148.43715862875</v>
      </c>
      <c r="R56">
        <f t="shared" si="5"/>
        <v>15442.669271233712</v>
      </c>
    </row>
    <row r="57" spans="1:18" x14ac:dyDescent="0.25">
      <c r="A57">
        <f>Input!G58</f>
        <v>236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7617.3750662857137</v>
      </c>
      <c r="F57">
        <f t="shared" si="3"/>
        <v>5125.3887494285709</v>
      </c>
      <c r="G57">
        <f t="shared" si="10"/>
        <v>56.070544748267977</v>
      </c>
      <c r="H57">
        <f t="shared" si="6"/>
        <v>25697987.060303133</v>
      </c>
      <c r="I57">
        <f t="shared" si="4"/>
        <v>20861061.650319628</v>
      </c>
      <c r="N57" s="4">
        <f>Input!J58</f>
        <v>368.59533057142835</v>
      </c>
      <c r="O57">
        <f t="shared" si="7"/>
        <v>351.58737157142878</v>
      </c>
      <c r="P57">
        <f t="shared" si="8"/>
        <v>0</v>
      </c>
      <c r="Q57">
        <f t="shared" si="9"/>
        <v>123613.67984850593</v>
      </c>
      <c r="R57">
        <f t="shared" si="5"/>
        <v>23928.564363235302</v>
      </c>
    </row>
    <row r="58" spans="1:18" x14ac:dyDescent="0.25">
      <c r="A58">
        <f>Input!G59</f>
        <v>237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8012.7119508571432</v>
      </c>
      <c r="F58">
        <f t="shared" si="3"/>
        <v>5520.7256340000004</v>
      </c>
      <c r="G58">
        <f t="shared" si="10"/>
        <v>56.070544748267977</v>
      </c>
      <c r="H58">
        <f t="shared" si="6"/>
        <v>29862455.24448486</v>
      </c>
      <c r="I58">
        <f t="shared" si="4"/>
        <v>20861061.650319628</v>
      </c>
      <c r="N58" s="4">
        <f>Input!J59</f>
        <v>395.33688457142944</v>
      </c>
      <c r="O58">
        <f t="shared" si="7"/>
        <v>378.32892557142986</v>
      </c>
      <c r="P58">
        <f t="shared" si="8"/>
        <v>0</v>
      </c>
      <c r="Q58">
        <f t="shared" si="9"/>
        <v>143132.77592403252</v>
      </c>
      <c r="R58">
        <f t="shared" si="5"/>
        <v>32916.902414599739</v>
      </c>
    </row>
    <row r="59" spans="1:18" x14ac:dyDescent="0.25">
      <c r="A59">
        <f>Input!G60</f>
        <v>238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8430.0579198571431</v>
      </c>
      <c r="F59">
        <f t="shared" si="3"/>
        <v>5938.0716030000003</v>
      </c>
      <c r="G59">
        <f t="shared" si="10"/>
        <v>56.070544748267977</v>
      </c>
      <c r="H59">
        <f t="shared" si="6"/>
        <v>34597936.449274503</v>
      </c>
      <c r="I59">
        <f t="shared" si="4"/>
        <v>20861061.650319628</v>
      </c>
      <c r="N59" s="4">
        <f>Input!J60</f>
        <v>417.34596899999997</v>
      </c>
      <c r="O59">
        <f t="shared" si="7"/>
        <v>400.33801000000039</v>
      </c>
      <c r="P59">
        <f t="shared" si="8"/>
        <v>0</v>
      </c>
      <c r="Q59">
        <f t="shared" si="9"/>
        <v>160270.5222507604</v>
      </c>
      <c r="R59">
        <f t="shared" si="5"/>
        <v>41387.525564767959</v>
      </c>
    </row>
    <row r="60" spans="1:18" x14ac:dyDescent="0.25">
      <c r="A60">
        <f>Input!G61</f>
        <v>239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8866.9950737142844</v>
      </c>
      <c r="F60">
        <f t="shared" si="3"/>
        <v>6375.0087568571416</v>
      </c>
      <c r="G60">
        <f t="shared" si="10"/>
        <v>56.070544748267977</v>
      </c>
      <c r="H60">
        <f t="shared" si="6"/>
        <v>39928980.128449693</v>
      </c>
      <c r="I60">
        <f t="shared" si="4"/>
        <v>20861061.650319628</v>
      </c>
      <c r="N60" s="4">
        <f>Input!J61</f>
        <v>436.93715385714131</v>
      </c>
      <c r="O60">
        <f t="shared" si="7"/>
        <v>419.92919485714174</v>
      </c>
      <c r="P60">
        <f t="shared" si="8"/>
        <v>0</v>
      </c>
      <c r="Q60">
        <f t="shared" si="9"/>
        <v>176340.52869336732</v>
      </c>
      <c r="R60">
        <f t="shared" si="5"/>
        <v>49742.571719832224</v>
      </c>
    </row>
    <row r="61" spans="1:18" x14ac:dyDescent="0.25">
      <c r="A61">
        <f>Input!G62</f>
        <v>240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9314.2237994285715</v>
      </c>
      <c r="F61">
        <f t="shared" si="3"/>
        <v>6822.2374825714287</v>
      </c>
      <c r="G61">
        <f t="shared" si="10"/>
        <v>56.070544748267977</v>
      </c>
      <c r="H61">
        <f t="shared" si="6"/>
        <v>45781015.030491248</v>
      </c>
      <c r="I61">
        <f t="shared" si="4"/>
        <v>20861061.650319628</v>
      </c>
      <c r="N61" s="4">
        <f>Input!J62</f>
        <v>447.22872571428707</v>
      </c>
      <c r="O61">
        <f t="shared" si="7"/>
        <v>430.22076671428749</v>
      </c>
      <c r="P61">
        <f t="shared" si="8"/>
        <v>0</v>
      </c>
      <c r="Q61">
        <f t="shared" si="9"/>
        <v>185089.90811222937</v>
      </c>
      <c r="R61">
        <f t="shared" si="5"/>
        <v>54439.155518967971</v>
      </c>
    </row>
    <row r="62" spans="1:18" x14ac:dyDescent="0.25">
      <c r="A62">
        <f>Input!G63</f>
        <v>241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9750.0863312857146</v>
      </c>
      <c r="F62">
        <f t="shared" si="3"/>
        <v>7258.1000144285717</v>
      </c>
      <c r="G62">
        <f t="shared" si="10"/>
        <v>56.070544748267977</v>
      </c>
      <c r="H62">
        <f t="shared" si="6"/>
        <v>51869228.482143559</v>
      </c>
      <c r="I62">
        <f t="shared" si="4"/>
        <v>20861061.650319628</v>
      </c>
      <c r="N62" s="4">
        <f>Input!J63</f>
        <v>435.86253185714304</v>
      </c>
      <c r="O62">
        <f t="shared" si="7"/>
        <v>418.85457285714347</v>
      </c>
      <c r="P62">
        <f t="shared" si="8"/>
        <v>0</v>
      </c>
      <c r="Q62">
        <f t="shared" si="9"/>
        <v>175439.1532033401</v>
      </c>
      <c r="R62">
        <f t="shared" si="5"/>
        <v>49264.379723532504</v>
      </c>
    </row>
    <row r="63" spans="1:18" x14ac:dyDescent="0.25">
      <c r="A63">
        <f>Input!G64</f>
        <v>242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10214.653668857141</v>
      </c>
      <c r="F63">
        <f t="shared" si="3"/>
        <v>7722.6673519999986</v>
      </c>
      <c r="G63">
        <f t="shared" si="10"/>
        <v>56.070544748267977</v>
      </c>
      <c r="H63">
        <f t="shared" si="6"/>
        <v>58776706.604962431</v>
      </c>
      <c r="I63">
        <f t="shared" si="4"/>
        <v>20861061.650319628</v>
      </c>
      <c r="N63" s="4">
        <f>Input!J64</f>
        <v>464.56733757142683</v>
      </c>
      <c r="O63">
        <f t="shared" si="7"/>
        <v>447.55937857142726</v>
      </c>
      <c r="P63">
        <f t="shared" si="8"/>
        <v>0</v>
      </c>
      <c r="Q63">
        <f t="shared" si="9"/>
        <v>200309.39734724213</v>
      </c>
      <c r="R63">
        <f t="shared" si="5"/>
        <v>62830.7421592998</v>
      </c>
    </row>
    <row r="64" spans="1:18" x14ac:dyDescent="0.25">
      <c r="A64">
        <f>Input!G65</f>
        <v>243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10686.433372999998</v>
      </c>
      <c r="F64">
        <f t="shared" si="3"/>
        <v>8194.4470561428552</v>
      </c>
      <c r="G64">
        <f t="shared" si="10"/>
        <v>56.070544748267977</v>
      </c>
      <c r="H64">
        <f t="shared" si="6"/>
        <v>66233172.241219133</v>
      </c>
      <c r="I64">
        <f t="shared" si="4"/>
        <v>20861061.650319628</v>
      </c>
      <c r="N64" s="4">
        <f>Input!J65</f>
        <v>471.77970414285664</v>
      </c>
      <c r="O64">
        <f t="shared" si="7"/>
        <v>454.77174514285707</v>
      </c>
      <c r="P64">
        <f t="shared" si="8"/>
        <v>0</v>
      </c>
      <c r="Q64">
        <f t="shared" si="9"/>
        <v>206817.34018027975</v>
      </c>
      <c r="R64">
        <f t="shared" si="5"/>
        <v>66498.472821224219</v>
      </c>
    </row>
    <row r="65" spans="1:18" x14ac:dyDescent="0.25">
      <c r="A65">
        <f>Input!G66</f>
        <v>244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11155.960504285713</v>
      </c>
      <c r="F65">
        <f t="shared" si="3"/>
        <v>8663.9741874285701</v>
      </c>
      <c r="G65">
        <f t="shared" si="10"/>
        <v>56.070544748267977</v>
      </c>
      <c r="H65">
        <f t="shared" si="6"/>
        <v>74096005.121668801</v>
      </c>
      <c r="I65">
        <f t="shared" si="4"/>
        <v>20861061.650319628</v>
      </c>
      <c r="N65" s="4">
        <f>Input!J66</f>
        <v>469.52713128571486</v>
      </c>
      <c r="O65">
        <f t="shared" si="7"/>
        <v>452.51917228571529</v>
      </c>
      <c r="P65">
        <f t="shared" si="8"/>
        <v>0</v>
      </c>
      <c r="Q65">
        <f t="shared" si="9"/>
        <v>204773.60128614889</v>
      </c>
      <c r="R65">
        <f t="shared" si="5"/>
        <v>65341.791563697217</v>
      </c>
    </row>
    <row r="66" spans="1:18" x14ac:dyDescent="0.25">
      <c r="A66">
        <f>Input!G67</f>
        <v>245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11618.461261142857</v>
      </c>
      <c r="F66">
        <f t="shared" si="3"/>
        <v>9126.4749442857137</v>
      </c>
      <c r="G66">
        <f t="shared" si="10"/>
        <v>56.070544748267977</v>
      </c>
      <c r="H66">
        <f t="shared" si="6"/>
        <v>82272235.971148238</v>
      </c>
      <c r="I66">
        <f t="shared" si="4"/>
        <v>20861061.650319628</v>
      </c>
      <c r="N66" s="4">
        <f>Input!J67</f>
        <v>462.50075685714364</v>
      </c>
      <c r="O66">
        <f t="shared" si="7"/>
        <v>445.49279785714407</v>
      </c>
      <c r="P66">
        <f t="shared" si="8"/>
        <v>0</v>
      </c>
      <c r="Q66">
        <f t="shared" si="9"/>
        <v>198463.83294258622</v>
      </c>
      <c r="R66">
        <f t="shared" si="5"/>
        <v>61798.992144021388</v>
      </c>
    </row>
    <row r="67" spans="1:18" x14ac:dyDescent="0.25">
      <c r="A67">
        <f>Input!G68</f>
        <v>246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12088.670364</v>
      </c>
      <c r="F67">
        <f t="shared" si="3"/>
        <v>9596.6840471428568</v>
      </c>
      <c r="G67">
        <f t="shared" si="10"/>
        <v>56.070544748267977</v>
      </c>
      <c r="H67">
        <f t="shared" si="6"/>
        <v>91023306.002073929</v>
      </c>
      <c r="I67">
        <f t="shared" si="4"/>
        <v>20861061.650319628</v>
      </c>
      <c r="N67" s="4">
        <f>Input!J68</f>
        <v>470.20910285714308</v>
      </c>
      <c r="O67">
        <f t="shared" si="7"/>
        <v>453.20114385714351</v>
      </c>
      <c r="P67">
        <f t="shared" si="8"/>
        <v>0</v>
      </c>
      <c r="Q67">
        <f t="shared" si="9"/>
        <v>205391.27679342328</v>
      </c>
      <c r="R67">
        <f t="shared" si="5"/>
        <v>65690.908347792414</v>
      </c>
    </row>
    <row r="68" spans="1:18" x14ac:dyDescent="0.25">
      <c r="A68">
        <f>Input!G69</f>
        <v>247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12562.950630714286</v>
      </c>
      <c r="F68">
        <f t="shared" ref="F68:F84" si="14">E68-$E$3</f>
        <v>10070.964313857143</v>
      </c>
      <c r="G68">
        <f t="shared" si="10"/>
        <v>56.070544748267977</v>
      </c>
      <c r="H68">
        <f t="shared" si="6"/>
        <v>100298097.20653576</v>
      </c>
      <c r="I68">
        <f t="shared" ref="I68:I84" si="15">(G68-$J$4)^2</f>
        <v>20861061.650319628</v>
      </c>
      <c r="N68" s="4">
        <f>Input!J69</f>
        <v>474.28026671428597</v>
      </c>
      <c r="O68">
        <f t="shared" si="7"/>
        <v>457.2723077142864</v>
      </c>
      <c r="P68">
        <f t="shared" si="8"/>
        <v>0</v>
      </c>
      <c r="Q68">
        <f t="shared" si="9"/>
        <v>209097.96340234904</v>
      </c>
      <c r="R68">
        <f t="shared" ref="R68:R84" si="16">(O68-$S$4)^2</f>
        <v>67794.38066871214</v>
      </c>
    </row>
    <row r="69" spans="1:18" x14ac:dyDescent="0.25">
      <c r="A69">
        <f>Input!G70</f>
        <v>248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13040.144776285713</v>
      </c>
      <c r="F69">
        <f t="shared" si="14"/>
        <v>10548.15845942857</v>
      </c>
      <c r="G69">
        <f t="shared" si="10"/>
        <v>56.070544748267977</v>
      </c>
      <c r="H69">
        <f t="shared" ref="H69:H84" si="17">(F69-G69)^2</f>
        <v>110083908.80938044</v>
      </c>
      <c r="I69">
        <f t="shared" si="15"/>
        <v>20861061.650319628</v>
      </c>
      <c r="N69" s="4">
        <f>Input!J70</f>
        <v>477.19414557142773</v>
      </c>
      <c r="O69">
        <f t="shared" ref="O69:O84" si="18">N69-$N$3</f>
        <v>460.18618657142815</v>
      </c>
      <c r="P69">
        <f t="shared" ref="P69:P84" si="19">$Y$3*((1/$AA$3)*(1/SQRT(2*PI()))*EXP(-1*D69*D69/2))</f>
        <v>0</v>
      </c>
      <c r="Q69">
        <f t="shared" ref="Q69:Q84" si="20">(O69-P69)^2</f>
        <v>211771.32631115327</v>
      </c>
      <c r="R69">
        <f t="shared" si="16"/>
        <v>69320.265268803269</v>
      </c>
    </row>
    <row r="70" spans="1:18" x14ac:dyDescent="0.25">
      <c r="A70">
        <f>Input!G71</f>
        <v>249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13511.201177285711</v>
      </c>
      <c r="F70">
        <f t="shared" si="14"/>
        <v>11019.214860428568</v>
      </c>
      <c r="G70">
        <f t="shared" ref="G70:G84" si="21">G69+P70</f>
        <v>56.070544748267977</v>
      </c>
      <c r="H70">
        <f t="shared" si="17"/>
        <v>120190533.28643326</v>
      </c>
      <c r="I70">
        <f t="shared" si="15"/>
        <v>20861061.650319628</v>
      </c>
      <c r="N70" s="4">
        <f>Input!J71</f>
        <v>471.056400999998</v>
      </c>
      <c r="O70">
        <f t="shared" si="18"/>
        <v>454.04844199999843</v>
      </c>
      <c r="P70">
        <f t="shared" si="19"/>
        <v>0</v>
      </c>
      <c r="Q70">
        <f t="shared" si="20"/>
        <v>206159.98768262594</v>
      </c>
      <c r="R70">
        <f t="shared" si="16"/>
        <v>66125.95531766089</v>
      </c>
    </row>
    <row r="71" spans="1:18" x14ac:dyDescent="0.25">
      <c r="A71">
        <f>Input!G72</f>
        <v>250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13991.309201571426</v>
      </c>
      <c r="F71">
        <f t="shared" si="14"/>
        <v>11499.322884714284</v>
      </c>
      <c r="G71">
        <f t="shared" si="21"/>
        <v>56.070544748267977</v>
      </c>
      <c r="H71">
        <f t="shared" si="17"/>
        <v>130948024.11613767</v>
      </c>
      <c r="I71">
        <f t="shared" si="15"/>
        <v>20861061.650319628</v>
      </c>
      <c r="N71" s="4">
        <f>Input!J72</f>
        <v>480.10802428571515</v>
      </c>
      <c r="O71">
        <f t="shared" si="18"/>
        <v>463.10006528571557</v>
      </c>
      <c r="P71">
        <f t="shared" si="19"/>
        <v>0</v>
      </c>
      <c r="Q71">
        <f t="shared" si="20"/>
        <v>214461.67046763402</v>
      </c>
      <c r="R71">
        <f t="shared" si="16"/>
        <v>70863.131172826572</v>
      </c>
    </row>
    <row r="72" spans="1:18" x14ac:dyDescent="0.25">
      <c r="A72">
        <f>Input!G73</f>
        <v>251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14471.272565142859</v>
      </c>
      <c r="F72">
        <f t="shared" si="14"/>
        <v>11979.286248285716</v>
      </c>
      <c r="G72">
        <f t="shared" si="21"/>
        <v>56.070544748267977</v>
      </c>
      <c r="H72">
        <f t="shared" si="17"/>
        <v>142163072.71308199</v>
      </c>
      <c r="I72">
        <f t="shared" si="15"/>
        <v>20861061.650319628</v>
      </c>
      <c r="N72" s="4">
        <f>Input!J73</f>
        <v>479.96336357143264</v>
      </c>
      <c r="O72">
        <f t="shared" si="18"/>
        <v>462.95540457143306</v>
      </c>
      <c r="P72">
        <f t="shared" si="19"/>
        <v>0</v>
      </c>
      <c r="Q72">
        <f t="shared" si="20"/>
        <v>214327.70662189927</v>
      </c>
      <c r="R72">
        <f t="shared" si="16"/>
        <v>70786.134359662596</v>
      </c>
    </row>
    <row r="73" spans="1:18" x14ac:dyDescent="0.25">
      <c r="A73">
        <f>Input!G74</f>
        <v>252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14961.258845142858</v>
      </c>
      <c r="F73">
        <f t="shared" si="14"/>
        <v>12469.272528285715</v>
      </c>
      <c r="G73">
        <f t="shared" si="21"/>
        <v>56.070544748267977</v>
      </c>
      <c r="H73">
        <f t="shared" si="17"/>
        <v>154087583.48409799</v>
      </c>
      <c r="I73">
        <f t="shared" si="15"/>
        <v>20861061.650319628</v>
      </c>
      <c r="N73" s="4">
        <f>Input!J74</f>
        <v>489.98627999999917</v>
      </c>
      <c r="O73">
        <f t="shared" si="18"/>
        <v>472.9783209999996</v>
      </c>
      <c r="P73">
        <f t="shared" si="19"/>
        <v>0</v>
      </c>
      <c r="Q73">
        <f t="shared" si="20"/>
        <v>223708.49213597865</v>
      </c>
      <c r="R73">
        <f t="shared" si="16"/>
        <v>76219.920099322393</v>
      </c>
    </row>
    <row r="74" spans="1:18" x14ac:dyDescent="0.25">
      <c r="A74">
        <f>Input!G75</f>
        <v>253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15446.512655285715</v>
      </c>
      <c r="F74">
        <f t="shared" si="14"/>
        <v>12954.526338428572</v>
      </c>
      <c r="G74">
        <f t="shared" si="21"/>
        <v>56.070544748267977</v>
      </c>
      <c r="H74">
        <f t="shared" si="17"/>
        <v>166370161.86152497</v>
      </c>
      <c r="I74">
        <f t="shared" si="15"/>
        <v>20861061.650319628</v>
      </c>
      <c r="N74" s="4">
        <f>Input!J75</f>
        <v>485.25381014285631</v>
      </c>
      <c r="O74">
        <f t="shared" si="18"/>
        <v>468.24585114285674</v>
      </c>
      <c r="P74">
        <f t="shared" si="19"/>
        <v>0</v>
      </c>
      <c r="Q74">
        <f t="shared" si="20"/>
        <v>219254.17711249835</v>
      </c>
      <c r="R74">
        <f t="shared" si="16"/>
        <v>73629.240035957366</v>
      </c>
    </row>
    <row r="75" spans="1:18" x14ac:dyDescent="0.25">
      <c r="A75">
        <f>Input!G76</f>
        <v>254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15927.240653857143</v>
      </c>
      <c r="F75">
        <f t="shared" si="14"/>
        <v>13435.254337</v>
      </c>
      <c r="G75">
        <f t="shared" si="21"/>
        <v>56.070544748267977</v>
      </c>
      <c r="H75">
        <f t="shared" si="17"/>
        <v>179002558.94685143</v>
      </c>
      <c r="I75">
        <f t="shared" si="15"/>
        <v>20861061.650319628</v>
      </c>
      <c r="N75" s="4">
        <f>Input!J76</f>
        <v>480.72799857142854</v>
      </c>
      <c r="O75">
        <f t="shared" si="18"/>
        <v>463.72003957142897</v>
      </c>
      <c r="P75">
        <f t="shared" si="19"/>
        <v>0</v>
      </c>
      <c r="Q75">
        <f t="shared" si="20"/>
        <v>215036.27510012765</v>
      </c>
      <c r="R75">
        <f t="shared" si="16"/>
        <v>71193.591460378593</v>
      </c>
    </row>
    <row r="76" spans="1:18" x14ac:dyDescent="0.25">
      <c r="A76">
        <f>Input!G77</f>
        <v>255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16414.313054999999</v>
      </c>
      <c r="F76">
        <f t="shared" si="14"/>
        <v>13922.326738142856</v>
      </c>
      <c r="G76">
        <f t="shared" si="21"/>
        <v>56.070544748267977</v>
      </c>
      <c r="H76">
        <f t="shared" si="17"/>
        <v>192273060.82085374</v>
      </c>
      <c r="I76">
        <f t="shared" si="15"/>
        <v>20861061.650319628</v>
      </c>
      <c r="N76" s="4">
        <f>Input!J77</f>
        <v>487.0724011428556</v>
      </c>
      <c r="O76">
        <f t="shared" si="18"/>
        <v>470.06444214285602</v>
      </c>
      <c r="P76">
        <f t="shared" si="19"/>
        <v>0</v>
      </c>
      <c r="Q76">
        <f t="shared" si="20"/>
        <v>220960.57976707444</v>
      </c>
      <c r="R76">
        <f t="shared" si="16"/>
        <v>74619.486039132011</v>
      </c>
    </row>
    <row r="77" spans="1:18" x14ac:dyDescent="0.25">
      <c r="A77">
        <f>Input!G78</f>
        <v>256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16893.677110142857</v>
      </c>
      <c r="F77">
        <f t="shared" si="14"/>
        <v>14401.690793285714</v>
      </c>
      <c r="G77">
        <f t="shared" si="21"/>
        <v>56.070544748267977</v>
      </c>
      <c r="H77">
        <f t="shared" si="17"/>
        <v>205796820.31524754</v>
      </c>
      <c r="I77">
        <f t="shared" si="15"/>
        <v>20861061.650319628</v>
      </c>
      <c r="N77" s="4">
        <f>Input!J78</f>
        <v>479.36405514285798</v>
      </c>
      <c r="O77">
        <f t="shared" si="18"/>
        <v>462.35609614285841</v>
      </c>
      <c r="P77">
        <f t="shared" si="19"/>
        <v>0</v>
      </c>
      <c r="Q77">
        <f t="shared" si="20"/>
        <v>213773.15964046412</v>
      </c>
      <c r="R77">
        <f t="shared" si="16"/>
        <v>70467.593559587011</v>
      </c>
    </row>
    <row r="78" spans="1:18" x14ac:dyDescent="0.25">
      <c r="A78">
        <f>Input!G79</f>
        <v>257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17363.824215571429</v>
      </c>
      <c r="F78">
        <f t="shared" si="14"/>
        <v>14871.837898714286</v>
      </c>
      <c r="G78">
        <f t="shared" si="21"/>
        <v>56.070544748267977</v>
      </c>
      <c r="H78">
        <f t="shared" si="17"/>
        <v>219506962.28684521</v>
      </c>
      <c r="I78">
        <f t="shared" si="15"/>
        <v>20861061.650319628</v>
      </c>
      <c r="N78" s="4">
        <f>Input!J79</f>
        <v>470.1471054285721</v>
      </c>
      <c r="O78">
        <f t="shared" si="18"/>
        <v>453.13914642857253</v>
      </c>
      <c r="P78">
        <f t="shared" si="19"/>
        <v>0</v>
      </c>
      <c r="Q78">
        <f t="shared" si="20"/>
        <v>205335.08602601528</v>
      </c>
      <c r="R78">
        <f t="shared" si="16"/>
        <v>65659.132014878443</v>
      </c>
    </row>
    <row r="79" spans="1:18" x14ac:dyDescent="0.25">
      <c r="A79">
        <f>Input!G80</f>
        <v>258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17829.300848714287</v>
      </c>
      <c r="F79">
        <f t="shared" si="14"/>
        <v>15337.314531857144</v>
      </c>
      <c r="G79">
        <f t="shared" si="21"/>
        <v>56.070544748267977</v>
      </c>
      <c r="H79">
        <f t="shared" si="17"/>
        <v>233516417.79355115</v>
      </c>
      <c r="I79">
        <f t="shared" si="15"/>
        <v>20861061.650319628</v>
      </c>
      <c r="N79" s="4">
        <f>Input!J80</f>
        <v>465.47663314285819</v>
      </c>
      <c r="O79">
        <f t="shared" si="18"/>
        <v>448.46867414285862</v>
      </c>
      <c r="P79">
        <f t="shared" si="19"/>
        <v>0</v>
      </c>
      <c r="Q79">
        <f t="shared" si="20"/>
        <v>201124.1516874535</v>
      </c>
      <c r="R79">
        <f t="shared" si="16"/>
        <v>63287.418145680807</v>
      </c>
    </row>
    <row r="80" spans="1:18" x14ac:dyDescent="0.25">
      <c r="A80">
        <f>Input!G81</f>
        <v>259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18287.937099714287</v>
      </c>
      <c r="F80">
        <f t="shared" si="14"/>
        <v>15795.950782857144</v>
      </c>
      <c r="G80">
        <f t="shared" si="21"/>
        <v>56.070544748267977</v>
      </c>
      <c r="H80">
        <f t="shared" si="17"/>
        <v>247743829.91001031</v>
      </c>
      <c r="I80">
        <f t="shared" si="15"/>
        <v>20861061.650319628</v>
      </c>
      <c r="N80" s="4">
        <f>Input!J81</f>
        <v>458.6362509999999</v>
      </c>
      <c r="O80">
        <f t="shared" si="18"/>
        <v>441.62829200000033</v>
      </c>
      <c r="P80">
        <f t="shared" si="19"/>
        <v>0</v>
      </c>
      <c r="Q80">
        <f t="shared" si="20"/>
        <v>195035.54829483756</v>
      </c>
      <c r="R80">
        <f t="shared" si="16"/>
        <v>59892.540373469623</v>
      </c>
    </row>
    <row r="81" spans="1:18" x14ac:dyDescent="0.25">
      <c r="A81">
        <f>Input!G82</f>
        <v>260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18733.016581571428</v>
      </c>
      <c r="F81">
        <f t="shared" si="14"/>
        <v>16241.030264714285</v>
      </c>
      <c r="G81">
        <f t="shared" si="21"/>
        <v>56.070544748267977</v>
      </c>
      <c r="H81">
        <f t="shared" si="17"/>
        <v>261952921.13692245</v>
      </c>
      <c r="I81">
        <f t="shared" si="15"/>
        <v>20861061.650319628</v>
      </c>
      <c r="N81" s="4">
        <f>Input!J82</f>
        <v>445.07948185714122</v>
      </c>
      <c r="O81">
        <f t="shared" si="18"/>
        <v>428.07152285714164</v>
      </c>
      <c r="P81">
        <f t="shared" si="19"/>
        <v>0</v>
      </c>
      <c r="Q81">
        <f t="shared" si="20"/>
        <v>183245.22868123234</v>
      </c>
      <c r="R81">
        <f t="shared" si="16"/>
        <v>53440.843019171676</v>
      </c>
    </row>
    <row r="82" spans="1:18" x14ac:dyDescent="0.25">
      <c r="A82">
        <f>Input!G83</f>
        <v>261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19168.031815285714</v>
      </c>
      <c r="F82">
        <f t="shared" si="14"/>
        <v>16676.045498428572</v>
      </c>
      <c r="G82">
        <f t="shared" si="21"/>
        <v>56.070544748267977</v>
      </c>
      <c r="H82">
        <f t="shared" si="17"/>
        <v>276223567.46096057</v>
      </c>
      <c r="I82">
        <f t="shared" si="15"/>
        <v>20861061.650319628</v>
      </c>
      <c r="N82" s="4">
        <f>Input!J83</f>
        <v>435.0152337142863</v>
      </c>
      <c r="O82">
        <f t="shared" si="18"/>
        <v>418.00727471428672</v>
      </c>
      <c r="P82">
        <f t="shared" si="19"/>
        <v>0</v>
      </c>
      <c r="Q82">
        <f t="shared" si="20"/>
        <v>174730.08171406516</v>
      </c>
      <c r="R82">
        <f t="shared" si="16"/>
        <v>48888.972153592476</v>
      </c>
    </row>
    <row r="83" spans="1:18" x14ac:dyDescent="0.25">
      <c r="A83">
        <f>Input!G84</f>
        <v>262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19595.111379285714</v>
      </c>
      <c r="F83">
        <f t="shared" si="14"/>
        <v>17103.125062428571</v>
      </c>
      <c r="G83">
        <f t="shared" si="21"/>
        <v>56.070544748267977</v>
      </c>
      <c r="H83">
        <f t="shared" si="17"/>
        <v>290602067.72876441</v>
      </c>
      <c r="I83">
        <f t="shared" si="15"/>
        <v>20861061.650319628</v>
      </c>
      <c r="N83" s="4">
        <f>Input!J84</f>
        <v>427.07956399999966</v>
      </c>
      <c r="O83">
        <f t="shared" si="18"/>
        <v>410.07160500000009</v>
      </c>
      <c r="P83">
        <f t="shared" si="19"/>
        <v>0</v>
      </c>
      <c r="Q83">
        <f t="shared" si="20"/>
        <v>168158.72122727611</v>
      </c>
      <c r="R83">
        <f t="shared" si="16"/>
        <v>45442.658832006338</v>
      </c>
    </row>
    <row r="84" spans="1:18" x14ac:dyDescent="0.25">
      <c r="A84">
        <f>Input!G85</f>
        <v>263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20015.329895428575</v>
      </c>
      <c r="F84">
        <f t="shared" si="14"/>
        <v>17523.343578571432</v>
      </c>
      <c r="G84">
        <f t="shared" si="21"/>
        <v>56.070544748267977</v>
      </c>
      <c r="H84">
        <f t="shared" si="17"/>
        <v>305105627.23812586</v>
      </c>
      <c r="I84">
        <f t="shared" si="15"/>
        <v>20861061.650319628</v>
      </c>
      <c r="N84" s="4">
        <f>Input!J85</f>
        <v>420.21851614286061</v>
      </c>
      <c r="O84">
        <f t="shared" si="18"/>
        <v>403.21055714286103</v>
      </c>
      <c r="P84">
        <f t="shared" si="19"/>
        <v>0</v>
      </c>
      <c r="Q84">
        <f t="shared" si="20"/>
        <v>162578.75339145641</v>
      </c>
      <c r="R84">
        <f t="shared" si="16"/>
        <v>42564.554723916335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BHANU PRAKASH BANDI</cp:lastModifiedBy>
  <dcterms:created xsi:type="dcterms:W3CDTF">2021-06-09T08:39:21Z</dcterms:created>
  <dcterms:modified xsi:type="dcterms:W3CDTF">2022-03-03T23:42:45Z</dcterms:modified>
</cp:coreProperties>
</file>