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hanu\DS_Project\through\Distribution\wave_bhanu\Wave\"/>
    </mc:Choice>
  </mc:AlternateContent>
  <bookViews>
    <workbookView minimized="1" xWindow="-105" yWindow="-105" windowWidth="20730" windowHeight="11760" tabRatio="937" activeTab="3"/>
  </bookViews>
  <sheets>
    <sheet name="Input" sheetId="15" r:id="rId1"/>
    <sheet name="logistic" sheetId="2" r:id="rId2"/>
    <sheet name="LogNormal" sheetId="5" r:id="rId3"/>
    <sheet name="Sheet1" sheetId="18" r:id="rId4"/>
    <sheet name="NORMAL" sheetId="16" r:id="rId5"/>
    <sheet name="Cauchy" sheetId="12" r:id="rId6"/>
    <sheet name="Weibull" sheetId="13" r:id="rId7"/>
    <sheet name="power_normal!" sheetId="17" r:id="rId8"/>
  </sheets>
  <externalReferences>
    <externalReference r:id="rId9"/>
  </externalReferences>
  <definedNames>
    <definedName name="_A">#REF!</definedName>
    <definedName name="_Ac">logistic!$X$3</definedName>
    <definedName name="_Ac2">LogNormal!$P$3</definedName>
    <definedName name="_center">LogNormal!#REF!</definedName>
    <definedName name="_Mean">#REF!</definedName>
    <definedName name="_ModeC">LogNormal!$R$5</definedName>
    <definedName name="_Mu">#REF!</definedName>
    <definedName name="_Mu2">#REF!</definedName>
    <definedName name="_Muc">logistic!$Y$3</definedName>
    <definedName name="_MuC2">LogNormal!$Q$3</definedName>
    <definedName name="_s">#REF!</definedName>
    <definedName name="_sc">logistic!$Z$3</definedName>
    <definedName name="_SCP">#REF!</definedName>
    <definedName name="_Sigma">LogNormal!$T$3</definedName>
    <definedName name="_sigma2">LogNormal!$R$3</definedName>
    <definedName name="_SigmaP2">#REF!</definedName>
    <definedName name="_t">logistic!$AE$10</definedName>
    <definedName name="_xlchart.v1.0" hidden="1">LogNormal!$A$2:$A$194</definedName>
    <definedName name="_xlchart.v1.1" hidden="1">LogNormal!$O$2:$O$194</definedName>
    <definedName name="_xlchart.v1.2" hidden="1">LogNormal!$O$3:$O$4</definedName>
    <definedName name="_xlchart.v1.3" hidden="1">LogNormal!$P$1</definedName>
    <definedName name="_xlchart.v1.4" hidden="1">LogNormal!$P$2:$P$194</definedName>
    <definedName name="_xlchart.v1.5" hidden="1">LogNormal!$A$2:$A$194</definedName>
    <definedName name="_xlchart.v1.6" hidden="1">LogNormal!$O$2:$O$194</definedName>
    <definedName name="_xlchart.v1.7" hidden="1">LogNormal!$O$3:$O$4</definedName>
    <definedName name="_xlchart.v1.8" hidden="1">LogNormal!$P$1</definedName>
    <definedName name="_xlchart.v1.9" hidden="1">LogNormal!$P$2:$P$194</definedName>
    <definedName name="_y0">#REF!</definedName>
    <definedName name="_Y0c">logistic!$AA$3</definedName>
    <definedName name="_yoc2">LogNormal!$S$3</definedName>
    <definedName name="Muc">logistic!$Y$3</definedName>
    <definedName name="solver_adj" localSheetId="5" hidden="1">Cauchy!$X$3:$Z$3</definedName>
    <definedName name="solver_adj" localSheetId="1" hidden="1">logistic!$X$3:$Z$3</definedName>
    <definedName name="solver_adj" localSheetId="2" hidden="1">LogNormal!$Y$3:$AA$3</definedName>
    <definedName name="solver_adj" localSheetId="4" hidden="1">NORMAL!$X$3:$Z$3</definedName>
    <definedName name="solver_adj" localSheetId="6" hidden="1">Weibull!$Z$3:$AB$3</definedName>
    <definedName name="solver_cvg" localSheetId="5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drv" localSheetId="5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6" hidden="1">1</definedName>
    <definedName name="solver_eng" localSheetId="5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6" hidden="1">1</definedName>
    <definedName name="solver_est" localSheetId="5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itr" localSheetId="5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lhs1" localSheetId="1" hidden="1">logistic!$S$5</definedName>
    <definedName name="solver_lhs1" localSheetId="2" hidden="1">LogNormal!$L$5</definedName>
    <definedName name="solver_lhs1" localSheetId="6" hidden="1">Weibull!$U$5</definedName>
    <definedName name="solver_lhs2" localSheetId="1" hidden="1">logistic!$S$5</definedName>
    <definedName name="solver_lhs2" localSheetId="2" hidden="1">LogNormal!$U$5</definedName>
    <definedName name="solver_lhs2" localSheetId="6" hidden="1">Weibull!$U$5</definedName>
    <definedName name="solver_lhs3" localSheetId="1" hidden="1">logistic!$W$6</definedName>
    <definedName name="solver_lhs4" localSheetId="1" hidden="1">logistic!$S$5</definedName>
    <definedName name="solver_mip" localSheetId="5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ni" localSheetId="5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rt" localSheetId="5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sl" localSheetId="5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neg" localSheetId="5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od" localSheetId="5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um" localSheetId="5" hidden="1">0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6" hidden="1">0</definedName>
    <definedName name="solver_nwt" localSheetId="5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opt" localSheetId="5" hidden="1">Cauchy!$I$3</definedName>
    <definedName name="solver_opt" localSheetId="1" hidden="1">logistic!$I$3</definedName>
    <definedName name="solver_opt" localSheetId="2" hidden="1">LogNormal!$T$3</definedName>
    <definedName name="solver_opt" localSheetId="4" hidden="1">NORMAL!$S$3</definedName>
    <definedName name="solver_opt" localSheetId="6" hidden="1">Weibull!$T$3</definedName>
    <definedName name="solver_pre" localSheetId="5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rbv" localSheetId="5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6" hidden="1">1</definedName>
    <definedName name="solver_rel1" localSheetId="1" hidden="1">3</definedName>
    <definedName name="solver_rel1" localSheetId="2" hidden="1">3</definedName>
    <definedName name="solver_rel1" localSheetId="6" hidden="1">3</definedName>
    <definedName name="solver_rel2" localSheetId="1" hidden="1">3</definedName>
    <definedName name="solver_rel2" localSheetId="2" hidden="1">3</definedName>
    <definedName name="solver_rel2" localSheetId="6" hidden="1">3</definedName>
    <definedName name="solver_rel3" localSheetId="1" hidden="1">1</definedName>
    <definedName name="solver_rel4" localSheetId="1" hidden="1">3</definedName>
    <definedName name="solver_rhs1" localSheetId="1" hidden="1">0.955</definedName>
    <definedName name="solver_rhs1" localSheetId="2" hidden="1">0.99</definedName>
    <definedName name="solver_rhs1" localSheetId="6" hidden="1">0.95</definedName>
    <definedName name="solver_rhs2" localSheetId="1" hidden="1">0.955</definedName>
    <definedName name="solver_rhs2" localSheetId="2" hidden="1">0.97</definedName>
    <definedName name="solver_rhs2" localSheetId="6" hidden="1">0.95</definedName>
    <definedName name="solver_rhs3" localSheetId="1" hidden="1">0.03</definedName>
    <definedName name="solver_rhs4" localSheetId="1" hidden="1">0.951</definedName>
    <definedName name="solver_rlx" localSheetId="5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sd" localSheetId="5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scl" localSheetId="5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6" hidden="1">1</definedName>
    <definedName name="solver_sho" localSheetId="5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sz" localSheetId="5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tim" localSheetId="5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ol" localSheetId="5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yp" localSheetId="5" hidden="1">2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typ" localSheetId="6" hidden="1">2</definedName>
    <definedName name="solver_val" localSheetId="5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er" localSheetId="5" hidden="1">3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6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6" i="5" l="1"/>
  <c r="Z10" i="5" l="1"/>
  <c r="AA10" i="5" s="1"/>
  <c r="Z9" i="5"/>
  <c r="AA9" i="5" s="1"/>
  <c r="AE4" i="5" l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3" i="2"/>
  <c r="A191" i="12"/>
  <c r="C191" i="12"/>
  <c r="L191" i="12"/>
  <c r="A192" i="12"/>
  <c r="C192" i="12"/>
  <c r="L192" i="12"/>
  <c r="A193" i="12"/>
  <c r="C193" i="12"/>
  <c r="L193" i="12"/>
  <c r="A194" i="12"/>
  <c r="C194" i="12"/>
  <c r="L194" i="12"/>
  <c r="A176" i="12"/>
  <c r="C176" i="12"/>
  <c r="L176" i="12"/>
  <c r="A177" i="12"/>
  <c r="C177" i="12"/>
  <c r="L177" i="12"/>
  <c r="A178" i="12"/>
  <c r="C178" i="12"/>
  <c r="L178" i="12"/>
  <c r="A179" i="12"/>
  <c r="C179" i="12"/>
  <c r="L179" i="12"/>
  <c r="A180" i="12"/>
  <c r="C180" i="12"/>
  <c r="L180" i="12"/>
  <c r="A181" i="12"/>
  <c r="C181" i="12"/>
  <c r="L181" i="12"/>
  <c r="A182" i="12"/>
  <c r="C182" i="12"/>
  <c r="L182" i="12"/>
  <c r="A183" i="12"/>
  <c r="C183" i="12"/>
  <c r="L183" i="12"/>
  <c r="A184" i="12"/>
  <c r="C184" i="12"/>
  <c r="L184" i="12"/>
  <c r="A185" i="12"/>
  <c r="C185" i="12"/>
  <c r="L185" i="12"/>
  <c r="A186" i="12"/>
  <c r="C186" i="12"/>
  <c r="L186" i="12"/>
  <c r="A187" i="12"/>
  <c r="C187" i="12"/>
  <c r="L187" i="12"/>
  <c r="A188" i="12"/>
  <c r="C188" i="12"/>
  <c r="L188" i="12"/>
  <c r="A189" i="12"/>
  <c r="C189" i="12"/>
  <c r="L189" i="12"/>
  <c r="A190" i="12"/>
  <c r="C190" i="12"/>
  <c r="L190" i="12"/>
  <c r="A159" i="12"/>
  <c r="C159" i="12"/>
  <c r="L159" i="12"/>
  <c r="A160" i="12"/>
  <c r="C160" i="12"/>
  <c r="L160" i="12"/>
  <c r="A161" i="12"/>
  <c r="C161" i="12"/>
  <c r="L161" i="12"/>
  <c r="A162" i="12"/>
  <c r="C162" i="12"/>
  <c r="L162" i="12"/>
  <c r="A163" i="12"/>
  <c r="C163" i="12"/>
  <c r="L163" i="12"/>
  <c r="A164" i="12"/>
  <c r="C164" i="12"/>
  <c r="L164" i="12"/>
  <c r="A165" i="12"/>
  <c r="C165" i="12"/>
  <c r="L165" i="12"/>
  <c r="A166" i="12"/>
  <c r="C166" i="12"/>
  <c r="L166" i="12"/>
  <c r="A167" i="12"/>
  <c r="C167" i="12"/>
  <c r="L167" i="12"/>
  <c r="A168" i="12"/>
  <c r="C168" i="12"/>
  <c r="L168" i="12"/>
  <c r="A169" i="12"/>
  <c r="C169" i="12"/>
  <c r="L169" i="12"/>
  <c r="A170" i="12"/>
  <c r="C170" i="12"/>
  <c r="L170" i="12"/>
  <c r="A171" i="12"/>
  <c r="C171" i="12"/>
  <c r="L171" i="12"/>
  <c r="A172" i="12"/>
  <c r="C172" i="12"/>
  <c r="L172" i="12"/>
  <c r="A173" i="12"/>
  <c r="C173" i="12"/>
  <c r="L173" i="12"/>
  <c r="A174" i="12"/>
  <c r="C174" i="12"/>
  <c r="L174" i="12"/>
  <c r="A175" i="12"/>
  <c r="C175" i="12"/>
  <c r="L175" i="12"/>
  <c r="A145" i="12"/>
  <c r="C145" i="12"/>
  <c r="L145" i="12"/>
  <c r="A146" i="12"/>
  <c r="C146" i="12"/>
  <c r="L146" i="12"/>
  <c r="A147" i="12"/>
  <c r="C147" i="12"/>
  <c r="L147" i="12"/>
  <c r="A148" i="12"/>
  <c r="C148" i="12"/>
  <c r="L148" i="12"/>
  <c r="A149" i="12"/>
  <c r="C149" i="12"/>
  <c r="L149" i="12"/>
  <c r="A150" i="12"/>
  <c r="C150" i="12"/>
  <c r="L150" i="12"/>
  <c r="A151" i="12"/>
  <c r="C151" i="12"/>
  <c r="L151" i="12"/>
  <c r="A152" i="12"/>
  <c r="C152" i="12"/>
  <c r="L152" i="12"/>
  <c r="A153" i="12"/>
  <c r="C153" i="12"/>
  <c r="L153" i="12"/>
  <c r="A154" i="12"/>
  <c r="C154" i="12"/>
  <c r="L154" i="12"/>
  <c r="A155" i="12"/>
  <c r="C155" i="12"/>
  <c r="L155" i="12"/>
  <c r="A156" i="12"/>
  <c r="C156" i="12"/>
  <c r="L156" i="12"/>
  <c r="A157" i="12"/>
  <c r="C157" i="12"/>
  <c r="L157" i="12"/>
  <c r="A158" i="12"/>
  <c r="C158" i="12"/>
  <c r="L158" i="12"/>
  <c r="A84" i="12"/>
  <c r="C84" i="12"/>
  <c r="L84" i="12"/>
  <c r="A85" i="12"/>
  <c r="C85" i="12"/>
  <c r="L85" i="12"/>
  <c r="A86" i="12"/>
  <c r="C86" i="12"/>
  <c r="L86" i="12"/>
  <c r="A87" i="12"/>
  <c r="C87" i="12"/>
  <c r="L87" i="12"/>
  <c r="A88" i="12"/>
  <c r="C88" i="12"/>
  <c r="L88" i="12"/>
  <c r="A89" i="12"/>
  <c r="C89" i="12"/>
  <c r="L89" i="12"/>
  <c r="A90" i="12"/>
  <c r="C90" i="12"/>
  <c r="L90" i="12"/>
  <c r="A91" i="12"/>
  <c r="C91" i="12"/>
  <c r="L91" i="12"/>
  <c r="A92" i="12"/>
  <c r="C92" i="12"/>
  <c r="L92" i="12"/>
  <c r="A93" i="12"/>
  <c r="C93" i="12"/>
  <c r="L93" i="12"/>
  <c r="A94" i="12"/>
  <c r="C94" i="12"/>
  <c r="L94" i="12"/>
  <c r="A95" i="12"/>
  <c r="C95" i="12"/>
  <c r="L95" i="12"/>
  <c r="A96" i="12"/>
  <c r="C96" i="12"/>
  <c r="L96" i="12"/>
  <c r="A97" i="12"/>
  <c r="C97" i="12"/>
  <c r="L97" i="12"/>
  <c r="A98" i="12"/>
  <c r="C98" i="12"/>
  <c r="L98" i="12"/>
  <c r="A99" i="12"/>
  <c r="C99" i="12"/>
  <c r="L99" i="12"/>
  <c r="A100" i="12"/>
  <c r="C100" i="12"/>
  <c r="L100" i="12"/>
  <c r="A101" i="12"/>
  <c r="C101" i="12"/>
  <c r="L101" i="12"/>
  <c r="A102" i="12"/>
  <c r="C102" i="12"/>
  <c r="L102" i="12"/>
  <c r="A103" i="12"/>
  <c r="C103" i="12"/>
  <c r="L103" i="12"/>
  <c r="A104" i="12"/>
  <c r="C104" i="12"/>
  <c r="L104" i="12"/>
  <c r="A105" i="12"/>
  <c r="C105" i="12"/>
  <c r="L105" i="12"/>
  <c r="A106" i="12"/>
  <c r="C106" i="12"/>
  <c r="L106" i="12"/>
  <c r="A107" i="12"/>
  <c r="C107" i="12"/>
  <c r="L107" i="12"/>
  <c r="A108" i="12"/>
  <c r="C108" i="12"/>
  <c r="L108" i="12"/>
  <c r="A109" i="12"/>
  <c r="C109" i="12"/>
  <c r="L109" i="12"/>
  <c r="A110" i="12"/>
  <c r="C110" i="12"/>
  <c r="L110" i="12"/>
  <c r="A111" i="12"/>
  <c r="C111" i="12"/>
  <c r="L111" i="12"/>
  <c r="A112" i="12"/>
  <c r="C112" i="12"/>
  <c r="L112" i="12"/>
  <c r="A113" i="12"/>
  <c r="C113" i="12"/>
  <c r="L113" i="12"/>
  <c r="A114" i="12"/>
  <c r="C114" i="12"/>
  <c r="L114" i="12"/>
  <c r="A115" i="12"/>
  <c r="C115" i="12"/>
  <c r="L115" i="12"/>
  <c r="A116" i="12"/>
  <c r="C116" i="12"/>
  <c r="L116" i="12"/>
  <c r="A117" i="12"/>
  <c r="C117" i="12"/>
  <c r="L117" i="12"/>
  <c r="A118" i="12"/>
  <c r="C118" i="12"/>
  <c r="L118" i="12"/>
  <c r="A119" i="12"/>
  <c r="C119" i="12"/>
  <c r="L119" i="12"/>
  <c r="A120" i="12"/>
  <c r="C120" i="12"/>
  <c r="L120" i="12"/>
  <c r="A121" i="12"/>
  <c r="C121" i="12"/>
  <c r="L121" i="12"/>
  <c r="A122" i="12"/>
  <c r="C122" i="12"/>
  <c r="L122" i="12"/>
  <c r="A123" i="12"/>
  <c r="C123" i="12"/>
  <c r="L123" i="12"/>
  <c r="A124" i="12"/>
  <c r="C124" i="12"/>
  <c r="L124" i="12"/>
  <c r="A125" i="12"/>
  <c r="C125" i="12"/>
  <c r="L125" i="12"/>
  <c r="A126" i="12"/>
  <c r="C126" i="12"/>
  <c r="L126" i="12"/>
  <c r="A127" i="12"/>
  <c r="C127" i="12"/>
  <c r="L127" i="12"/>
  <c r="A128" i="12"/>
  <c r="C128" i="12"/>
  <c r="L128" i="12"/>
  <c r="A129" i="12"/>
  <c r="C129" i="12"/>
  <c r="L129" i="12"/>
  <c r="A130" i="12"/>
  <c r="C130" i="12"/>
  <c r="L130" i="12"/>
  <c r="A131" i="12"/>
  <c r="C131" i="12"/>
  <c r="L131" i="12"/>
  <c r="A132" i="12"/>
  <c r="C132" i="12"/>
  <c r="L132" i="12"/>
  <c r="A133" i="12"/>
  <c r="C133" i="12"/>
  <c r="L133" i="12"/>
  <c r="A134" i="12"/>
  <c r="C134" i="12"/>
  <c r="L134" i="12"/>
  <c r="A135" i="12"/>
  <c r="C135" i="12"/>
  <c r="L135" i="12"/>
  <c r="A136" i="12"/>
  <c r="C136" i="12"/>
  <c r="L136" i="12"/>
  <c r="A137" i="12"/>
  <c r="C137" i="12"/>
  <c r="L137" i="12"/>
  <c r="A138" i="12"/>
  <c r="C138" i="12"/>
  <c r="L138" i="12"/>
  <c r="A139" i="12"/>
  <c r="C139" i="12"/>
  <c r="L139" i="12"/>
  <c r="A140" i="12"/>
  <c r="C140" i="12"/>
  <c r="L140" i="12"/>
  <c r="A141" i="12"/>
  <c r="C141" i="12"/>
  <c r="L141" i="12"/>
  <c r="A142" i="12"/>
  <c r="C142" i="12"/>
  <c r="L142" i="12"/>
  <c r="A143" i="12"/>
  <c r="C143" i="12"/>
  <c r="L143" i="12"/>
  <c r="A144" i="12"/>
  <c r="C144" i="12"/>
  <c r="L144" i="12"/>
  <c r="A85" i="5"/>
  <c r="N85" i="5"/>
  <c r="A86" i="5"/>
  <c r="N86" i="5"/>
  <c r="A87" i="5"/>
  <c r="N87" i="5"/>
  <c r="A88" i="5"/>
  <c r="N88" i="5"/>
  <c r="A89" i="5"/>
  <c r="N89" i="5"/>
  <c r="A90" i="5"/>
  <c r="N90" i="5"/>
  <c r="A91" i="5"/>
  <c r="N91" i="5"/>
  <c r="A92" i="5"/>
  <c r="N92" i="5"/>
  <c r="A93" i="5"/>
  <c r="N93" i="5"/>
  <c r="A94" i="5"/>
  <c r="N94" i="5"/>
  <c r="A95" i="5"/>
  <c r="N95" i="5"/>
  <c r="A96" i="5"/>
  <c r="N96" i="5"/>
  <c r="A97" i="5"/>
  <c r="N97" i="5"/>
  <c r="A98" i="5"/>
  <c r="N98" i="5"/>
  <c r="A99" i="5"/>
  <c r="N99" i="5"/>
  <c r="A100" i="5"/>
  <c r="N100" i="5"/>
  <c r="A101" i="5"/>
  <c r="N101" i="5"/>
  <c r="A102" i="5"/>
  <c r="N102" i="5"/>
  <c r="A103" i="5"/>
  <c r="N103" i="5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85" i="2"/>
  <c r="A86" i="2"/>
  <c r="A87" i="2"/>
  <c r="A88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3" i="2"/>
  <c r="B86" i="2" l="1"/>
  <c r="B85" i="2"/>
  <c r="E85" i="2" s="1"/>
  <c r="B103" i="2"/>
  <c r="E103" i="2" s="1"/>
  <c r="B95" i="2"/>
  <c r="B88" i="2"/>
  <c r="E88" i="2" s="1"/>
  <c r="B102" i="2"/>
  <c r="E102" i="2" s="1"/>
  <c r="E86" i="2"/>
  <c r="E95" i="2"/>
  <c r="B99" i="2"/>
  <c r="B94" i="2"/>
  <c r="B87" i="2"/>
  <c r="B90" i="2"/>
  <c r="B100" i="2"/>
  <c r="B101" i="2"/>
  <c r="B93" i="2"/>
  <c r="B92" i="2"/>
  <c r="B91" i="2"/>
  <c r="B97" i="2"/>
  <c r="B89" i="2"/>
  <c r="B98" i="2"/>
  <c r="B96" i="2"/>
  <c r="E89" i="2" l="1"/>
  <c r="E97" i="2"/>
  <c r="E90" i="2"/>
  <c r="E93" i="2"/>
  <c r="E100" i="2"/>
  <c r="E91" i="2"/>
  <c r="E87" i="2"/>
  <c r="E96" i="2"/>
  <c r="E92" i="2"/>
  <c r="E94" i="2"/>
  <c r="E99" i="2"/>
  <c r="E98" i="2"/>
  <c r="E101" i="2"/>
  <c r="C10" i="15" l="1"/>
  <c r="D3" i="2" l="1"/>
  <c r="D86" i="2"/>
  <c r="F86" i="2" s="1"/>
  <c r="D100" i="2"/>
  <c r="F100" i="2" s="1"/>
  <c r="D92" i="2"/>
  <c r="F92" i="2" s="1"/>
  <c r="D102" i="2"/>
  <c r="F102" i="2" s="1"/>
  <c r="D96" i="2"/>
  <c r="F96" i="2" s="1"/>
  <c r="D90" i="2"/>
  <c r="F90" i="2" s="1"/>
  <c r="D94" i="2"/>
  <c r="F94" i="2" s="1"/>
  <c r="D97" i="2"/>
  <c r="F97" i="2" s="1"/>
  <c r="D88" i="2"/>
  <c r="F88" i="2" s="1"/>
  <c r="D89" i="2"/>
  <c r="F89" i="2" s="1"/>
  <c r="D87" i="2"/>
  <c r="F87" i="2" s="1"/>
  <c r="D85" i="2"/>
  <c r="F85" i="2" s="1"/>
  <c r="D91" i="2"/>
  <c r="F91" i="2" s="1"/>
  <c r="D98" i="2"/>
  <c r="F98" i="2" s="1"/>
  <c r="D95" i="2"/>
  <c r="F95" i="2" s="1"/>
  <c r="D99" i="2"/>
  <c r="F99" i="2" s="1"/>
  <c r="D101" i="2"/>
  <c r="F101" i="2" s="1"/>
  <c r="D93" i="2"/>
  <c r="F93" i="2" s="1"/>
  <c r="D103" i="2"/>
  <c r="F103" i="2" s="1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G3" i="17"/>
  <c r="A3" i="17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3" i="13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3" i="12"/>
  <c r="F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3" i="5"/>
  <c r="C421" i="15"/>
  <c r="C420" i="15"/>
  <c r="C419" i="15"/>
  <c r="C418" i="15"/>
  <c r="C417" i="15"/>
  <c r="C416" i="15"/>
  <c r="C415" i="15"/>
  <c r="C414" i="15"/>
  <c r="C413" i="15"/>
  <c r="C412" i="15"/>
  <c r="C411" i="15"/>
  <c r="C410" i="15"/>
  <c r="C409" i="15"/>
  <c r="C408" i="15"/>
  <c r="C407" i="15"/>
  <c r="C406" i="15"/>
  <c r="C40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4" i="15"/>
  <c r="C333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B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9" i="15"/>
  <c r="C8" i="15"/>
  <c r="C7" i="15"/>
  <c r="C6" i="15"/>
  <c r="C5" i="15"/>
  <c r="C4" i="15"/>
  <c r="C3" i="15"/>
  <c r="B160" i="12" l="1"/>
  <c r="N160" i="12" s="1"/>
  <c r="O160" i="12" s="1"/>
  <c r="B171" i="12"/>
  <c r="N171" i="12" s="1"/>
  <c r="O171" i="12" s="1"/>
  <c r="B172" i="12"/>
  <c r="N172" i="12" s="1"/>
  <c r="O172" i="12" s="1"/>
  <c r="B143" i="12"/>
  <c r="N143" i="12" s="1"/>
  <c r="O143" i="12" s="1"/>
  <c r="B164" i="12"/>
  <c r="N164" i="12" s="1"/>
  <c r="O164" i="12" s="1"/>
  <c r="B175" i="12"/>
  <c r="N175" i="12" s="1"/>
  <c r="O175" i="12" s="1"/>
  <c r="B174" i="12"/>
  <c r="N174" i="12" s="1"/>
  <c r="O174" i="12" s="1"/>
  <c r="B192" i="12"/>
  <c r="N192" i="12" s="1"/>
  <c r="B141" i="12"/>
  <c r="N141" i="12" s="1"/>
  <c r="O141" i="12" s="1"/>
  <c r="B106" i="12"/>
  <c r="N106" i="12" s="1"/>
  <c r="O106" i="12" s="1"/>
  <c r="B135" i="12"/>
  <c r="N135" i="12" s="1"/>
  <c r="O135" i="12" s="1"/>
  <c r="B96" i="12"/>
  <c r="N96" i="12" s="1"/>
  <c r="O96" i="12" s="1"/>
  <c r="B190" i="12"/>
  <c r="N190" i="12" s="1"/>
  <c r="B136" i="12"/>
  <c r="N136" i="12" s="1"/>
  <c r="O136" i="12" s="1"/>
  <c r="B104" i="12"/>
  <c r="N104" i="12" s="1"/>
  <c r="O104" i="12" s="1"/>
  <c r="B97" i="12"/>
  <c r="N97" i="12" s="1"/>
  <c r="O97" i="12" s="1"/>
  <c r="B123" i="12"/>
  <c r="N123" i="12" s="1"/>
  <c r="O123" i="12" s="1"/>
  <c r="B150" i="12"/>
  <c r="N150" i="12" s="1"/>
  <c r="O150" i="12" s="1"/>
  <c r="B128" i="12"/>
  <c r="N128" i="12" s="1"/>
  <c r="O128" i="12" s="1"/>
  <c r="B181" i="12"/>
  <c r="N181" i="12" s="1"/>
  <c r="B137" i="12"/>
  <c r="N137" i="12" s="1"/>
  <c r="O137" i="12" s="1"/>
  <c r="B153" i="12"/>
  <c r="N153" i="12" s="1"/>
  <c r="O153" i="12" s="1"/>
  <c r="B166" i="12"/>
  <c r="N166" i="12" s="1"/>
  <c r="O166" i="12" s="1"/>
  <c r="B168" i="12"/>
  <c r="N168" i="12" s="1"/>
  <c r="O168" i="12" s="1"/>
  <c r="B144" i="12"/>
  <c r="N144" i="12" s="1"/>
  <c r="O144" i="12" s="1"/>
  <c r="B92" i="12"/>
  <c r="N92" i="12" s="1"/>
  <c r="O92" i="12" s="1"/>
  <c r="B133" i="12"/>
  <c r="N133" i="12" s="1"/>
  <c r="O133" i="12" s="1"/>
  <c r="B87" i="12"/>
  <c r="N87" i="12" s="1"/>
  <c r="O87" i="12" s="1"/>
  <c r="B115" i="12"/>
  <c r="N115" i="12" s="1"/>
  <c r="O115" i="12" s="1"/>
  <c r="B188" i="12"/>
  <c r="N188" i="12" s="1"/>
  <c r="B134" i="12"/>
  <c r="N134" i="12" s="1"/>
  <c r="O134" i="12" s="1"/>
  <c r="B99" i="12"/>
  <c r="N99" i="12" s="1"/>
  <c r="O99" i="12" s="1"/>
  <c r="B84" i="12"/>
  <c r="N84" i="12" s="1"/>
  <c r="O84" i="12" s="1"/>
  <c r="B114" i="12"/>
  <c r="N114" i="12" s="1"/>
  <c r="O114" i="12" s="1"/>
  <c r="B156" i="12"/>
  <c r="N156" i="12" s="1"/>
  <c r="O156" i="12" s="1"/>
  <c r="B126" i="12"/>
  <c r="N126" i="12" s="1"/>
  <c r="O126" i="12" s="1"/>
  <c r="B148" i="12"/>
  <c r="N148" i="12" s="1"/>
  <c r="O148" i="12" s="1"/>
  <c r="B179" i="12"/>
  <c r="N179" i="12" s="1"/>
  <c r="B119" i="12"/>
  <c r="N119" i="12" s="1"/>
  <c r="O119" i="12" s="1"/>
  <c r="B169" i="12"/>
  <c r="N169" i="12" s="1"/>
  <c r="O169" i="12" s="1"/>
  <c r="B163" i="12"/>
  <c r="N163" i="12" s="1"/>
  <c r="O163" i="12" s="1"/>
  <c r="B167" i="12"/>
  <c r="N167" i="12" s="1"/>
  <c r="O167" i="12" s="1"/>
  <c r="B124" i="12"/>
  <c r="N124" i="12" s="1"/>
  <c r="O124" i="12" s="1"/>
  <c r="B85" i="12"/>
  <c r="N85" i="12" s="1"/>
  <c r="O85" i="12" s="1"/>
  <c r="B94" i="12"/>
  <c r="N94" i="12" s="1"/>
  <c r="O94" i="12" s="1"/>
  <c r="B186" i="12"/>
  <c r="N186" i="12" s="1"/>
  <c r="B88" i="12"/>
  <c r="N88" i="12" s="1"/>
  <c r="O88" i="12" s="1"/>
  <c r="B129" i="12"/>
  <c r="N129" i="12" s="1"/>
  <c r="O129" i="12" s="1"/>
  <c r="B147" i="12"/>
  <c r="N147" i="12" s="1"/>
  <c r="O147" i="12" s="1"/>
  <c r="B121" i="12"/>
  <c r="N121" i="12" s="1"/>
  <c r="O121" i="12" s="1"/>
  <c r="B177" i="12"/>
  <c r="N177" i="12" s="1"/>
  <c r="B110" i="12"/>
  <c r="N110" i="12" s="1"/>
  <c r="O110" i="12" s="1"/>
  <c r="B146" i="12"/>
  <c r="N146" i="12" s="1"/>
  <c r="O146" i="12" s="1"/>
  <c r="B170" i="12"/>
  <c r="N170" i="12" s="1"/>
  <c r="O170" i="12" s="1"/>
  <c r="B151" i="12"/>
  <c r="N151" i="12" s="1"/>
  <c r="O151" i="12" s="1"/>
  <c r="B184" i="12"/>
  <c r="N184" i="12" s="1"/>
  <c r="B127" i="12"/>
  <c r="N127" i="12" s="1"/>
  <c r="O127" i="12" s="1"/>
  <c r="B86" i="12"/>
  <c r="N86" i="12" s="1"/>
  <c r="O86" i="12" s="1"/>
  <c r="B152" i="12"/>
  <c r="N152" i="12" s="1"/>
  <c r="O152" i="12" s="1"/>
  <c r="B107" i="12"/>
  <c r="N107" i="12" s="1"/>
  <c r="O107" i="12" s="1"/>
  <c r="B112" i="12"/>
  <c r="N112" i="12" s="1"/>
  <c r="O112" i="12" s="1"/>
  <c r="B159" i="12"/>
  <c r="N159" i="12" s="1"/>
  <c r="O159" i="12" s="1"/>
  <c r="B161" i="12"/>
  <c r="N161" i="12" s="1"/>
  <c r="O161" i="12" s="1"/>
  <c r="B173" i="12"/>
  <c r="N173" i="12" s="1"/>
  <c r="O173" i="12" s="1"/>
  <c r="B194" i="12"/>
  <c r="N194" i="12" s="1"/>
  <c r="B140" i="12"/>
  <c r="N140" i="12" s="1"/>
  <c r="O140" i="12" s="1"/>
  <c r="B117" i="12"/>
  <c r="N117" i="12" s="1"/>
  <c r="O117" i="12" s="1"/>
  <c r="B182" i="12"/>
  <c r="N182" i="12" s="1"/>
  <c r="B125" i="12"/>
  <c r="N125" i="12" s="1"/>
  <c r="O125" i="12" s="1"/>
  <c r="B132" i="12"/>
  <c r="N132" i="12" s="1"/>
  <c r="O132" i="12" s="1"/>
  <c r="B102" i="12"/>
  <c r="N102" i="12" s="1"/>
  <c r="O102" i="12" s="1"/>
  <c r="B189" i="12"/>
  <c r="N189" i="12" s="1"/>
  <c r="B105" i="12"/>
  <c r="N105" i="12" s="1"/>
  <c r="O105" i="12" s="1"/>
  <c r="B191" i="12"/>
  <c r="N191" i="12" s="1"/>
  <c r="B98" i="12"/>
  <c r="N98" i="12" s="1"/>
  <c r="O98" i="12" s="1"/>
  <c r="B145" i="12"/>
  <c r="N145" i="12" s="1"/>
  <c r="O145" i="12" s="1"/>
  <c r="B109" i="12"/>
  <c r="N109" i="12" s="1"/>
  <c r="O109" i="12" s="1"/>
  <c r="B142" i="12"/>
  <c r="N142" i="12" s="1"/>
  <c r="O142" i="12" s="1"/>
  <c r="B162" i="12"/>
  <c r="N162" i="12" s="1"/>
  <c r="O162" i="12" s="1"/>
  <c r="B138" i="12"/>
  <c r="N138" i="12" s="1"/>
  <c r="O138" i="12" s="1"/>
  <c r="B108" i="12"/>
  <c r="N108" i="12" s="1"/>
  <c r="O108" i="12" s="1"/>
  <c r="B158" i="12"/>
  <c r="N158" i="12" s="1"/>
  <c r="O158" i="12" s="1"/>
  <c r="B180" i="12"/>
  <c r="N180" i="12" s="1"/>
  <c r="B118" i="12"/>
  <c r="N118" i="12" s="1"/>
  <c r="O118" i="12" s="1"/>
  <c r="B116" i="12"/>
  <c r="N116" i="12" s="1"/>
  <c r="O116" i="12" s="1"/>
  <c r="B130" i="12"/>
  <c r="N130" i="12" s="1"/>
  <c r="O130" i="12" s="1"/>
  <c r="B95" i="12"/>
  <c r="N95" i="12" s="1"/>
  <c r="O95" i="12" s="1"/>
  <c r="B113" i="12"/>
  <c r="N113" i="12" s="1"/>
  <c r="O113" i="12" s="1"/>
  <c r="B100" i="12"/>
  <c r="N100" i="12" s="1"/>
  <c r="O100" i="12" s="1"/>
  <c r="B187" i="12"/>
  <c r="N187" i="12" s="1"/>
  <c r="B103" i="12"/>
  <c r="N103" i="12" s="1"/>
  <c r="O103" i="12" s="1"/>
  <c r="B89" i="12"/>
  <c r="N89" i="12" s="1"/>
  <c r="O89" i="12" s="1"/>
  <c r="B193" i="12"/>
  <c r="N193" i="12" s="1"/>
  <c r="B165" i="12"/>
  <c r="N165" i="12" s="1"/>
  <c r="O165" i="12" s="1"/>
  <c r="B131" i="12"/>
  <c r="N131" i="12" s="1"/>
  <c r="O131" i="12" s="1"/>
  <c r="B149" i="12"/>
  <c r="N149" i="12" s="1"/>
  <c r="O149" i="12" s="1"/>
  <c r="B178" i="12"/>
  <c r="N178" i="12" s="1"/>
  <c r="B154" i="12"/>
  <c r="N154" i="12" s="1"/>
  <c r="O154" i="12" s="1"/>
  <c r="B157" i="12"/>
  <c r="N157" i="12" s="1"/>
  <c r="O157" i="12" s="1"/>
  <c r="B101" i="12"/>
  <c r="N101" i="12" s="1"/>
  <c r="O101" i="12" s="1"/>
  <c r="B93" i="12"/>
  <c r="N93" i="12" s="1"/>
  <c r="O93" i="12" s="1"/>
  <c r="B185" i="12"/>
  <c r="N185" i="12" s="1"/>
  <c r="B91" i="12"/>
  <c r="N91" i="12" s="1"/>
  <c r="O91" i="12" s="1"/>
  <c r="B120" i="12"/>
  <c r="N120" i="12" s="1"/>
  <c r="O120" i="12" s="1"/>
  <c r="B122" i="12"/>
  <c r="N122" i="12" s="1"/>
  <c r="O122" i="12" s="1"/>
  <c r="B176" i="12"/>
  <c r="N176" i="12" s="1"/>
  <c r="B111" i="12"/>
  <c r="N111" i="12" s="1"/>
  <c r="O111" i="12" s="1"/>
  <c r="B90" i="12"/>
  <c r="N90" i="12" s="1"/>
  <c r="O90" i="12" s="1"/>
  <c r="B155" i="12"/>
  <c r="N155" i="12" s="1"/>
  <c r="O155" i="12" s="1"/>
  <c r="B183" i="12"/>
  <c r="N183" i="12" s="1"/>
  <c r="B139" i="12"/>
  <c r="N139" i="12" s="1"/>
  <c r="O139" i="12" s="1"/>
  <c r="B87" i="5"/>
  <c r="C87" i="5" s="1"/>
  <c r="D87" i="5" s="1"/>
  <c r="P87" i="5" s="1"/>
  <c r="B101" i="5"/>
  <c r="B95" i="5"/>
  <c r="C95" i="5" s="1"/>
  <c r="D95" i="5" s="1"/>
  <c r="P95" i="5" s="1"/>
  <c r="B98" i="5"/>
  <c r="C98" i="5" s="1"/>
  <c r="D98" i="5" s="1"/>
  <c r="P98" i="5" s="1"/>
  <c r="B91" i="5"/>
  <c r="C91" i="5" s="1"/>
  <c r="D91" i="5" s="1"/>
  <c r="P91" i="5" s="1"/>
  <c r="B97" i="5"/>
  <c r="B99" i="5"/>
  <c r="C99" i="5" s="1"/>
  <c r="D99" i="5" s="1"/>
  <c r="P99" i="5" s="1"/>
  <c r="B96" i="5"/>
  <c r="C96" i="5" s="1"/>
  <c r="D96" i="5" s="1"/>
  <c r="P96" i="5" s="1"/>
  <c r="B94" i="5"/>
  <c r="C94" i="5" s="1"/>
  <c r="D94" i="5" s="1"/>
  <c r="P94" i="5" s="1"/>
  <c r="B86" i="5"/>
  <c r="C86" i="5" s="1"/>
  <c r="D86" i="5" s="1"/>
  <c r="P86" i="5" s="1"/>
  <c r="B93" i="5"/>
  <c r="B89" i="5"/>
  <c r="B88" i="5"/>
  <c r="C88" i="5" s="1"/>
  <c r="D88" i="5" s="1"/>
  <c r="P88" i="5" s="1"/>
  <c r="B103" i="5"/>
  <c r="C103" i="5" s="1"/>
  <c r="D103" i="5" s="1"/>
  <c r="P103" i="5" s="1"/>
  <c r="B85" i="5"/>
  <c r="B92" i="5"/>
  <c r="C92" i="5" s="1"/>
  <c r="D92" i="5" s="1"/>
  <c r="P92" i="5" s="1"/>
  <c r="B102" i="5"/>
  <c r="C102" i="5" s="1"/>
  <c r="D102" i="5" s="1"/>
  <c r="P102" i="5" s="1"/>
  <c r="B90" i="5"/>
  <c r="C90" i="5" s="1"/>
  <c r="D90" i="5" s="1"/>
  <c r="P90" i="5" s="1"/>
  <c r="B100" i="5"/>
  <c r="C100" i="5" s="1"/>
  <c r="D100" i="5" s="1"/>
  <c r="P100" i="5" s="1"/>
  <c r="B4" i="5"/>
  <c r="B34" i="12"/>
  <c r="N34" i="12" s="1"/>
  <c r="D206" i="15"/>
  <c r="D351" i="15"/>
  <c r="D391" i="15"/>
  <c r="D415" i="15"/>
  <c r="B45" i="15"/>
  <c r="B27" i="13"/>
  <c r="C27" i="13" s="1"/>
  <c r="D27" i="13" s="1"/>
  <c r="G27" i="13" s="1"/>
  <c r="B35" i="5"/>
  <c r="B27" i="5"/>
  <c r="B19" i="5"/>
  <c r="B11" i="5"/>
  <c r="B35" i="13"/>
  <c r="C35" i="13" s="1"/>
  <c r="D35" i="13" s="1"/>
  <c r="G35" i="13" s="1"/>
  <c r="B19" i="13"/>
  <c r="C19" i="13" s="1"/>
  <c r="D19" i="13" s="1"/>
  <c r="G19" i="13" s="1"/>
  <c r="B11" i="13"/>
  <c r="C11" i="13" s="1"/>
  <c r="D11" i="13" s="1"/>
  <c r="G11" i="13" s="1"/>
  <c r="B28" i="12"/>
  <c r="N28" i="12" s="1"/>
  <c r="B5" i="12"/>
  <c r="N5" i="12" s="1"/>
  <c r="B11" i="12"/>
  <c r="N11" i="12" s="1"/>
  <c r="B4" i="13"/>
  <c r="C4" i="13" s="1"/>
  <c r="D4" i="13" s="1"/>
  <c r="G4" i="13" s="1"/>
  <c r="B40" i="12"/>
  <c r="N40" i="12" s="1"/>
  <c r="B23" i="12"/>
  <c r="N23" i="12" s="1"/>
  <c r="B17" i="12"/>
  <c r="N17" i="12" s="1"/>
  <c r="B3" i="12"/>
  <c r="B18" i="17"/>
  <c r="C18" i="17" s="1"/>
  <c r="D18" i="17" s="1"/>
  <c r="B34" i="17"/>
  <c r="C34" i="17" s="1"/>
  <c r="D34" i="17" s="1"/>
  <c r="B31" i="16"/>
  <c r="C31" i="16" s="1"/>
  <c r="O31" i="16" s="1"/>
  <c r="B36" i="16"/>
  <c r="C36" i="16" s="1"/>
  <c r="O36" i="16" s="1"/>
  <c r="B20" i="16"/>
  <c r="C20" i="16" s="1"/>
  <c r="O20" i="16" s="1"/>
  <c r="B34" i="16"/>
  <c r="C34" i="16" s="1"/>
  <c r="O34" i="16" s="1"/>
  <c r="B3" i="16"/>
  <c r="C3" i="16" s="1"/>
  <c r="B42" i="5"/>
  <c r="B34" i="5"/>
  <c r="B26" i="5"/>
  <c r="B18" i="5"/>
  <c r="B10" i="5"/>
  <c r="B11" i="16"/>
  <c r="C11" i="16" s="1"/>
  <c r="O11" i="16" s="1"/>
  <c r="B26" i="16"/>
  <c r="C26" i="16" s="1"/>
  <c r="O26" i="16" s="1"/>
  <c r="B39" i="12"/>
  <c r="N39" i="12" s="1"/>
  <c r="B22" i="12"/>
  <c r="N22" i="12" s="1"/>
  <c r="B16" i="12"/>
  <c r="N16" i="12" s="1"/>
  <c r="B10" i="12"/>
  <c r="N10" i="12" s="1"/>
  <c r="B4" i="12"/>
  <c r="N4" i="12" s="1"/>
  <c r="B42" i="13"/>
  <c r="C42" i="13" s="1"/>
  <c r="D42" i="13" s="1"/>
  <c r="G42" i="13" s="1"/>
  <c r="B34" i="13"/>
  <c r="C34" i="13" s="1"/>
  <c r="D34" i="13" s="1"/>
  <c r="G34" i="13" s="1"/>
  <c r="B26" i="13"/>
  <c r="C26" i="13" s="1"/>
  <c r="D26" i="13" s="1"/>
  <c r="G26" i="13" s="1"/>
  <c r="B18" i="13"/>
  <c r="C18" i="13" s="1"/>
  <c r="D18" i="13" s="1"/>
  <c r="G18" i="13" s="1"/>
  <c r="B10" i="13"/>
  <c r="C10" i="13" s="1"/>
  <c r="D10" i="13" s="1"/>
  <c r="G10" i="13" s="1"/>
  <c r="B27" i="17"/>
  <c r="C27" i="17" s="1"/>
  <c r="D27" i="17" s="1"/>
  <c r="P27" i="17" s="1"/>
  <c r="B41" i="5"/>
  <c r="B33" i="5"/>
  <c r="B25" i="5"/>
  <c r="B17" i="5"/>
  <c r="B9" i="5"/>
  <c r="B4" i="16"/>
  <c r="B33" i="12"/>
  <c r="N33" i="12" s="1"/>
  <c r="B27" i="12"/>
  <c r="N27" i="12" s="1"/>
  <c r="B21" i="12"/>
  <c r="N21" i="12" s="1"/>
  <c r="B15" i="12"/>
  <c r="N15" i="12" s="1"/>
  <c r="B41" i="13"/>
  <c r="C41" i="13" s="1"/>
  <c r="D41" i="13" s="1"/>
  <c r="G41" i="13" s="1"/>
  <c r="B33" i="13"/>
  <c r="C33" i="13" s="1"/>
  <c r="D33" i="13" s="1"/>
  <c r="G33" i="13" s="1"/>
  <c r="B25" i="13"/>
  <c r="C25" i="13" s="1"/>
  <c r="D25" i="13" s="1"/>
  <c r="G25" i="13" s="1"/>
  <c r="B17" i="13"/>
  <c r="C17" i="13" s="1"/>
  <c r="D17" i="13" s="1"/>
  <c r="G17" i="13" s="1"/>
  <c r="B9" i="13"/>
  <c r="C9" i="13" s="1"/>
  <c r="D9" i="13" s="1"/>
  <c r="G9" i="13" s="1"/>
  <c r="B40" i="5"/>
  <c r="B32" i="5"/>
  <c r="B24" i="5"/>
  <c r="B16" i="5"/>
  <c r="B8" i="5"/>
  <c r="B5" i="16"/>
  <c r="C5" i="16" s="1"/>
  <c r="O5" i="16" s="1"/>
  <c r="B13" i="16"/>
  <c r="C13" i="16" s="1"/>
  <c r="O13" i="16" s="1"/>
  <c r="B28" i="16"/>
  <c r="C28" i="16" s="1"/>
  <c r="O28" i="16" s="1"/>
  <c r="B38" i="12"/>
  <c r="N38" i="12" s="1"/>
  <c r="B32" i="12"/>
  <c r="N32" i="12" s="1"/>
  <c r="B26" i="12"/>
  <c r="N26" i="12" s="1"/>
  <c r="B20" i="12"/>
  <c r="N20" i="12" s="1"/>
  <c r="B9" i="12"/>
  <c r="N9" i="12" s="1"/>
  <c r="B40" i="13"/>
  <c r="C40" i="13" s="1"/>
  <c r="D40" i="13" s="1"/>
  <c r="G40" i="13" s="1"/>
  <c r="B32" i="13"/>
  <c r="C32" i="13" s="1"/>
  <c r="D32" i="13" s="1"/>
  <c r="G32" i="13" s="1"/>
  <c r="B24" i="13"/>
  <c r="C24" i="13" s="1"/>
  <c r="D24" i="13" s="1"/>
  <c r="G24" i="13" s="1"/>
  <c r="B16" i="13"/>
  <c r="C16" i="13" s="1"/>
  <c r="D16" i="13" s="1"/>
  <c r="G16" i="13" s="1"/>
  <c r="B8" i="13"/>
  <c r="C8" i="13" s="1"/>
  <c r="D8" i="13" s="1"/>
  <c r="G8" i="13" s="1"/>
  <c r="B39" i="5"/>
  <c r="B31" i="5"/>
  <c r="B23" i="5"/>
  <c r="B15" i="5"/>
  <c r="B7" i="5"/>
  <c r="B6" i="16"/>
  <c r="C6" i="16" s="1"/>
  <c r="O6" i="16" s="1"/>
  <c r="B21" i="16"/>
  <c r="C21" i="16" s="1"/>
  <c r="O21" i="16" s="1"/>
  <c r="B37" i="12"/>
  <c r="N37" i="12" s="1"/>
  <c r="B31" i="12"/>
  <c r="N31" i="12" s="1"/>
  <c r="B14" i="12"/>
  <c r="N14" i="12" s="1"/>
  <c r="B8" i="12"/>
  <c r="N8" i="12" s="1"/>
  <c r="B39" i="13"/>
  <c r="C39" i="13" s="1"/>
  <c r="D39" i="13" s="1"/>
  <c r="G39" i="13" s="1"/>
  <c r="B31" i="13"/>
  <c r="C31" i="13" s="1"/>
  <c r="D31" i="13" s="1"/>
  <c r="G31" i="13" s="1"/>
  <c r="B23" i="13"/>
  <c r="C23" i="13" s="1"/>
  <c r="D23" i="13" s="1"/>
  <c r="G23" i="13" s="1"/>
  <c r="B15" i="13"/>
  <c r="C15" i="13" s="1"/>
  <c r="D15" i="13" s="1"/>
  <c r="G15" i="13" s="1"/>
  <c r="B7" i="13"/>
  <c r="C7" i="13" s="1"/>
  <c r="D7" i="13" s="1"/>
  <c r="G7" i="13" s="1"/>
  <c r="B30" i="17"/>
  <c r="B38" i="5"/>
  <c r="B30" i="5"/>
  <c r="B22" i="5"/>
  <c r="B14" i="5"/>
  <c r="B6" i="5"/>
  <c r="B7" i="16"/>
  <c r="C7" i="16" s="1"/>
  <c r="O7" i="16" s="1"/>
  <c r="B22" i="16"/>
  <c r="C22" i="16" s="1"/>
  <c r="O22" i="16" s="1"/>
  <c r="B42" i="12"/>
  <c r="N42" i="12" s="1"/>
  <c r="B36" i="12"/>
  <c r="N36" i="12" s="1"/>
  <c r="B25" i="12"/>
  <c r="N25" i="12" s="1"/>
  <c r="B19" i="12"/>
  <c r="N19" i="12" s="1"/>
  <c r="B13" i="12"/>
  <c r="N13" i="12" s="1"/>
  <c r="B7" i="12"/>
  <c r="N7" i="12" s="1"/>
  <c r="B38" i="13"/>
  <c r="C38" i="13" s="1"/>
  <c r="D38" i="13" s="1"/>
  <c r="G38" i="13" s="1"/>
  <c r="B30" i="13"/>
  <c r="C30" i="13" s="1"/>
  <c r="D30" i="13" s="1"/>
  <c r="G30" i="13" s="1"/>
  <c r="B22" i="13"/>
  <c r="C22" i="13" s="1"/>
  <c r="D22" i="13" s="1"/>
  <c r="G22" i="13" s="1"/>
  <c r="B14" i="13"/>
  <c r="C14" i="13" s="1"/>
  <c r="D14" i="13" s="1"/>
  <c r="G14" i="13" s="1"/>
  <c r="B6" i="13"/>
  <c r="C6" i="13" s="1"/>
  <c r="D6" i="13" s="1"/>
  <c r="G6" i="13" s="1"/>
  <c r="B3" i="5"/>
  <c r="B37" i="5"/>
  <c r="B29" i="5"/>
  <c r="B21" i="5"/>
  <c r="B13" i="5"/>
  <c r="B5" i="5"/>
  <c r="B16" i="16"/>
  <c r="C16" i="16" s="1"/>
  <c r="O16" i="16" s="1"/>
  <c r="B30" i="12"/>
  <c r="N30" i="12" s="1"/>
  <c r="B24" i="12"/>
  <c r="N24" i="12" s="1"/>
  <c r="B18" i="12"/>
  <c r="N18" i="12" s="1"/>
  <c r="B12" i="12"/>
  <c r="N12" i="12" s="1"/>
  <c r="B37" i="13"/>
  <c r="C37" i="13" s="1"/>
  <c r="D37" i="13" s="1"/>
  <c r="G37" i="13" s="1"/>
  <c r="B29" i="13"/>
  <c r="C29" i="13" s="1"/>
  <c r="D29" i="13" s="1"/>
  <c r="G29" i="13" s="1"/>
  <c r="B21" i="13"/>
  <c r="C21" i="13" s="1"/>
  <c r="D21" i="13" s="1"/>
  <c r="G21" i="13" s="1"/>
  <c r="B13" i="13"/>
  <c r="C13" i="13" s="1"/>
  <c r="D13" i="13" s="1"/>
  <c r="G13" i="13" s="1"/>
  <c r="B5" i="13"/>
  <c r="C5" i="13" s="1"/>
  <c r="D5" i="13" s="1"/>
  <c r="G5" i="13" s="1"/>
  <c r="B36" i="5"/>
  <c r="B28" i="5"/>
  <c r="B20" i="5"/>
  <c r="B12" i="5"/>
  <c r="B9" i="16"/>
  <c r="C9" i="16" s="1"/>
  <c r="O9" i="16" s="1"/>
  <c r="B24" i="16"/>
  <c r="C24" i="16" s="1"/>
  <c r="O24" i="16" s="1"/>
  <c r="B41" i="12"/>
  <c r="N41" i="12" s="1"/>
  <c r="B35" i="12"/>
  <c r="N35" i="12" s="1"/>
  <c r="B29" i="12"/>
  <c r="N29" i="12" s="1"/>
  <c r="B6" i="12"/>
  <c r="N6" i="12" s="1"/>
  <c r="B36" i="13"/>
  <c r="C36" i="13" s="1"/>
  <c r="D36" i="13" s="1"/>
  <c r="G36" i="13" s="1"/>
  <c r="B28" i="13"/>
  <c r="C28" i="13" s="1"/>
  <c r="D28" i="13" s="1"/>
  <c r="G28" i="13" s="1"/>
  <c r="B20" i="13"/>
  <c r="C20" i="13" s="1"/>
  <c r="D20" i="13" s="1"/>
  <c r="G20" i="13" s="1"/>
  <c r="B12" i="13"/>
  <c r="C12" i="13" s="1"/>
  <c r="D12" i="13" s="1"/>
  <c r="G12" i="13" s="1"/>
  <c r="B79" i="2"/>
  <c r="B71" i="2"/>
  <c r="B63" i="2"/>
  <c r="B84" i="2"/>
  <c r="B76" i="2"/>
  <c r="B68" i="2"/>
  <c r="B60" i="2"/>
  <c r="B52" i="2"/>
  <c r="B44" i="2"/>
  <c r="B36" i="2"/>
  <c r="B28" i="2"/>
  <c r="B20" i="2"/>
  <c r="B12" i="2"/>
  <c r="B4" i="2"/>
  <c r="B81" i="2"/>
  <c r="B73" i="2"/>
  <c r="B65" i="2"/>
  <c r="B57" i="2"/>
  <c r="B49" i="2"/>
  <c r="B41" i="2"/>
  <c r="B33" i="2"/>
  <c r="B25" i="2"/>
  <c r="B17" i="2"/>
  <c r="B9" i="2"/>
  <c r="B80" i="2"/>
  <c r="B72" i="2"/>
  <c r="D344" i="15"/>
  <c r="D352" i="15"/>
  <c r="E352" i="15" s="1"/>
  <c r="B83" i="2"/>
  <c r="B75" i="2"/>
  <c r="B67" i="2"/>
  <c r="B59" i="2"/>
  <c r="B51" i="2"/>
  <c r="B43" i="2"/>
  <c r="B35" i="2"/>
  <c r="B27" i="2"/>
  <c r="B19" i="2"/>
  <c r="B11" i="2"/>
  <c r="D369" i="15"/>
  <c r="D385" i="15"/>
  <c r="B82" i="2"/>
  <c r="B74" i="2"/>
  <c r="B66" i="2"/>
  <c r="B58" i="2"/>
  <c r="B50" i="2"/>
  <c r="B42" i="2"/>
  <c r="B34" i="2"/>
  <c r="B26" i="2"/>
  <c r="B18" i="2"/>
  <c r="B10" i="2"/>
  <c r="D183" i="15"/>
  <c r="D149" i="15"/>
  <c r="D195" i="15"/>
  <c r="B64" i="2"/>
  <c r="B56" i="2"/>
  <c r="B48" i="2"/>
  <c r="B40" i="2"/>
  <c r="B32" i="2"/>
  <c r="B24" i="2"/>
  <c r="B16" i="2"/>
  <c r="B8" i="2"/>
  <c r="D43" i="15"/>
  <c r="D196" i="15"/>
  <c r="E196" i="15" s="1"/>
  <c r="B55" i="2"/>
  <c r="B47" i="2"/>
  <c r="B39" i="2"/>
  <c r="B31" i="2"/>
  <c r="B23" i="2"/>
  <c r="B15" i="2"/>
  <c r="B7" i="2"/>
  <c r="D150" i="15"/>
  <c r="D189" i="15"/>
  <c r="D240" i="15"/>
  <c r="D341" i="15"/>
  <c r="D381" i="15"/>
  <c r="B78" i="2"/>
  <c r="B70" i="2"/>
  <c r="B62" i="2"/>
  <c r="B54" i="2"/>
  <c r="B46" i="2"/>
  <c r="B38" i="2"/>
  <c r="B30" i="2"/>
  <c r="B22" i="2"/>
  <c r="B14" i="2"/>
  <c r="B6" i="2"/>
  <c r="D156" i="15"/>
  <c r="D350" i="15"/>
  <c r="D382" i="15"/>
  <c r="D398" i="15"/>
  <c r="D406" i="15"/>
  <c r="D414" i="15"/>
  <c r="B77" i="2"/>
  <c r="B69" i="2"/>
  <c r="B61" i="2"/>
  <c r="B53" i="2"/>
  <c r="B45" i="2"/>
  <c r="B37" i="2"/>
  <c r="B29" i="2"/>
  <c r="B21" i="2"/>
  <c r="B13" i="2"/>
  <c r="B5" i="2"/>
  <c r="P18" i="17"/>
  <c r="P34" i="17"/>
  <c r="B42" i="17"/>
  <c r="B24" i="17"/>
  <c r="B40" i="17"/>
  <c r="B10" i="17"/>
  <c r="B12" i="17"/>
  <c r="B14" i="17"/>
  <c r="B7" i="17"/>
  <c r="B21" i="17"/>
  <c r="B13" i="17"/>
  <c r="B5" i="17"/>
  <c r="B16" i="17"/>
  <c r="B39" i="17"/>
  <c r="B15" i="17"/>
  <c r="B25" i="17"/>
  <c r="B28" i="17"/>
  <c r="B31" i="17"/>
  <c r="B38" i="17"/>
  <c r="B3" i="17"/>
  <c r="C3" i="17" s="1"/>
  <c r="D3" i="17" s="1"/>
  <c r="B4" i="17"/>
  <c r="C4" i="17" s="1"/>
  <c r="D4" i="17" s="1"/>
  <c r="B6" i="17"/>
  <c r="B9" i="17"/>
  <c r="B17" i="17"/>
  <c r="B19" i="17"/>
  <c r="B22" i="17"/>
  <c r="B26" i="17"/>
  <c r="B29" i="17"/>
  <c r="B32" i="17"/>
  <c r="B35" i="17"/>
  <c r="B36" i="17"/>
  <c r="B8" i="17"/>
  <c r="B11" i="17"/>
  <c r="B20" i="17"/>
  <c r="B23" i="17"/>
  <c r="B33" i="17"/>
  <c r="B37" i="17"/>
  <c r="B41" i="17"/>
  <c r="B18" i="16"/>
  <c r="C18" i="16" s="1"/>
  <c r="O18" i="16" s="1"/>
  <c r="B35" i="16"/>
  <c r="C35" i="16" s="1"/>
  <c r="O35" i="16" s="1"/>
  <c r="B12" i="16"/>
  <c r="C12" i="16" s="1"/>
  <c r="O12" i="16" s="1"/>
  <c r="B25" i="16"/>
  <c r="C25" i="16" s="1"/>
  <c r="O25" i="16" s="1"/>
  <c r="B15" i="16"/>
  <c r="B17" i="16"/>
  <c r="C17" i="16" s="1"/>
  <c r="O17" i="16" s="1"/>
  <c r="B32" i="16"/>
  <c r="C32" i="16" s="1"/>
  <c r="O32" i="16" s="1"/>
  <c r="B29" i="16"/>
  <c r="C29" i="16" s="1"/>
  <c r="O29" i="16" s="1"/>
  <c r="B10" i="16"/>
  <c r="C10" i="16" s="1"/>
  <c r="O10" i="16" s="1"/>
  <c r="B33" i="16"/>
  <c r="C33" i="16" s="1"/>
  <c r="O33" i="16" s="1"/>
  <c r="B14" i="16"/>
  <c r="C14" i="16" s="1"/>
  <c r="O14" i="16" s="1"/>
  <c r="B30" i="16"/>
  <c r="C30" i="16" s="1"/>
  <c r="O30" i="16" s="1"/>
  <c r="B41" i="16"/>
  <c r="C41" i="16" s="1"/>
  <c r="O41" i="16" s="1"/>
  <c r="B38" i="16"/>
  <c r="C38" i="16" s="1"/>
  <c r="O38" i="16" s="1"/>
  <c r="B27" i="16"/>
  <c r="C27" i="16" s="1"/>
  <c r="O27" i="16" s="1"/>
  <c r="B23" i="16"/>
  <c r="C23" i="16" s="1"/>
  <c r="O23" i="16" s="1"/>
  <c r="B19" i="16"/>
  <c r="C19" i="16" s="1"/>
  <c r="O19" i="16" s="1"/>
  <c r="B42" i="16"/>
  <c r="C42" i="16" s="1"/>
  <c r="O42" i="16" s="1"/>
  <c r="B8" i="16"/>
  <c r="B39" i="16"/>
  <c r="C39" i="16" s="1"/>
  <c r="O39" i="16" s="1"/>
  <c r="B40" i="16"/>
  <c r="C40" i="16" s="1"/>
  <c r="O40" i="16" s="1"/>
  <c r="B37" i="16"/>
  <c r="C37" i="16" s="1"/>
  <c r="O37" i="16" s="1"/>
  <c r="D45" i="15"/>
  <c r="D61" i="15"/>
  <c r="D188" i="15"/>
  <c r="D333" i="15"/>
  <c r="D356" i="15"/>
  <c r="D362" i="15"/>
  <c r="D386" i="15"/>
  <c r="E386" i="15" s="1"/>
  <c r="D399" i="15"/>
  <c r="E399" i="15" s="1"/>
  <c r="D407" i="15"/>
  <c r="E407" i="15" s="1"/>
  <c r="D157" i="15"/>
  <c r="D321" i="15"/>
  <c r="D329" i="15"/>
  <c r="D337" i="15"/>
  <c r="D342" i="15"/>
  <c r="D355" i="15"/>
  <c r="D363" i="15"/>
  <c r="D379" i="15"/>
  <c r="D387" i="15"/>
  <c r="D392" i="15"/>
  <c r="D400" i="15"/>
  <c r="D408" i="15"/>
  <c r="D416" i="15"/>
  <c r="D53" i="15"/>
  <c r="D52" i="15"/>
  <c r="D59" i="15"/>
  <c r="D66" i="15"/>
  <c r="D264" i="15"/>
  <c r="D330" i="15"/>
  <c r="E330" i="15" s="1"/>
  <c r="D343" i="15"/>
  <c r="D358" i="15"/>
  <c r="D364" i="15"/>
  <c r="D372" i="15"/>
  <c r="D380" i="15"/>
  <c r="E380" i="15" s="1"/>
  <c r="D409" i="15"/>
  <c r="D417" i="15"/>
  <c r="D421" i="15"/>
  <c r="D167" i="15"/>
  <c r="D275" i="15"/>
  <c r="D291" i="15"/>
  <c r="D322" i="15"/>
  <c r="D339" i="15"/>
  <c r="D347" i="15"/>
  <c r="D365" i="15"/>
  <c r="D373" i="15"/>
  <c r="D402" i="15"/>
  <c r="D418" i="15"/>
  <c r="D109" i="15"/>
  <c r="D191" i="15"/>
  <c r="D252" i="15"/>
  <c r="E252" i="15" s="1"/>
  <c r="D268" i="15"/>
  <c r="D319" i="15"/>
  <c r="D332" i="15"/>
  <c r="D340" i="15"/>
  <c r="E341" i="15" s="1"/>
  <c r="D354" i="15"/>
  <c r="D366" i="15"/>
  <c r="D374" i="15"/>
  <c r="D395" i="15"/>
  <c r="D419" i="15"/>
  <c r="D349" i="15"/>
  <c r="D205" i="15"/>
  <c r="E206" i="15" s="1"/>
  <c r="D301" i="15"/>
  <c r="D317" i="15"/>
  <c r="D345" i="15"/>
  <c r="D348" i="15"/>
  <c r="D353" i="15"/>
  <c r="D367" i="15"/>
  <c r="D383" i="15"/>
  <c r="D389" i="15"/>
  <c r="D396" i="15"/>
  <c r="D412" i="15"/>
  <c r="D420" i="15"/>
  <c r="D90" i="15"/>
  <c r="D154" i="15"/>
  <c r="D334" i="15"/>
  <c r="D376" i="15"/>
  <c r="D384" i="15"/>
  <c r="D388" i="15"/>
  <c r="D397" i="15"/>
  <c r="D405" i="15"/>
  <c r="E406" i="15" s="1"/>
  <c r="D413" i="15"/>
  <c r="D70" i="15"/>
  <c r="D326" i="15"/>
  <c r="D359" i="15"/>
  <c r="D370" i="15"/>
  <c r="D377" i="15"/>
  <c r="D403" i="15"/>
  <c r="D410" i="15"/>
  <c r="D35" i="15"/>
  <c r="D47" i="15"/>
  <c r="D82" i="15"/>
  <c r="D85" i="15"/>
  <c r="D106" i="15"/>
  <c r="D123" i="15"/>
  <c r="D190" i="15"/>
  <c r="D253" i="15"/>
  <c r="E253" i="15" s="1"/>
  <c r="D286" i="15"/>
  <c r="D323" i="15"/>
  <c r="D312" i="15"/>
  <c r="D338" i="15"/>
  <c r="D371" i="15"/>
  <c r="E371" i="15" s="1"/>
  <c r="D378" i="15"/>
  <c r="D404" i="15"/>
  <c r="D411" i="15"/>
  <c r="D54" i="15"/>
  <c r="D105" i="15"/>
  <c r="D204" i="15"/>
  <c r="D254" i="15"/>
  <c r="D255" i="15"/>
  <c r="D324" i="15"/>
  <c r="D331" i="15"/>
  <c r="D335" i="15"/>
  <c r="D357" i="15"/>
  <c r="D360" i="15"/>
  <c r="D368" i="15"/>
  <c r="D375" i="15"/>
  <c r="D393" i="15"/>
  <c r="D401" i="15"/>
  <c r="D44" i="15"/>
  <c r="D48" i="15"/>
  <c r="D58" i="15"/>
  <c r="D57" i="15"/>
  <c r="D96" i="15"/>
  <c r="D327" i="15"/>
  <c r="D37" i="15"/>
  <c r="D46" i="15"/>
  <c r="D55" i="15"/>
  <c r="D80" i="15"/>
  <c r="D108" i="15"/>
  <c r="D110" i="15"/>
  <c r="D120" i="15"/>
  <c r="D225" i="15"/>
  <c r="D256" i="15"/>
  <c r="E256" i="15" s="1"/>
  <c r="D313" i="15"/>
  <c r="D346" i="15"/>
  <c r="D390" i="15"/>
  <c r="D62" i="15"/>
  <c r="D325" i="15"/>
  <c r="D328" i="15"/>
  <c r="D336" i="15"/>
  <c r="E336" i="15" s="1"/>
  <c r="D361" i="15"/>
  <c r="D394" i="15"/>
  <c r="D42" i="15"/>
  <c r="D50" i="15"/>
  <c r="D49" i="15"/>
  <c r="D97" i="15"/>
  <c r="D129" i="15"/>
  <c r="D242" i="15"/>
  <c r="D306" i="15"/>
  <c r="D34" i="15"/>
  <c r="D51" i="15"/>
  <c r="D56" i="15"/>
  <c r="D84" i="15"/>
  <c r="D92" i="15"/>
  <c r="D100" i="15"/>
  <c r="D227" i="15"/>
  <c r="D258" i="15"/>
  <c r="D270" i="15"/>
  <c r="D271" i="15"/>
  <c r="E271" i="15" s="1"/>
  <c r="D36" i="15"/>
  <c r="D60" i="15"/>
  <c r="D95" i="15"/>
  <c r="D112" i="15"/>
  <c r="D228" i="15"/>
  <c r="E228" i="15" s="1"/>
  <c r="D236" i="15"/>
  <c r="D251" i="15"/>
  <c r="D265" i="15"/>
  <c r="B46" i="15"/>
  <c r="D39" i="15"/>
  <c r="D71" i="15"/>
  <c r="D119" i="15"/>
  <c r="D127" i="15"/>
  <c r="D121" i="15"/>
  <c r="D125" i="15"/>
  <c r="D200" i="15"/>
  <c r="D203" i="15"/>
  <c r="D65" i="15"/>
  <c r="D72" i="15"/>
  <c r="D76" i="15"/>
  <c r="D87" i="15"/>
  <c r="D88" i="15"/>
  <c r="D86" i="15"/>
  <c r="D113" i="15"/>
  <c r="D182" i="15"/>
  <c r="D181" i="15"/>
  <c r="D219" i="15"/>
  <c r="D75" i="15"/>
  <c r="D73" i="15"/>
  <c r="D81" i="15"/>
  <c r="D283" i="15"/>
  <c r="D282" i="15"/>
  <c r="D280" i="15"/>
  <c r="D79" i="15"/>
  <c r="D77" i="15"/>
  <c r="D78" i="15"/>
  <c r="D69" i="15"/>
  <c r="D101" i="15"/>
  <c r="D118" i="15"/>
  <c r="D122" i="15"/>
  <c r="D124" i="15"/>
  <c r="D179" i="15"/>
  <c r="D178" i="15"/>
  <c r="D175" i="15"/>
  <c r="D38" i="15"/>
  <c r="D68" i="15"/>
  <c r="D74" i="15"/>
  <c r="D40" i="15"/>
  <c r="D64" i="15"/>
  <c r="D91" i="15"/>
  <c r="D94" i="15"/>
  <c r="D239" i="15"/>
  <c r="D238" i="15"/>
  <c r="D41" i="15"/>
  <c r="D83" i="15"/>
  <c r="D284" i="15"/>
  <c r="D142" i="15"/>
  <c r="D147" i="15"/>
  <c r="D146" i="15"/>
  <c r="D198" i="15"/>
  <c r="D220" i="15"/>
  <c r="D89" i="15"/>
  <c r="D63" i="15"/>
  <c r="D67" i="15"/>
  <c r="D93" i="15"/>
  <c r="D104" i="15"/>
  <c r="D114" i="15"/>
  <c r="D140" i="15"/>
  <c r="D141" i="15"/>
  <c r="D217" i="15"/>
  <c r="D116" i="15"/>
  <c r="D117" i="15"/>
  <c r="D174" i="15"/>
  <c r="D173" i="15"/>
  <c r="D187" i="15"/>
  <c r="D186" i="15"/>
  <c r="D250" i="15"/>
  <c r="D248" i="15"/>
  <c r="D98" i="15"/>
  <c r="D99" i="15"/>
  <c r="D135" i="15"/>
  <c r="D148" i="15"/>
  <c r="D162" i="15"/>
  <c r="D171" i="15"/>
  <c r="D170" i="15"/>
  <c r="D193" i="15"/>
  <c r="D192" i="15"/>
  <c r="D226" i="15"/>
  <c r="D224" i="15"/>
  <c r="D222" i="15"/>
  <c r="D221" i="15"/>
  <c r="D299" i="15"/>
  <c r="D298" i="15"/>
  <c r="D296" i="15"/>
  <c r="D300" i="15"/>
  <c r="D166" i="15"/>
  <c r="D165" i="15"/>
  <c r="D172" i="15"/>
  <c r="D212" i="15"/>
  <c r="D208" i="15"/>
  <c r="D213" i="15"/>
  <c r="D218" i="15"/>
  <c r="D216" i="15"/>
  <c r="D214" i="15"/>
  <c r="D235" i="15"/>
  <c r="D229" i="15"/>
  <c r="D294" i="15"/>
  <c r="D102" i="15"/>
  <c r="D137" i="15"/>
  <c r="D136" i="15"/>
  <c r="D139" i="15"/>
  <c r="D138" i="15"/>
  <c r="D180" i="15"/>
  <c r="D237" i="15"/>
  <c r="D115" i="15"/>
  <c r="D128" i="15"/>
  <c r="D134" i="15"/>
  <c r="D130" i="15"/>
  <c r="D132" i="15"/>
  <c r="D133" i="15"/>
  <c r="D161" i="15"/>
  <c r="D160" i="15"/>
  <c r="D159" i="15"/>
  <c r="D164" i="15"/>
  <c r="D199" i="15"/>
  <c r="D201" i="15"/>
  <c r="D309" i="15"/>
  <c r="D311" i="15"/>
  <c r="D308" i="15"/>
  <c r="D126" i="15"/>
  <c r="D131" i="15"/>
  <c r="D155" i="15"/>
  <c r="D163" i="15"/>
  <c r="D261" i="15"/>
  <c r="D263" i="15"/>
  <c r="D260" i="15"/>
  <c r="D259" i="15"/>
  <c r="D304" i="15"/>
  <c r="D303" i="15"/>
  <c r="D103" i="15"/>
  <c r="D107" i="15"/>
  <c r="D111" i="15"/>
  <c r="D158" i="15"/>
  <c r="D169" i="15"/>
  <c r="D168" i="15"/>
  <c r="D177" i="15"/>
  <c r="D176" i="15"/>
  <c r="D185" i="15"/>
  <c r="D184" i="15"/>
  <c r="D211" i="15"/>
  <c r="D245" i="15"/>
  <c r="D243" i="15"/>
  <c r="D281" i="15"/>
  <c r="D307" i="15"/>
  <c r="D320" i="15"/>
  <c r="D316" i="15"/>
  <c r="D145" i="15"/>
  <c r="D144" i="15"/>
  <c r="D153" i="15"/>
  <c r="D152" i="15"/>
  <c r="D151" i="15"/>
  <c r="D197" i="15"/>
  <c r="D230" i="15"/>
  <c r="D234" i="15"/>
  <c r="D232" i="15"/>
  <c r="D143" i="15"/>
  <c r="D209" i="15"/>
  <c r="D244" i="15"/>
  <c r="D310" i="15"/>
  <c r="D233" i="15"/>
  <c r="D241" i="15"/>
  <c r="D262" i="15"/>
  <c r="D272" i="15"/>
  <c r="D297" i="15"/>
  <c r="D315" i="15"/>
  <c r="D314" i="15"/>
  <c r="D207" i="15"/>
  <c r="D215" i="15"/>
  <c r="D247" i="15"/>
  <c r="D267" i="15"/>
  <c r="D266" i="15"/>
  <c r="D278" i="15"/>
  <c r="D288" i="15"/>
  <c r="D223" i="15"/>
  <c r="D231" i="15"/>
  <c r="D246" i="15"/>
  <c r="D269" i="15"/>
  <c r="D274" i="15"/>
  <c r="D277" i="15"/>
  <c r="D279" i="15"/>
  <c r="D276" i="15"/>
  <c r="D287" i="15"/>
  <c r="D302" i="15"/>
  <c r="E351" i="15"/>
  <c r="D194" i="15"/>
  <c r="D202" i="15"/>
  <c r="D210" i="15"/>
  <c r="D249" i="15"/>
  <c r="D285" i="15"/>
  <c r="D290" i="15"/>
  <c r="D293" i="15"/>
  <c r="D295" i="15"/>
  <c r="D292" i="15"/>
  <c r="D318" i="15"/>
  <c r="E333" i="15"/>
  <c r="D257" i="15"/>
  <c r="D273" i="15"/>
  <c r="D289" i="15"/>
  <c r="D305" i="15"/>
  <c r="E340" i="15"/>
  <c r="E400" i="15"/>
  <c r="E270" i="15" l="1"/>
  <c r="E362" i="15"/>
  <c r="E370" i="15"/>
  <c r="E364" i="15"/>
  <c r="E56" i="15"/>
  <c r="E265" i="15"/>
  <c r="E367" i="15"/>
  <c r="E409" i="15"/>
  <c r="E360" i="15"/>
  <c r="E377" i="15"/>
  <c r="E349" i="15"/>
  <c r="E322" i="15"/>
  <c r="E348" i="15"/>
  <c r="E381" i="15"/>
  <c r="E48" i="15"/>
  <c r="E402" i="15"/>
  <c r="E363" i="15"/>
  <c r="O189" i="12"/>
  <c r="O184" i="12"/>
  <c r="O192" i="12"/>
  <c r="O183" i="12"/>
  <c r="O185" i="12"/>
  <c r="O186" i="12"/>
  <c r="O179" i="12"/>
  <c r="O188" i="12"/>
  <c r="O193" i="12"/>
  <c r="O190" i="12"/>
  <c r="O182" i="12"/>
  <c r="O181" i="12"/>
  <c r="O180" i="12"/>
  <c r="O177" i="12"/>
  <c r="O176" i="12"/>
  <c r="O187" i="12"/>
  <c r="O191" i="12"/>
  <c r="O178" i="12"/>
  <c r="O194" i="12"/>
  <c r="E357" i="15"/>
  <c r="E353" i="15"/>
  <c r="E106" i="15"/>
  <c r="E403" i="15"/>
  <c r="E366" i="15"/>
  <c r="E264" i="15"/>
  <c r="E392" i="15"/>
  <c r="E372" i="15"/>
  <c r="E418" i="15"/>
  <c r="E416" i="15"/>
  <c r="E393" i="15"/>
  <c r="E337" i="15"/>
  <c r="E384" i="15"/>
  <c r="E373" i="15"/>
  <c r="E183" i="15"/>
  <c r="E391" i="15"/>
  <c r="E342" i="15"/>
  <c r="C97" i="5"/>
  <c r="D97" i="5" s="1"/>
  <c r="P97" i="5" s="1"/>
  <c r="C85" i="5"/>
  <c r="D85" i="5" s="1"/>
  <c r="P85" i="5" s="1"/>
  <c r="C93" i="5"/>
  <c r="D93" i="5" s="1"/>
  <c r="P93" i="5" s="1"/>
  <c r="C89" i="5"/>
  <c r="D89" i="5" s="1"/>
  <c r="P89" i="5" s="1"/>
  <c r="C101" i="5"/>
  <c r="D101" i="5" s="1"/>
  <c r="P101" i="5" s="1"/>
  <c r="E390" i="15"/>
  <c r="E332" i="15"/>
  <c r="E40" i="15"/>
  <c r="E414" i="15"/>
  <c r="E344" i="15"/>
  <c r="E42" i="15"/>
  <c r="E397" i="15"/>
  <c r="E412" i="15"/>
  <c r="E286" i="15"/>
  <c r="E90" i="15"/>
  <c r="E54" i="15"/>
  <c r="A43" i="17"/>
  <c r="B43" i="17" s="1"/>
  <c r="A43" i="13"/>
  <c r="B43" i="13" s="1"/>
  <c r="C43" i="13" s="1"/>
  <c r="D43" i="13" s="1"/>
  <c r="G43" i="13" s="1"/>
  <c r="A43" i="12"/>
  <c r="B43" i="12" s="1"/>
  <c r="N43" i="12" s="1"/>
  <c r="A43" i="16"/>
  <c r="B43" i="16" s="1"/>
  <c r="C43" i="16" s="1"/>
  <c r="O43" i="16" s="1"/>
  <c r="A43" i="5"/>
  <c r="B43" i="5" s="1"/>
  <c r="E374" i="15"/>
  <c r="E51" i="15"/>
  <c r="E43" i="15"/>
  <c r="E44" i="15"/>
  <c r="E43" i="17"/>
  <c r="E331" i="15"/>
  <c r="E191" i="15"/>
  <c r="E334" i="15"/>
  <c r="E157" i="15"/>
  <c r="A44" i="17"/>
  <c r="B44" i="17" s="1"/>
  <c r="C44" i="17" s="1"/>
  <c r="D44" i="17" s="1"/>
  <c r="P44" i="17" s="1"/>
  <c r="A44" i="12"/>
  <c r="B44" i="12" s="1"/>
  <c r="N44" i="12" s="1"/>
  <c r="A44" i="16"/>
  <c r="B44" i="16" s="1"/>
  <c r="C44" i="16" s="1"/>
  <c r="O44" i="16" s="1"/>
  <c r="A44" i="13"/>
  <c r="B44" i="13" s="1"/>
  <c r="C44" i="13" s="1"/>
  <c r="D44" i="13" s="1"/>
  <c r="G44" i="13" s="1"/>
  <c r="A44" i="5"/>
  <c r="B44" i="5" s="1"/>
  <c r="E47" i="15"/>
  <c r="E401" i="15"/>
  <c r="E109" i="15"/>
  <c r="E150" i="15"/>
  <c r="A45" i="17"/>
  <c r="B45" i="17" s="1"/>
  <c r="C45" i="17" s="1"/>
  <c r="D45" i="17" s="1"/>
  <c r="P45" i="17" s="1"/>
  <c r="A45" i="12"/>
  <c r="B45" i="12" s="1"/>
  <c r="N45" i="12" s="1"/>
  <c r="A45" i="16"/>
  <c r="B45" i="16" s="1"/>
  <c r="C45" i="16" s="1"/>
  <c r="A45" i="13"/>
  <c r="B45" i="13" s="1"/>
  <c r="C45" i="13" s="1"/>
  <c r="D45" i="13" s="1"/>
  <c r="G45" i="13" s="1"/>
  <c r="A45" i="5"/>
  <c r="B45" i="5" s="1"/>
  <c r="E49" i="15"/>
  <c r="E120" i="15"/>
  <c r="E421" i="15"/>
  <c r="E62" i="15"/>
  <c r="E112" i="15"/>
  <c r="E90" i="13"/>
  <c r="E205" i="15"/>
  <c r="E123" i="15"/>
  <c r="E345" i="15"/>
  <c r="E110" i="15"/>
  <c r="E323" i="15"/>
  <c r="E396" i="15"/>
  <c r="E356" i="15"/>
  <c r="E415" i="15"/>
  <c r="E383" i="15"/>
  <c r="E189" i="15"/>
  <c r="E358" i="15"/>
  <c r="E38" i="15"/>
  <c r="E335" i="15"/>
  <c r="E108" i="15"/>
  <c r="E350" i="15"/>
  <c r="E66" i="15"/>
  <c r="E327" i="15"/>
  <c r="E375" i="15"/>
  <c r="C41" i="17"/>
  <c r="D41" i="17" s="1"/>
  <c r="P41" i="17" s="1"/>
  <c r="C35" i="17"/>
  <c r="D35" i="17" s="1"/>
  <c r="P35" i="17" s="1"/>
  <c r="C6" i="17"/>
  <c r="D6" i="17" s="1"/>
  <c r="P6" i="17" s="1"/>
  <c r="C38" i="17"/>
  <c r="D38" i="17" s="1"/>
  <c r="P38" i="17" s="1"/>
  <c r="C5" i="17"/>
  <c r="D5" i="17" s="1"/>
  <c r="P5" i="17" s="1"/>
  <c r="C16" i="17"/>
  <c r="D16" i="17" s="1"/>
  <c r="P16" i="17" s="1"/>
  <c r="C37" i="17"/>
  <c r="D37" i="17" s="1"/>
  <c r="P37" i="17" s="1"/>
  <c r="C32" i="17"/>
  <c r="D32" i="17" s="1"/>
  <c r="P32" i="17" s="1"/>
  <c r="C31" i="17"/>
  <c r="D31" i="17" s="1"/>
  <c r="P31" i="17" s="1"/>
  <c r="C13" i="17"/>
  <c r="D13" i="17" s="1"/>
  <c r="P13" i="17" s="1"/>
  <c r="C40" i="17"/>
  <c r="D40" i="17" s="1"/>
  <c r="P40" i="17" s="1"/>
  <c r="C9" i="17"/>
  <c r="D9" i="17" s="1"/>
  <c r="P9" i="17" s="1"/>
  <c r="C33" i="17"/>
  <c r="D33" i="17" s="1"/>
  <c r="P33" i="17" s="1"/>
  <c r="C29" i="17"/>
  <c r="D29" i="17" s="1"/>
  <c r="P29" i="17" s="1"/>
  <c r="C28" i="17"/>
  <c r="D28" i="17" s="1"/>
  <c r="P28" i="17" s="1"/>
  <c r="C36" i="17"/>
  <c r="D36" i="17" s="1"/>
  <c r="P36" i="17" s="1"/>
  <c r="C23" i="17"/>
  <c r="D23" i="17" s="1"/>
  <c r="P23" i="17" s="1"/>
  <c r="C26" i="17"/>
  <c r="D26" i="17" s="1"/>
  <c r="P26" i="17" s="1"/>
  <c r="C25" i="17"/>
  <c r="D25" i="17" s="1"/>
  <c r="P25" i="17" s="1"/>
  <c r="C43" i="17"/>
  <c r="D43" i="17" s="1"/>
  <c r="P43" i="17" s="1"/>
  <c r="C24" i="17"/>
  <c r="D24" i="17" s="1"/>
  <c r="P24" i="17" s="1"/>
  <c r="C30" i="17"/>
  <c r="D30" i="17" s="1"/>
  <c r="P30" i="17" s="1"/>
  <c r="C20" i="17"/>
  <c r="D20" i="17" s="1"/>
  <c r="P20" i="17" s="1"/>
  <c r="C22" i="17"/>
  <c r="D22" i="17" s="1"/>
  <c r="P22" i="17" s="1"/>
  <c r="C15" i="17"/>
  <c r="D15" i="17" s="1"/>
  <c r="P15" i="17" s="1"/>
  <c r="C21" i="17"/>
  <c r="D21" i="17" s="1"/>
  <c r="P21" i="17" s="1"/>
  <c r="C14" i="17"/>
  <c r="D14" i="17" s="1"/>
  <c r="P14" i="17" s="1"/>
  <c r="C4" i="16"/>
  <c r="O4" i="16" s="1"/>
  <c r="F4" i="16" s="1"/>
  <c r="C11" i="17"/>
  <c r="D11" i="17" s="1"/>
  <c r="P11" i="17" s="1"/>
  <c r="C19" i="17"/>
  <c r="D19" i="17" s="1"/>
  <c r="P19" i="17" s="1"/>
  <c r="C39" i="17"/>
  <c r="D39" i="17" s="1"/>
  <c r="P39" i="17" s="1"/>
  <c r="C7" i="17"/>
  <c r="D7" i="17" s="1"/>
  <c r="P7" i="17" s="1"/>
  <c r="C12" i="17"/>
  <c r="D12" i="17" s="1"/>
  <c r="P12" i="17" s="1"/>
  <c r="C8" i="17"/>
  <c r="D8" i="17" s="1"/>
  <c r="P8" i="17" s="1"/>
  <c r="C17" i="17"/>
  <c r="D17" i="17" s="1"/>
  <c r="P17" i="17" s="1"/>
  <c r="C10" i="17"/>
  <c r="D10" i="17" s="1"/>
  <c r="P10" i="17" s="1"/>
  <c r="C42" i="17"/>
  <c r="D42" i="17" s="1"/>
  <c r="P42" i="17" s="1"/>
  <c r="E275" i="15"/>
  <c r="E413" i="15"/>
  <c r="E55" i="15"/>
  <c r="E387" i="15"/>
  <c r="E385" i="15"/>
  <c r="E317" i="15"/>
  <c r="E417" i="15"/>
  <c r="E313" i="15"/>
  <c r="E382" i="15"/>
  <c r="E398" i="15"/>
  <c r="E419" i="15"/>
  <c r="E404" i="15"/>
  <c r="E190" i="15"/>
  <c r="E254" i="15"/>
  <c r="E23" i="13"/>
  <c r="E23" i="17"/>
  <c r="C23" i="12"/>
  <c r="D23" i="16"/>
  <c r="N16" i="17"/>
  <c r="N16" i="13"/>
  <c r="L16" i="12"/>
  <c r="M16" i="16"/>
  <c r="N16" i="5"/>
  <c r="L16" i="2"/>
  <c r="N12" i="17"/>
  <c r="N12" i="13"/>
  <c r="L12" i="12"/>
  <c r="M12" i="16"/>
  <c r="N12" i="5"/>
  <c r="L12" i="2"/>
  <c r="N9" i="13"/>
  <c r="N9" i="17"/>
  <c r="L9" i="12"/>
  <c r="N9" i="5"/>
  <c r="L9" i="2"/>
  <c r="M9" i="16"/>
  <c r="N27" i="17"/>
  <c r="N27" i="13"/>
  <c r="L27" i="12"/>
  <c r="M27" i="16"/>
  <c r="N27" i="5"/>
  <c r="L27" i="2"/>
  <c r="N5" i="13"/>
  <c r="N5" i="17"/>
  <c r="L5" i="12"/>
  <c r="M5" i="16"/>
  <c r="N5" i="5"/>
  <c r="L5" i="2"/>
  <c r="E56" i="17"/>
  <c r="E56" i="13"/>
  <c r="C56" i="12"/>
  <c r="D56" i="16"/>
  <c r="E53" i="17"/>
  <c r="E53" i="13"/>
  <c r="D53" i="16"/>
  <c r="C53" i="12"/>
  <c r="E81" i="13"/>
  <c r="E81" i="17"/>
  <c r="C81" i="12"/>
  <c r="D81" i="16"/>
  <c r="E57" i="17"/>
  <c r="E57" i="13"/>
  <c r="C57" i="12"/>
  <c r="D57" i="16"/>
  <c r="E368" i="15"/>
  <c r="E410" i="15"/>
  <c r="E31" i="17"/>
  <c r="E31" i="13"/>
  <c r="C31" i="12"/>
  <c r="D31" i="16"/>
  <c r="E20" i="13"/>
  <c r="E20" i="17"/>
  <c r="C20" i="12"/>
  <c r="D20" i="16"/>
  <c r="E22" i="13"/>
  <c r="E22" i="17"/>
  <c r="C22" i="12"/>
  <c r="D22" i="16"/>
  <c r="E71" i="17"/>
  <c r="E71" i="13"/>
  <c r="C71" i="12"/>
  <c r="D71" i="16"/>
  <c r="E46" i="17"/>
  <c r="E46" i="13"/>
  <c r="C46" i="12"/>
  <c r="D46" i="16"/>
  <c r="E52" i="15"/>
  <c r="N51" i="17" s="1"/>
  <c r="E45" i="17"/>
  <c r="E45" i="13"/>
  <c r="C45" i="12"/>
  <c r="D45" i="16"/>
  <c r="E58" i="17"/>
  <c r="E58" i="13"/>
  <c r="C58" i="12"/>
  <c r="D58" i="16"/>
  <c r="E57" i="15"/>
  <c r="E66" i="17"/>
  <c r="E66" i="13"/>
  <c r="D66" i="16"/>
  <c r="C66" i="12"/>
  <c r="E67" i="17"/>
  <c r="E67" i="13"/>
  <c r="C67" i="12"/>
  <c r="D67" i="16"/>
  <c r="E13" i="13"/>
  <c r="E13" i="17"/>
  <c r="C13" i="12"/>
  <c r="D13" i="16"/>
  <c r="E6" i="17"/>
  <c r="E6" i="13"/>
  <c r="C6" i="12"/>
  <c r="D6" i="16"/>
  <c r="E41" i="13"/>
  <c r="E41" i="17"/>
  <c r="C41" i="12"/>
  <c r="D41" i="16"/>
  <c r="N23" i="17"/>
  <c r="L23" i="12"/>
  <c r="N23" i="13"/>
  <c r="M23" i="16"/>
  <c r="N23" i="5"/>
  <c r="L23" i="2"/>
  <c r="E15" i="17"/>
  <c r="E15" i="13"/>
  <c r="C15" i="12"/>
  <c r="D15" i="16"/>
  <c r="N3" i="17"/>
  <c r="N3" i="13"/>
  <c r="L3" i="12"/>
  <c r="M3" i="16"/>
  <c r="N3" i="16" s="1"/>
  <c r="N3" i="5"/>
  <c r="L3" i="2"/>
  <c r="E17" i="13"/>
  <c r="E17" i="17"/>
  <c r="D17" i="16"/>
  <c r="C17" i="12"/>
  <c r="N10" i="17"/>
  <c r="L10" i="12"/>
  <c r="N10" i="13"/>
  <c r="M10" i="16"/>
  <c r="N10" i="5"/>
  <c r="L10" i="2"/>
  <c r="E70" i="17"/>
  <c r="E70" i="13"/>
  <c r="D70" i="16"/>
  <c r="C70" i="12"/>
  <c r="E365" i="15"/>
  <c r="E14" i="17"/>
  <c r="E14" i="13"/>
  <c r="C14" i="12"/>
  <c r="D14" i="16"/>
  <c r="E10" i="13"/>
  <c r="E10" i="17"/>
  <c r="C10" i="12"/>
  <c r="D10" i="16"/>
  <c r="E16" i="13"/>
  <c r="E16" i="17"/>
  <c r="C16" i="12"/>
  <c r="D16" i="16"/>
  <c r="N15" i="13"/>
  <c r="L15" i="12"/>
  <c r="N15" i="17"/>
  <c r="M15" i="16"/>
  <c r="N15" i="5"/>
  <c r="L15" i="2"/>
  <c r="E11" i="17"/>
  <c r="E11" i="13"/>
  <c r="C11" i="12"/>
  <c r="D11" i="16"/>
  <c r="E9" i="13"/>
  <c r="E9" i="17"/>
  <c r="C9" i="12"/>
  <c r="D9" i="16"/>
  <c r="E50" i="15"/>
  <c r="N4" i="17"/>
  <c r="N4" i="13"/>
  <c r="L4" i="12"/>
  <c r="N4" i="5"/>
  <c r="M4" i="16"/>
  <c r="L4" i="2"/>
  <c r="E359" i="15"/>
  <c r="E388" i="15"/>
  <c r="E343" i="15"/>
  <c r="E408" i="15"/>
  <c r="E51" i="17"/>
  <c r="E51" i="13"/>
  <c r="C51" i="12"/>
  <c r="D51" i="16"/>
  <c r="E4" i="13"/>
  <c r="E4" i="17"/>
  <c r="C4" i="12"/>
  <c r="E4" i="5"/>
  <c r="D4" i="16"/>
  <c r="D4" i="2"/>
  <c r="E394" i="15"/>
  <c r="N8" i="17"/>
  <c r="L8" i="12"/>
  <c r="N8" i="13"/>
  <c r="N8" i="5"/>
  <c r="L8" i="2"/>
  <c r="M8" i="16"/>
  <c r="E324" i="15"/>
  <c r="E69" i="17"/>
  <c r="E69" i="13"/>
  <c r="C69" i="12"/>
  <c r="D69" i="16"/>
  <c r="E12" i="13"/>
  <c r="E12" i="17"/>
  <c r="C12" i="12"/>
  <c r="D12" i="16"/>
  <c r="E19" i="17"/>
  <c r="E19" i="13"/>
  <c r="C19" i="12"/>
  <c r="D19" i="16"/>
  <c r="E84" i="13"/>
  <c r="E84" i="17"/>
  <c r="D84" i="16"/>
  <c r="N17" i="13"/>
  <c r="N17" i="17"/>
  <c r="L17" i="12"/>
  <c r="M17" i="16"/>
  <c r="N17" i="5"/>
  <c r="L17" i="2"/>
  <c r="E8" i="13"/>
  <c r="E8" i="17"/>
  <c r="C8" i="12"/>
  <c r="D8" i="16"/>
  <c r="E5" i="17"/>
  <c r="E5" i="13"/>
  <c r="C5" i="12"/>
  <c r="D5" i="16"/>
  <c r="E73" i="13"/>
  <c r="E73" i="17"/>
  <c r="D73" i="16"/>
  <c r="C73" i="12"/>
  <c r="E61" i="13"/>
  <c r="E61" i="17"/>
  <c r="C61" i="12"/>
  <c r="D61" i="16"/>
  <c r="E27" i="17"/>
  <c r="E27" i="13"/>
  <c r="C27" i="12"/>
  <c r="D27" i="16"/>
  <c r="P4" i="17"/>
  <c r="C8" i="16"/>
  <c r="C15" i="16"/>
  <c r="E405" i="15"/>
  <c r="E354" i="15"/>
  <c r="E361" i="15"/>
  <c r="E167" i="15"/>
  <c r="E45" i="15"/>
  <c r="E59" i="15"/>
  <c r="E46" i="15"/>
  <c r="E389" i="15"/>
  <c r="E376" i="15"/>
  <c r="E325" i="15"/>
  <c r="E420" i="15"/>
  <c r="E258" i="15"/>
  <c r="E100" i="15"/>
  <c r="E346" i="15"/>
  <c r="E291" i="15"/>
  <c r="E379" i="15"/>
  <c r="E355" i="15"/>
  <c r="E326" i="15"/>
  <c r="E53" i="15"/>
  <c r="E328" i="15"/>
  <c r="E338" i="15"/>
  <c r="E97" i="15"/>
  <c r="E60" i="15"/>
  <c r="E129" i="15"/>
  <c r="E96" i="15"/>
  <c r="E85" i="15"/>
  <c r="N84" i="5" s="1"/>
  <c r="E347" i="15"/>
  <c r="E204" i="15"/>
  <c r="E411" i="15"/>
  <c r="E339" i="15"/>
  <c r="E84" i="15"/>
  <c r="E92" i="15"/>
  <c r="E395" i="15"/>
  <c r="E58" i="15"/>
  <c r="E329" i="15"/>
  <c r="E61" i="15"/>
  <c r="E255" i="15"/>
  <c r="E378" i="15"/>
  <c r="E369" i="15"/>
  <c r="E276" i="15"/>
  <c r="E279" i="15"/>
  <c r="E184" i="15"/>
  <c r="E163" i="15"/>
  <c r="E93" i="13"/>
  <c r="E132" i="15"/>
  <c r="E213" i="15"/>
  <c r="E300" i="15"/>
  <c r="E226" i="15"/>
  <c r="E148" i="15"/>
  <c r="E186" i="15"/>
  <c r="E117" i="15"/>
  <c r="E93" i="15"/>
  <c r="E198" i="15"/>
  <c r="E239" i="15"/>
  <c r="E64" i="15"/>
  <c r="E282" i="15"/>
  <c r="E219" i="15"/>
  <c r="E72" i="15"/>
  <c r="N71" i="5" s="1"/>
  <c r="E121" i="15"/>
  <c r="E293" i="15"/>
  <c r="E277" i="15"/>
  <c r="E278" i="15"/>
  <c r="E241" i="15"/>
  <c r="E301" i="15"/>
  <c r="E144" i="15"/>
  <c r="E185" i="15"/>
  <c r="E103" i="15"/>
  <c r="E155" i="15"/>
  <c r="E201" i="15"/>
  <c r="E130" i="15"/>
  <c r="E91" i="13"/>
  <c r="E139" i="15"/>
  <c r="E100" i="13"/>
  <c r="E208" i="15"/>
  <c r="E187" i="15"/>
  <c r="E116" i="15"/>
  <c r="E217" i="15"/>
  <c r="E146" i="15"/>
  <c r="E188" i="15"/>
  <c r="E175" i="15"/>
  <c r="E78" i="15"/>
  <c r="E283" i="15"/>
  <c r="E181" i="15"/>
  <c r="E65" i="15"/>
  <c r="E292" i="15"/>
  <c r="E138" i="15"/>
  <c r="E99" i="13"/>
  <c r="E290" i="15"/>
  <c r="E274" i="15"/>
  <c r="E233" i="15"/>
  <c r="E281" i="15"/>
  <c r="E131" i="15"/>
  <c r="E92" i="13"/>
  <c r="E136" i="15"/>
  <c r="E97" i="13"/>
  <c r="E296" i="15"/>
  <c r="E147" i="15"/>
  <c r="E77" i="15"/>
  <c r="E182" i="15"/>
  <c r="E285" i="15"/>
  <c r="E269" i="15"/>
  <c r="E267" i="15"/>
  <c r="E315" i="15"/>
  <c r="E310" i="15"/>
  <c r="E234" i="15"/>
  <c r="E177" i="15"/>
  <c r="E304" i="15"/>
  <c r="E126" i="15"/>
  <c r="E87" i="13"/>
  <c r="E164" i="15"/>
  <c r="E128" i="15"/>
  <c r="E89" i="13"/>
  <c r="E98" i="13"/>
  <c r="E137" i="15"/>
  <c r="E235" i="15"/>
  <c r="E298" i="15"/>
  <c r="E193" i="15"/>
  <c r="E99" i="15"/>
  <c r="E174" i="15"/>
  <c r="E141" i="15"/>
  <c r="E102" i="13"/>
  <c r="E63" i="15"/>
  <c r="E41" i="15"/>
  <c r="E91" i="15"/>
  <c r="E179" i="15"/>
  <c r="E79" i="15"/>
  <c r="E73" i="15"/>
  <c r="E113" i="15"/>
  <c r="E257" i="15"/>
  <c r="E295" i="15"/>
  <c r="E314" i="15"/>
  <c r="E145" i="15"/>
  <c r="E303" i="15"/>
  <c r="E95" i="13"/>
  <c r="E134" i="15"/>
  <c r="E229" i="15"/>
  <c r="E135" i="15"/>
  <c r="E96" i="13"/>
  <c r="E67" i="15"/>
  <c r="E83" i="15"/>
  <c r="E69" i="15"/>
  <c r="E305" i="15"/>
  <c r="E249" i="15"/>
  <c r="E297" i="15"/>
  <c r="E230" i="15"/>
  <c r="E243" i="15"/>
  <c r="E168" i="15"/>
  <c r="E259" i="15"/>
  <c r="E159" i="15"/>
  <c r="E115" i="15"/>
  <c r="E242" i="15"/>
  <c r="E102" i="15"/>
  <c r="E172" i="15"/>
  <c r="E299" i="15"/>
  <c r="E98" i="15"/>
  <c r="E156" i="15"/>
  <c r="E140" i="15"/>
  <c r="E101" i="13"/>
  <c r="E240" i="15"/>
  <c r="E103" i="13"/>
  <c r="E142" i="15"/>
  <c r="E306" i="15"/>
  <c r="E85" i="13"/>
  <c r="E124" i="15"/>
  <c r="E75" i="15"/>
  <c r="E86" i="15"/>
  <c r="E236" i="15"/>
  <c r="E71" i="15"/>
  <c r="N70" i="17" s="1"/>
  <c r="B47" i="15"/>
  <c r="E70" i="15"/>
  <c r="N69" i="17" s="1"/>
  <c r="E223" i="15"/>
  <c r="E194" i="15"/>
  <c r="E288" i="15"/>
  <c r="E153" i="15"/>
  <c r="E107" i="15"/>
  <c r="E266" i="15"/>
  <c r="E232" i="15"/>
  <c r="E176" i="15"/>
  <c r="E199" i="15"/>
  <c r="E212" i="15"/>
  <c r="E192" i="15"/>
  <c r="E173" i="15"/>
  <c r="E195" i="15"/>
  <c r="E94" i="15"/>
  <c r="E178" i="15"/>
  <c r="E81" i="15"/>
  <c r="E88" i="13"/>
  <c r="E127" i="15"/>
  <c r="E289" i="15"/>
  <c r="E210" i="15"/>
  <c r="E302" i="15"/>
  <c r="E246" i="15"/>
  <c r="E247" i="15"/>
  <c r="E272" i="15"/>
  <c r="E244" i="15"/>
  <c r="E197" i="15"/>
  <c r="E316" i="15"/>
  <c r="E245" i="15"/>
  <c r="E169" i="15"/>
  <c r="E260" i="15"/>
  <c r="E308" i="15"/>
  <c r="E160" i="15"/>
  <c r="E237" i="15"/>
  <c r="E294" i="15"/>
  <c r="E214" i="15"/>
  <c r="E165" i="15"/>
  <c r="E221" i="15"/>
  <c r="E170" i="15"/>
  <c r="E154" i="15"/>
  <c r="E82" i="15"/>
  <c r="M81" i="16" s="1"/>
  <c r="E284" i="15"/>
  <c r="E268" i="15"/>
  <c r="E95" i="15"/>
  <c r="E74" i="15"/>
  <c r="N73" i="17" s="1"/>
  <c r="E122" i="15"/>
  <c r="E80" i="15"/>
  <c r="E88" i="15"/>
  <c r="E203" i="15"/>
  <c r="E119" i="15"/>
  <c r="E39" i="15"/>
  <c r="E273" i="15"/>
  <c r="E318" i="15"/>
  <c r="E202" i="15"/>
  <c r="E287" i="15"/>
  <c r="E231" i="15"/>
  <c r="E215" i="15"/>
  <c r="E262" i="15"/>
  <c r="E209" i="15"/>
  <c r="E151" i="15"/>
  <c r="E320" i="15"/>
  <c r="E321" i="15"/>
  <c r="E158" i="15"/>
  <c r="E263" i="15"/>
  <c r="E311" i="15"/>
  <c r="E161" i="15"/>
  <c r="E180" i="15"/>
  <c r="E216" i="15"/>
  <c r="E166" i="15"/>
  <c r="E222" i="15"/>
  <c r="E171" i="15"/>
  <c r="E248" i="15"/>
  <c r="E319" i="15"/>
  <c r="E114" i="15"/>
  <c r="E220" i="15"/>
  <c r="E68" i="15"/>
  <c r="M67" i="16" s="1"/>
  <c r="E118" i="15"/>
  <c r="E227" i="15"/>
  <c r="E87" i="15"/>
  <c r="E200" i="15"/>
  <c r="E207" i="15"/>
  <c r="E143" i="15"/>
  <c r="E152" i="15"/>
  <c r="E307" i="15"/>
  <c r="E211" i="15"/>
  <c r="E111" i="15"/>
  <c r="E261" i="15"/>
  <c r="E309" i="15"/>
  <c r="E133" i="15"/>
  <c r="E94" i="13"/>
  <c r="E218" i="15"/>
  <c r="E224" i="15"/>
  <c r="E162" i="15"/>
  <c r="E250" i="15"/>
  <c r="E251" i="15"/>
  <c r="E149" i="15"/>
  <c r="E104" i="15"/>
  <c r="E89" i="15"/>
  <c r="E225" i="15"/>
  <c r="E238" i="15"/>
  <c r="E101" i="15"/>
  <c r="E280" i="15"/>
  <c r="E312" i="15"/>
  <c r="E76" i="15"/>
  <c r="E125" i="15"/>
  <c r="E86" i="13"/>
  <c r="E105" i="15"/>
  <c r="N17" i="16" l="1"/>
  <c r="O69" i="17"/>
  <c r="M177" i="12"/>
  <c r="M194" i="12"/>
  <c r="M185" i="12"/>
  <c r="M187" i="12"/>
  <c r="M189" i="12"/>
  <c r="M168" i="12"/>
  <c r="M93" i="12"/>
  <c r="M108" i="12"/>
  <c r="M179" i="12"/>
  <c r="M121" i="12"/>
  <c r="M85" i="12"/>
  <c r="M87" i="12"/>
  <c r="M133" i="12"/>
  <c r="M89" i="12"/>
  <c r="M91" i="12"/>
  <c r="M128" i="12"/>
  <c r="M137" i="12"/>
  <c r="M181" i="12"/>
  <c r="M172" i="12"/>
  <c r="M152" i="12"/>
  <c r="M88" i="12"/>
  <c r="M97" i="12"/>
  <c r="M109" i="12"/>
  <c r="M118" i="12"/>
  <c r="M136" i="12"/>
  <c r="M183" i="12"/>
  <c r="M148" i="12"/>
  <c r="M114" i="12"/>
  <c r="M129" i="12"/>
  <c r="M113" i="12"/>
  <c r="M115" i="12"/>
  <c r="M120" i="12"/>
  <c r="M170" i="12"/>
  <c r="M117" i="12"/>
  <c r="M193" i="12"/>
  <c r="M163" i="12"/>
  <c r="M149" i="12"/>
  <c r="M182" i="12"/>
  <c r="M98" i="12"/>
  <c r="M100" i="12"/>
  <c r="M105" i="12"/>
  <c r="M156" i="12"/>
  <c r="M107" i="12"/>
  <c r="M135" i="12"/>
  <c r="M146" i="12"/>
  <c r="M124" i="12"/>
  <c r="M84" i="12"/>
  <c r="M175" i="12"/>
  <c r="M147" i="12"/>
  <c r="M180" i="12"/>
  <c r="M90" i="12"/>
  <c r="M112" i="12"/>
  <c r="M101" i="12"/>
  <c r="M127" i="12"/>
  <c r="M153" i="12"/>
  <c r="M165" i="12"/>
  <c r="M178" i="12"/>
  <c r="M130" i="12"/>
  <c r="M86" i="12"/>
  <c r="M160" i="12"/>
  <c r="M99" i="12"/>
  <c r="M192" i="12"/>
  <c r="M162" i="12"/>
  <c r="M119" i="12"/>
  <c r="M116" i="12"/>
  <c r="M141" i="12"/>
  <c r="M157" i="12"/>
  <c r="M191" i="12"/>
  <c r="M173" i="12"/>
  <c r="M171" i="12"/>
  <c r="M176" i="12"/>
  <c r="M110" i="12"/>
  <c r="M164" i="12"/>
  <c r="M111" i="12"/>
  <c r="M174" i="12"/>
  <c r="M145" i="12"/>
  <c r="M169" i="12"/>
  <c r="M190" i="12"/>
  <c r="M96" i="12"/>
  <c r="M94" i="12"/>
  <c r="M144" i="12"/>
  <c r="M138" i="12"/>
  <c r="M151" i="12"/>
  <c r="M102" i="12"/>
  <c r="M139" i="12"/>
  <c r="M158" i="12"/>
  <c r="M122" i="12"/>
  <c r="M103" i="12"/>
  <c r="M161" i="12"/>
  <c r="M134" i="12"/>
  <c r="M155" i="12"/>
  <c r="M159" i="12"/>
  <c r="M188" i="12"/>
  <c r="M140" i="12"/>
  <c r="M126" i="12"/>
  <c r="M131" i="12"/>
  <c r="M95" i="12"/>
  <c r="M166" i="12"/>
  <c r="M143" i="12"/>
  <c r="M104" i="12"/>
  <c r="M186" i="12"/>
  <c r="M142" i="12"/>
  <c r="M123" i="12"/>
  <c r="M150" i="12"/>
  <c r="M125" i="12"/>
  <c r="M106" i="12"/>
  <c r="M154" i="12"/>
  <c r="M132" i="12"/>
  <c r="M92" i="12"/>
  <c r="M167" i="12"/>
  <c r="M184" i="12"/>
  <c r="O4" i="17"/>
  <c r="O96" i="5"/>
  <c r="O95" i="5"/>
  <c r="O92" i="5"/>
  <c r="O101" i="5"/>
  <c r="R101" i="5" s="1"/>
  <c r="O99" i="5"/>
  <c r="O94" i="5"/>
  <c r="O98" i="5"/>
  <c r="O91" i="5"/>
  <c r="O89" i="5"/>
  <c r="R89" i="5" s="1"/>
  <c r="O93" i="5"/>
  <c r="R93" i="5" s="1"/>
  <c r="O86" i="5"/>
  <c r="O90" i="5"/>
  <c r="O100" i="5"/>
  <c r="O103" i="5"/>
  <c r="O87" i="5"/>
  <c r="O102" i="5"/>
  <c r="O97" i="5"/>
  <c r="R97" i="5" s="1"/>
  <c r="O88" i="5"/>
  <c r="O85" i="5"/>
  <c r="R85" i="5" s="1"/>
  <c r="F91" i="5"/>
  <c r="F96" i="5"/>
  <c r="F87" i="5"/>
  <c r="F93" i="5"/>
  <c r="F101" i="5"/>
  <c r="F98" i="5"/>
  <c r="F97" i="5"/>
  <c r="F94" i="5"/>
  <c r="F88" i="5"/>
  <c r="F95" i="5"/>
  <c r="F85" i="5"/>
  <c r="F99" i="5"/>
  <c r="F92" i="5"/>
  <c r="F89" i="5"/>
  <c r="F102" i="5"/>
  <c r="F100" i="5"/>
  <c r="F103" i="5"/>
  <c r="F86" i="5"/>
  <c r="F90" i="5"/>
  <c r="M94" i="2"/>
  <c r="M100" i="2"/>
  <c r="M91" i="2"/>
  <c r="N95" i="2"/>
  <c r="O95" i="2" s="1"/>
  <c r="M97" i="2"/>
  <c r="M87" i="2"/>
  <c r="M101" i="2"/>
  <c r="M85" i="2"/>
  <c r="M86" i="2"/>
  <c r="N88" i="2"/>
  <c r="O88" i="2" s="1"/>
  <c r="M99" i="2"/>
  <c r="M95" i="2"/>
  <c r="M96" i="2"/>
  <c r="M102" i="2"/>
  <c r="M88" i="2"/>
  <c r="M89" i="2"/>
  <c r="N86" i="2"/>
  <c r="O86" i="2" s="1"/>
  <c r="N102" i="2"/>
  <c r="O102" i="2" s="1"/>
  <c r="N85" i="2"/>
  <c r="O85" i="2" s="1"/>
  <c r="M93" i="2"/>
  <c r="M98" i="2"/>
  <c r="M92" i="2"/>
  <c r="N103" i="2"/>
  <c r="O103" i="2" s="1"/>
  <c r="M90" i="2"/>
  <c r="M103" i="2"/>
  <c r="N97" i="2"/>
  <c r="O97" i="2" s="1"/>
  <c r="N93" i="2"/>
  <c r="O93" i="2" s="1"/>
  <c r="N92" i="2"/>
  <c r="O92" i="2" s="1"/>
  <c r="N91" i="2"/>
  <c r="O91" i="2" s="1"/>
  <c r="N94" i="2"/>
  <c r="O94" i="2" s="1"/>
  <c r="N101" i="2"/>
  <c r="O101" i="2" s="1"/>
  <c r="N89" i="2"/>
  <c r="O89" i="2" s="1"/>
  <c r="N87" i="2"/>
  <c r="O87" i="2" s="1"/>
  <c r="N99" i="2"/>
  <c r="O99" i="2" s="1"/>
  <c r="N96" i="2"/>
  <c r="O96" i="2" s="1"/>
  <c r="N98" i="2"/>
  <c r="O98" i="2" s="1"/>
  <c r="N90" i="2"/>
  <c r="O90" i="2" s="1"/>
  <c r="N100" i="2"/>
  <c r="O100" i="2" s="1"/>
  <c r="L73" i="2"/>
  <c r="L67" i="12"/>
  <c r="M67" i="12" s="1"/>
  <c r="N70" i="13"/>
  <c r="N81" i="17"/>
  <c r="O81" i="17" s="1"/>
  <c r="A46" i="16"/>
  <c r="B46" i="16" s="1"/>
  <c r="C46" i="16" s="1"/>
  <c r="O46" i="16" s="1"/>
  <c r="A46" i="12"/>
  <c r="B46" i="12" s="1"/>
  <c r="N46" i="12" s="1"/>
  <c r="A46" i="13"/>
  <c r="B46" i="13" s="1"/>
  <c r="C46" i="13" s="1"/>
  <c r="D46" i="13" s="1"/>
  <c r="G46" i="13" s="1"/>
  <c r="A46" i="17"/>
  <c r="B46" i="17" s="1"/>
  <c r="A46" i="5"/>
  <c r="B46" i="5" s="1"/>
  <c r="N103" i="13"/>
  <c r="N96" i="13"/>
  <c r="N84" i="13"/>
  <c r="N81" i="13"/>
  <c r="N73" i="5"/>
  <c r="N71" i="17"/>
  <c r="O71" i="17" s="1"/>
  <c r="N67" i="17"/>
  <c r="O67" i="17" s="1"/>
  <c r="L51" i="2"/>
  <c r="N98" i="13"/>
  <c r="M84" i="16"/>
  <c r="N102" i="13"/>
  <c r="N100" i="13"/>
  <c r="N90" i="13"/>
  <c r="N84" i="17"/>
  <c r="O84" i="17" s="1"/>
  <c r="L69" i="2"/>
  <c r="M73" i="16"/>
  <c r="N73" i="16" s="1"/>
  <c r="N71" i="13"/>
  <c r="N67" i="13"/>
  <c r="N51" i="5"/>
  <c r="N95" i="13"/>
  <c r="N69" i="5"/>
  <c r="L73" i="12"/>
  <c r="M73" i="12" s="1"/>
  <c r="L71" i="12"/>
  <c r="M71" i="12" s="1"/>
  <c r="M51" i="16"/>
  <c r="L70" i="2"/>
  <c r="N89" i="13"/>
  <c r="N97" i="13"/>
  <c r="N99" i="13"/>
  <c r="N91" i="13"/>
  <c r="D43" i="16"/>
  <c r="L81" i="2"/>
  <c r="M69" i="16"/>
  <c r="N69" i="16" s="1"/>
  <c r="N73" i="13"/>
  <c r="L51" i="12"/>
  <c r="M51" i="12" s="1"/>
  <c r="N70" i="5"/>
  <c r="N101" i="13"/>
  <c r="N93" i="13"/>
  <c r="C43" i="12"/>
  <c r="N81" i="5"/>
  <c r="L69" i="12"/>
  <c r="L67" i="2"/>
  <c r="N51" i="13"/>
  <c r="L70" i="12"/>
  <c r="N94" i="13"/>
  <c r="N88" i="13"/>
  <c r="N85" i="13"/>
  <c r="N87" i="13"/>
  <c r="N92" i="13"/>
  <c r="E43" i="13"/>
  <c r="L84" i="2"/>
  <c r="L81" i="12"/>
  <c r="N69" i="13"/>
  <c r="L71" i="2"/>
  <c r="N67" i="5"/>
  <c r="M70" i="16"/>
  <c r="N70" i="16" s="1"/>
  <c r="N86" i="13"/>
  <c r="M71" i="16"/>
  <c r="N71" i="16" s="1"/>
  <c r="O17" i="17"/>
  <c r="Q17" i="17" s="1"/>
  <c r="O73" i="17"/>
  <c r="O15" i="17"/>
  <c r="Q15" i="17" s="1"/>
  <c r="O8" i="17"/>
  <c r="Q8" i="17" s="1"/>
  <c r="O10" i="17"/>
  <c r="Q10" i="17" s="1"/>
  <c r="O23" i="17"/>
  <c r="Q23" i="17" s="1"/>
  <c r="N67" i="16"/>
  <c r="N5" i="16"/>
  <c r="N12" i="16"/>
  <c r="P12" i="16" s="1"/>
  <c r="O27" i="17"/>
  <c r="Q27" i="17" s="1"/>
  <c r="O16" i="17"/>
  <c r="Q16" i="17" s="1"/>
  <c r="O5" i="17"/>
  <c r="Q5" i="17" s="1"/>
  <c r="N9" i="16"/>
  <c r="P9" i="16" s="1"/>
  <c r="N51" i="16"/>
  <c r="E30" i="17"/>
  <c r="E30" i="13"/>
  <c r="D30" i="16"/>
  <c r="C30" i="12"/>
  <c r="O8" i="12"/>
  <c r="M8" i="12"/>
  <c r="N66" i="17"/>
  <c r="O66" i="17" s="1"/>
  <c r="N66" i="13"/>
  <c r="L66" i="12"/>
  <c r="N66" i="5"/>
  <c r="L66" i="2"/>
  <c r="M66" i="16"/>
  <c r="N66" i="16" s="1"/>
  <c r="E47" i="17"/>
  <c r="E47" i="13"/>
  <c r="C47" i="12"/>
  <c r="D47" i="16"/>
  <c r="E44" i="13"/>
  <c r="E44" i="17"/>
  <c r="C44" i="12"/>
  <c r="D44" i="16"/>
  <c r="E25" i="17"/>
  <c r="E25" i="13"/>
  <c r="C25" i="12"/>
  <c r="D25" i="16"/>
  <c r="E48" i="17"/>
  <c r="E48" i="13"/>
  <c r="C48" i="12"/>
  <c r="D48" i="16"/>
  <c r="N37" i="17"/>
  <c r="O37" i="17" s="1"/>
  <c r="Q37" i="17" s="1"/>
  <c r="N37" i="13"/>
  <c r="L37" i="12"/>
  <c r="M37" i="16"/>
  <c r="N37" i="16" s="1"/>
  <c r="N37" i="5"/>
  <c r="L37" i="2"/>
  <c r="N65" i="13"/>
  <c r="N65" i="17"/>
  <c r="O65" i="17" s="1"/>
  <c r="L65" i="12"/>
  <c r="M65" i="16"/>
  <c r="N65" i="16" s="1"/>
  <c r="N65" i="5"/>
  <c r="L65" i="2"/>
  <c r="E79" i="17"/>
  <c r="E79" i="13"/>
  <c r="C79" i="12"/>
  <c r="D79" i="16"/>
  <c r="N56" i="13"/>
  <c r="N56" i="17"/>
  <c r="O56" i="17" s="1"/>
  <c r="L56" i="12"/>
  <c r="M56" i="16"/>
  <c r="N56" i="16" s="1"/>
  <c r="N56" i="5"/>
  <c r="L56" i="2"/>
  <c r="E68" i="17"/>
  <c r="E68" i="13"/>
  <c r="C68" i="12"/>
  <c r="D68" i="16"/>
  <c r="E76" i="13"/>
  <c r="E76" i="17"/>
  <c r="C76" i="12"/>
  <c r="D76" i="16"/>
  <c r="N40" i="13"/>
  <c r="L40" i="12"/>
  <c r="N40" i="17"/>
  <c r="O40" i="17" s="1"/>
  <c r="Q40" i="17" s="1"/>
  <c r="N40" i="5"/>
  <c r="L40" i="2"/>
  <c r="M40" i="16"/>
  <c r="N40" i="16" s="1"/>
  <c r="N38" i="13"/>
  <c r="N38" i="17"/>
  <c r="O38" i="17" s="1"/>
  <c r="Q38" i="17" s="1"/>
  <c r="L38" i="12"/>
  <c r="M38" i="16"/>
  <c r="N38" i="16" s="1"/>
  <c r="N38" i="5"/>
  <c r="L38" i="2"/>
  <c r="N26" i="13"/>
  <c r="N26" i="17"/>
  <c r="O26" i="17" s="1"/>
  <c r="Q26" i="17" s="1"/>
  <c r="L26" i="12"/>
  <c r="M26" i="16"/>
  <c r="N26" i="16" s="1"/>
  <c r="N26" i="5"/>
  <c r="L26" i="2"/>
  <c r="E33" i="13"/>
  <c r="E33" i="17"/>
  <c r="C33" i="12"/>
  <c r="D33" i="16"/>
  <c r="E54" i="17"/>
  <c r="E54" i="13"/>
  <c r="C54" i="12"/>
  <c r="D54" i="16"/>
  <c r="N45" i="17"/>
  <c r="O45" i="17" s="1"/>
  <c r="Q45" i="17" s="1"/>
  <c r="N45" i="13"/>
  <c r="M45" i="16"/>
  <c r="N45" i="16" s="1"/>
  <c r="L45" i="12"/>
  <c r="N45" i="5"/>
  <c r="L45" i="2"/>
  <c r="O4" i="12"/>
  <c r="M4" i="12"/>
  <c r="N27" i="16"/>
  <c r="O9" i="17"/>
  <c r="Q9" i="17" s="1"/>
  <c r="N16" i="16"/>
  <c r="O70" i="17"/>
  <c r="E29" i="17"/>
  <c r="E29" i="13"/>
  <c r="C29" i="12"/>
  <c r="D29" i="16"/>
  <c r="N59" i="17"/>
  <c r="O59" i="17" s="1"/>
  <c r="N59" i="13"/>
  <c r="L59" i="12"/>
  <c r="M59" i="16"/>
  <c r="N59" i="16" s="1"/>
  <c r="N59" i="5"/>
  <c r="L59" i="2"/>
  <c r="E52" i="13"/>
  <c r="E52" i="17"/>
  <c r="C52" i="12"/>
  <c r="D52" i="16"/>
  <c r="E77" i="17"/>
  <c r="E77" i="13"/>
  <c r="D77" i="16"/>
  <c r="C77" i="12"/>
  <c r="N18" i="13"/>
  <c r="L18" i="12"/>
  <c r="N18" i="17"/>
  <c r="O18" i="17" s="1"/>
  <c r="Q18" i="17" s="1"/>
  <c r="N18" i="5"/>
  <c r="L18" i="2"/>
  <c r="M18" i="16"/>
  <c r="N18" i="16" s="1"/>
  <c r="E72" i="17"/>
  <c r="E72" i="13"/>
  <c r="C72" i="12"/>
  <c r="D72" i="16"/>
  <c r="E83" i="17"/>
  <c r="E83" i="13"/>
  <c r="C83" i="12"/>
  <c r="D83" i="16"/>
  <c r="N72" i="17"/>
  <c r="O72" i="17" s="1"/>
  <c r="N72" i="13"/>
  <c r="L72" i="12"/>
  <c r="M72" i="16"/>
  <c r="N72" i="16" s="1"/>
  <c r="N72" i="5"/>
  <c r="L72" i="2"/>
  <c r="E37" i="17"/>
  <c r="E37" i="13"/>
  <c r="C37" i="12"/>
  <c r="D37" i="16"/>
  <c r="N50" i="13"/>
  <c r="N50" i="17"/>
  <c r="O50" i="17" s="1"/>
  <c r="L50" i="12"/>
  <c r="M50" i="16"/>
  <c r="N50" i="16" s="1"/>
  <c r="N50" i="5"/>
  <c r="L50" i="2"/>
  <c r="E65" i="13"/>
  <c r="E65" i="17"/>
  <c r="C65" i="12"/>
  <c r="D65" i="16"/>
  <c r="N79" i="13"/>
  <c r="L79" i="12"/>
  <c r="N79" i="17"/>
  <c r="O79" i="17" s="1"/>
  <c r="M79" i="16"/>
  <c r="N79" i="16" s="1"/>
  <c r="N79" i="5"/>
  <c r="L79" i="2"/>
  <c r="E49" i="13"/>
  <c r="E49" i="17"/>
  <c r="C49" i="12"/>
  <c r="D49" i="16"/>
  <c r="N68" i="17"/>
  <c r="O68" i="17" s="1"/>
  <c r="N68" i="13"/>
  <c r="L68" i="12"/>
  <c r="M68" i="16"/>
  <c r="N68" i="16" s="1"/>
  <c r="N68" i="5"/>
  <c r="L68" i="2"/>
  <c r="N32" i="17"/>
  <c r="O32" i="17" s="1"/>
  <c r="Q32" i="17" s="1"/>
  <c r="L32" i="12"/>
  <c r="N32" i="13"/>
  <c r="N32" i="5"/>
  <c r="L32" i="2"/>
  <c r="M32" i="16"/>
  <c r="N32" i="16" s="1"/>
  <c r="E59" i="17"/>
  <c r="E59" i="13"/>
  <c r="C59" i="12"/>
  <c r="D59" i="16"/>
  <c r="N76" i="17"/>
  <c r="O76" i="17" s="1"/>
  <c r="N76" i="13"/>
  <c r="L76" i="12"/>
  <c r="M76" i="16"/>
  <c r="N76" i="16" s="1"/>
  <c r="N76" i="5"/>
  <c r="L76" i="2"/>
  <c r="N33" i="13"/>
  <c r="N33" i="17"/>
  <c r="O33" i="17" s="1"/>
  <c r="Q33" i="17" s="1"/>
  <c r="L33" i="12"/>
  <c r="M33" i="16"/>
  <c r="N33" i="16" s="1"/>
  <c r="N33" i="5"/>
  <c r="L33" i="2"/>
  <c r="N54" i="17"/>
  <c r="O54" i="17" s="1"/>
  <c r="N54" i="13"/>
  <c r="L54" i="12"/>
  <c r="M54" i="16"/>
  <c r="N54" i="16" s="1"/>
  <c r="N54" i="5"/>
  <c r="L54" i="2"/>
  <c r="E21" i="17"/>
  <c r="E21" i="13"/>
  <c r="C21" i="12"/>
  <c r="D21" i="16"/>
  <c r="O10" i="12"/>
  <c r="M10" i="12"/>
  <c r="O23" i="12"/>
  <c r="M23" i="12"/>
  <c r="O27" i="12"/>
  <c r="M27" i="12"/>
  <c r="O16" i="12"/>
  <c r="M16" i="12"/>
  <c r="N49" i="13"/>
  <c r="N49" i="17"/>
  <c r="O49" i="17" s="1"/>
  <c r="M49" i="16"/>
  <c r="N49" i="16" s="1"/>
  <c r="L49" i="12"/>
  <c r="N49" i="5"/>
  <c r="L49" i="2"/>
  <c r="N41" i="17"/>
  <c r="O41" i="17" s="1"/>
  <c r="Q41" i="17" s="1"/>
  <c r="N41" i="13"/>
  <c r="L41" i="12"/>
  <c r="M41" i="16"/>
  <c r="N41" i="16" s="1"/>
  <c r="N41" i="5"/>
  <c r="L41" i="2"/>
  <c r="E42" i="17"/>
  <c r="E42" i="13"/>
  <c r="D42" i="16"/>
  <c r="C42" i="12"/>
  <c r="N30" i="17"/>
  <c r="O30" i="17" s="1"/>
  <c r="Q30" i="17" s="1"/>
  <c r="N30" i="13"/>
  <c r="L30" i="12"/>
  <c r="N30" i="5"/>
  <c r="L30" i="2"/>
  <c r="M30" i="16"/>
  <c r="N30" i="16" s="1"/>
  <c r="E74" i="17"/>
  <c r="E74" i="13"/>
  <c r="C74" i="12"/>
  <c r="D74" i="16"/>
  <c r="N52" i="13"/>
  <c r="N52" i="17"/>
  <c r="O52" i="17" s="1"/>
  <c r="L52" i="12"/>
  <c r="M52" i="16"/>
  <c r="N52" i="16" s="1"/>
  <c r="N52" i="5"/>
  <c r="L52" i="2"/>
  <c r="E60" i="13"/>
  <c r="E60" i="17"/>
  <c r="D60" i="16"/>
  <c r="C60" i="12"/>
  <c r="E39" i="17"/>
  <c r="E39" i="13"/>
  <c r="C39" i="12"/>
  <c r="D39" i="16"/>
  <c r="N77" i="13"/>
  <c r="N77" i="17"/>
  <c r="O77" i="17" s="1"/>
  <c r="M77" i="16"/>
  <c r="N77" i="16" s="1"/>
  <c r="L77" i="12"/>
  <c r="N77" i="5"/>
  <c r="L77" i="2"/>
  <c r="E78" i="13"/>
  <c r="E78" i="17"/>
  <c r="C78" i="12"/>
  <c r="D78" i="16"/>
  <c r="N22" i="17"/>
  <c r="O22" i="17" s="1"/>
  <c r="Q22" i="17" s="1"/>
  <c r="N22" i="13"/>
  <c r="L22" i="12"/>
  <c r="N22" i="5"/>
  <c r="L22" i="2"/>
  <c r="M22" i="16"/>
  <c r="N22" i="16" s="1"/>
  <c r="E18" i="13"/>
  <c r="E18" i="17"/>
  <c r="C18" i="12"/>
  <c r="D18" i="16"/>
  <c r="N58" i="17"/>
  <c r="O58" i="17" s="1"/>
  <c r="N58" i="13"/>
  <c r="M58" i="16"/>
  <c r="N58" i="16" s="1"/>
  <c r="L58" i="12"/>
  <c r="N58" i="5"/>
  <c r="L58" i="2"/>
  <c r="L7" i="12"/>
  <c r="N7" i="13"/>
  <c r="N7" i="17"/>
  <c r="O7" i="17" s="1"/>
  <c r="Q7" i="17" s="1"/>
  <c r="M7" i="16"/>
  <c r="N7" i="16" s="1"/>
  <c r="N7" i="5"/>
  <c r="L7" i="2"/>
  <c r="N11" i="13"/>
  <c r="N11" i="17"/>
  <c r="O11" i="17" s="1"/>
  <c r="Q11" i="17" s="1"/>
  <c r="L11" i="12"/>
  <c r="N11" i="5"/>
  <c r="L11" i="2"/>
  <c r="M11" i="16"/>
  <c r="N11" i="16" s="1"/>
  <c r="P3" i="16"/>
  <c r="O5" i="12"/>
  <c r="M5" i="12"/>
  <c r="O12" i="12"/>
  <c r="M12" i="12"/>
  <c r="N62" i="13"/>
  <c r="N62" i="17"/>
  <c r="O62" i="17" s="1"/>
  <c r="L62" i="12"/>
  <c r="M62" i="16"/>
  <c r="N62" i="16" s="1"/>
  <c r="N62" i="5"/>
  <c r="L62" i="2"/>
  <c r="E62" i="17"/>
  <c r="E62" i="13"/>
  <c r="C62" i="12"/>
  <c r="D62" i="16"/>
  <c r="N60" i="17"/>
  <c r="O60" i="17" s="1"/>
  <c r="N60" i="13"/>
  <c r="L60" i="12"/>
  <c r="M60" i="16"/>
  <c r="N60" i="16" s="1"/>
  <c r="N60" i="5"/>
  <c r="L60" i="2"/>
  <c r="E7" i="17"/>
  <c r="E7" i="13"/>
  <c r="C7" i="12"/>
  <c r="D7" i="16"/>
  <c r="N29" i="13"/>
  <c r="N29" i="17"/>
  <c r="O29" i="17" s="1"/>
  <c r="Q29" i="17" s="1"/>
  <c r="L29" i="12"/>
  <c r="M29" i="16"/>
  <c r="N29" i="16" s="1"/>
  <c r="N29" i="5"/>
  <c r="L29" i="2"/>
  <c r="N43" i="17"/>
  <c r="O43" i="17" s="1"/>
  <c r="Q43" i="17" s="1"/>
  <c r="N43" i="13"/>
  <c r="L43" i="12"/>
  <c r="M43" i="16"/>
  <c r="N43" i="16" s="1"/>
  <c r="N43" i="5"/>
  <c r="L43" i="2"/>
  <c r="N42" i="17"/>
  <c r="O42" i="17" s="1"/>
  <c r="Q42" i="17" s="1"/>
  <c r="N42" i="13"/>
  <c r="L42" i="12"/>
  <c r="M42" i="16"/>
  <c r="N42" i="16" s="1"/>
  <c r="N42" i="5"/>
  <c r="L42" i="2"/>
  <c r="N39" i="17"/>
  <c r="O39" i="17" s="1"/>
  <c r="N39" i="13"/>
  <c r="L39" i="12"/>
  <c r="M39" i="16"/>
  <c r="N39" i="16" s="1"/>
  <c r="N39" i="5"/>
  <c r="L39" i="2"/>
  <c r="N20" i="17"/>
  <c r="O20" i="17" s="1"/>
  <c r="N20" i="13"/>
  <c r="L20" i="12"/>
  <c r="M20" i="16"/>
  <c r="N20" i="16" s="1"/>
  <c r="N20" i="5"/>
  <c r="L20" i="2"/>
  <c r="N75" i="17"/>
  <c r="O75" i="17" s="1"/>
  <c r="N75" i="13"/>
  <c r="L75" i="12"/>
  <c r="M75" i="16"/>
  <c r="N75" i="16" s="1"/>
  <c r="N75" i="5"/>
  <c r="L75" i="2"/>
  <c r="N83" i="17"/>
  <c r="O83" i="17" s="1"/>
  <c r="N83" i="13"/>
  <c r="L83" i="12"/>
  <c r="M83" i="16"/>
  <c r="N83" i="16" s="1"/>
  <c r="N83" i="5"/>
  <c r="L83" i="2"/>
  <c r="N47" i="17"/>
  <c r="O47" i="17" s="1"/>
  <c r="L47" i="12"/>
  <c r="N47" i="13"/>
  <c r="M47" i="16"/>
  <c r="N47" i="16" s="1"/>
  <c r="N47" i="5"/>
  <c r="L47" i="2"/>
  <c r="E63" i="13"/>
  <c r="E63" i="17"/>
  <c r="C63" i="12"/>
  <c r="D63" i="16"/>
  <c r="N44" i="17"/>
  <c r="O44" i="17" s="1"/>
  <c r="N44" i="13"/>
  <c r="L44" i="12"/>
  <c r="M44" i="16"/>
  <c r="N44" i="16" s="1"/>
  <c r="N44" i="5"/>
  <c r="L44" i="2"/>
  <c r="E34" i="17"/>
  <c r="E34" i="13"/>
  <c r="C34" i="12"/>
  <c r="D34" i="16"/>
  <c r="E24" i="17"/>
  <c r="E24" i="13"/>
  <c r="C24" i="12"/>
  <c r="D24" i="16"/>
  <c r="N64" i="17"/>
  <c r="O64" i="17" s="1"/>
  <c r="N64" i="13"/>
  <c r="L64" i="12"/>
  <c r="M64" i="16"/>
  <c r="N64" i="16" s="1"/>
  <c r="N64" i="5"/>
  <c r="L64" i="2"/>
  <c r="N25" i="13"/>
  <c r="N25" i="17"/>
  <c r="O25" i="17" s="1"/>
  <c r="Q25" i="17" s="1"/>
  <c r="L25" i="12"/>
  <c r="M25" i="16"/>
  <c r="N25" i="16" s="1"/>
  <c r="N25" i="5"/>
  <c r="L25" i="2"/>
  <c r="N19" i="17"/>
  <c r="O19" i="17" s="1"/>
  <c r="Q19" i="17" s="1"/>
  <c r="N19" i="13"/>
  <c r="L19" i="12"/>
  <c r="M19" i="16"/>
  <c r="N19" i="16" s="1"/>
  <c r="N19" i="5"/>
  <c r="L19" i="2"/>
  <c r="N6" i="13"/>
  <c r="N6" i="17"/>
  <c r="O6" i="17" s="1"/>
  <c r="L6" i="12"/>
  <c r="M6" i="16"/>
  <c r="N6" i="16" s="1"/>
  <c r="N6" i="5"/>
  <c r="L6" i="2"/>
  <c r="P17" i="16"/>
  <c r="O17" i="12"/>
  <c r="M17" i="12"/>
  <c r="N84" i="16"/>
  <c r="M69" i="12"/>
  <c r="N15" i="16"/>
  <c r="N13" i="13"/>
  <c r="N13" i="17"/>
  <c r="O13" i="17" s="1"/>
  <c r="Q13" i="17" s="1"/>
  <c r="L13" i="12"/>
  <c r="M13" i="16"/>
  <c r="N13" i="16" s="1"/>
  <c r="N13" i="5"/>
  <c r="L13" i="2"/>
  <c r="O12" i="17"/>
  <c r="Q12" i="17" s="1"/>
  <c r="E32" i="13"/>
  <c r="E32" i="17"/>
  <c r="C32" i="12"/>
  <c r="D32" i="16"/>
  <c r="N21" i="17"/>
  <c r="O21" i="17" s="1"/>
  <c r="Q21" i="17" s="1"/>
  <c r="N21" i="13"/>
  <c r="L21" i="12"/>
  <c r="M21" i="16"/>
  <c r="N21" i="16" s="1"/>
  <c r="N21" i="5"/>
  <c r="L21" i="2"/>
  <c r="E64" i="13"/>
  <c r="C64" i="12"/>
  <c r="E64" i="17"/>
  <c r="D64" i="16"/>
  <c r="N61" i="13"/>
  <c r="N61" i="17"/>
  <c r="O61" i="17" s="1"/>
  <c r="L61" i="12"/>
  <c r="M61" i="16"/>
  <c r="N61" i="16" s="1"/>
  <c r="N61" i="5"/>
  <c r="L61" i="2"/>
  <c r="E50" i="17"/>
  <c r="E50" i="13"/>
  <c r="C50" i="12"/>
  <c r="D50" i="16"/>
  <c r="L48" i="12"/>
  <c r="N48" i="17"/>
  <c r="O48" i="17" s="1"/>
  <c r="N48" i="13"/>
  <c r="N48" i="5"/>
  <c r="L48" i="2"/>
  <c r="M48" i="16"/>
  <c r="N48" i="16" s="1"/>
  <c r="E75" i="13"/>
  <c r="E75" i="17"/>
  <c r="C75" i="12"/>
  <c r="D75" i="16"/>
  <c r="E80" i="13"/>
  <c r="E80" i="17"/>
  <c r="C80" i="12"/>
  <c r="D80" i="16"/>
  <c r="N35" i="17"/>
  <c r="O35" i="17" s="1"/>
  <c r="Q35" i="17" s="1"/>
  <c r="L35" i="12"/>
  <c r="N35" i="13"/>
  <c r="M35" i="16"/>
  <c r="N35" i="16" s="1"/>
  <c r="N35" i="5"/>
  <c r="L35" i="2"/>
  <c r="E55" i="13"/>
  <c r="E55" i="17"/>
  <c r="C55" i="12"/>
  <c r="D55" i="16"/>
  <c r="N31" i="17"/>
  <c r="O31" i="17" s="1"/>
  <c r="Q31" i="17" s="1"/>
  <c r="L31" i="12"/>
  <c r="N31" i="13"/>
  <c r="M31" i="16"/>
  <c r="N31" i="16" s="1"/>
  <c r="N31" i="5"/>
  <c r="L31" i="2"/>
  <c r="E36" i="17"/>
  <c r="E36" i="13"/>
  <c r="C36" i="12"/>
  <c r="D36" i="16"/>
  <c r="N63" i="17"/>
  <c r="O63" i="17" s="1"/>
  <c r="N63" i="13"/>
  <c r="L63" i="12"/>
  <c r="M63" i="16"/>
  <c r="N63" i="16" s="1"/>
  <c r="N63" i="5"/>
  <c r="L63" i="2"/>
  <c r="N28" i="17"/>
  <c r="O28" i="17" s="1"/>
  <c r="Q28" i="17" s="1"/>
  <c r="N28" i="13"/>
  <c r="L28" i="12"/>
  <c r="M28" i="16"/>
  <c r="N28" i="16" s="1"/>
  <c r="N28" i="5"/>
  <c r="L28" i="2"/>
  <c r="N34" i="17"/>
  <c r="O34" i="17" s="1"/>
  <c r="Q34" i="17" s="1"/>
  <c r="L34" i="12"/>
  <c r="N34" i="13"/>
  <c r="M34" i="16"/>
  <c r="N34" i="16" s="1"/>
  <c r="N34" i="5"/>
  <c r="L34" i="2"/>
  <c r="N24" i="13"/>
  <c r="L24" i="12"/>
  <c r="N24" i="17"/>
  <c r="O24" i="17" s="1"/>
  <c r="Q24" i="17" s="1"/>
  <c r="N24" i="5"/>
  <c r="L24" i="2"/>
  <c r="M24" i="16"/>
  <c r="N24" i="16" s="1"/>
  <c r="E82" i="13"/>
  <c r="E82" i="17"/>
  <c r="D82" i="16"/>
  <c r="C82" i="12"/>
  <c r="N46" i="13"/>
  <c r="N46" i="17"/>
  <c r="O46" i="17" s="1"/>
  <c r="L46" i="12"/>
  <c r="M46" i="16"/>
  <c r="N46" i="16" s="1"/>
  <c r="N46" i="5"/>
  <c r="L46" i="2"/>
  <c r="N14" i="13"/>
  <c r="N14" i="17"/>
  <c r="O14" i="17" s="1"/>
  <c r="Q14" i="17" s="1"/>
  <c r="M14" i="16"/>
  <c r="N14" i="16" s="1"/>
  <c r="L14" i="12"/>
  <c r="N14" i="5"/>
  <c r="L14" i="2"/>
  <c r="N8" i="16"/>
  <c r="N4" i="16"/>
  <c r="M81" i="12"/>
  <c r="O3" i="17"/>
  <c r="M70" i="12"/>
  <c r="N78" i="13"/>
  <c r="N78" i="17"/>
  <c r="O78" i="17" s="1"/>
  <c r="L78" i="12"/>
  <c r="M78" i="16"/>
  <c r="N78" i="16" s="1"/>
  <c r="N78" i="5"/>
  <c r="L78" i="2"/>
  <c r="E3" i="13"/>
  <c r="F81" i="13" s="1"/>
  <c r="E3" i="17"/>
  <c r="F12" i="17" s="1"/>
  <c r="C3" i="12"/>
  <c r="E3" i="5"/>
  <c r="D3" i="16"/>
  <c r="E3" i="16" s="1"/>
  <c r="N74" i="17"/>
  <c r="O74" i="17" s="1"/>
  <c r="N74" i="13"/>
  <c r="L74" i="12"/>
  <c r="M74" i="16"/>
  <c r="N74" i="16" s="1"/>
  <c r="N74" i="5"/>
  <c r="L74" i="2"/>
  <c r="N80" i="17"/>
  <c r="O80" i="17" s="1"/>
  <c r="N80" i="13"/>
  <c r="L80" i="12"/>
  <c r="M80" i="16"/>
  <c r="N80" i="16" s="1"/>
  <c r="N80" i="5"/>
  <c r="L80" i="2"/>
  <c r="E35" i="17"/>
  <c r="E35" i="13"/>
  <c r="C35" i="12"/>
  <c r="D35" i="16"/>
  <c r="N55" i="17"/>
  <c r="O55" i="17" s="1"/>
  <c r="L55" i="12"/>
  <c r="N55" i="13"/>
  <c r="N55" i="5"/>
  <c r="L55" i="2"/>
  <c r="M55" i="16"/>
  <c r="N55" i="16" s="1"/>
  <c r="N36" i="13"/>
  <c r="N36" i="17"/>
  <c r="O36" i="17" s="1"/>
  <c r="L36" i="12"/>
  <c r="N36" i="5"/>
  <c r="L36" i="2"/>
  <c r="M36" i="16"/>
  <c r="N36" i="16" s="1"/>
  <c r="E28" i="13"/>
  <c r="E28" i="17"/>
  <c r="C28" i="12"/>
  <c r="D28" i="16"/>
  <c r="E40" i="17"/>
  <c r="E40" i="13"/>
  <c r="C40" i="12"/>
  <c r="D40" i="16"/>
  <c r="E38" i="17"/>
  <c r="E38" i="13"/>
  <c r="C38" i="12"/>
  <c r="D38" i="16"/>
  <c r="E26" i="13"/>
  <c r="E26" i="17"/>
  <c r="C26" i="12"/>
  <c r="D26" i="16"/>
  <c r="N82" i="17"/>
  <c r="O82" i="17" s="1"/>
  <c r="N82" i="13"/>
  <c r="M82" i="16"/>
  <c r="N82" i="16" s="1"/>
  <c r="L82" i="12"/>
  <c r="N82" i="5"/>
  <c r="L82" i="2"/>
  <c r="N53" i="17"/>
  <c r="O53" i="17" s="1"/>
  <c r="N53" i="13"/>
  <c r="L53" i="12"/>
  <c r="M53" i="16"/>
  <c r="N53" i="16" s="1"/>
  <c r="N53" i="5"/>
  <c r="L53" i="2"/>
  <c r="N57" i="13"/>
  <c r="N57" i="17"/>
  <c r="O57" i="17" s="1"/>
  <c r="L57" i="12"/>
  <c r="M57" i="16"/>
  <c r="N57" i="16" s="1"/>
  <c r="N57" i="5"/>
  <c r="L57" i="2"/>
  <c r="P5" i="16"/>
  <c r="N81" i="16"/>
  <c r="O15" i="12"/>
  <c r="M15" i="12"/>
  <c r="N10" i="16"/>
  <c r="N23" i="16"/>
  <c r="M9" i="12"/>
  <c r="O9" i="12"/>
  <c r="O51" i="17"/>
  <c r="G4" i="17"/>
  <c r="Q4" i="17"/>
  <c r="F5" i="16"/>
  <c r="O15" i="16"/>
  <c r="O45" i="16"/>
  <c r="P45" i="16" s="1"/>
  <c r="O8" i="16"/>
  <c r="B48" i="15"/>
  <c r="Q93" i="5" l="1"/>
  <c r="D9" i="12"/>
  <c r="D167" i="12"/>
  <c r="D172" i="12"/>
  <c r="D152" i="12"/>
  <c r="D97" i="12"/>
  <c r="D109" i="12"/>
  <c r="D91" i="12"/>
  <c r="D98" i="12"/>
  <c r="D105" i="12"/>
  <c r="D155" i="12"/>
  <c r="D100" i="12"/>
  <c r="D121" i="12"/>
  <c r="D193" i="12"/>
  <c r="D157" i="12"/>
  <c r="D123" i="12"/>
  <c r="D130" i="12"/>
  <c r="D160" i="12"/>
  <c r="D171" i="12"/>
  <c r="D147" i="12"/>
  <c r="D156" i="12"/>
  <c r="D101" i="12"/>
  <c r="D106" i="12"/>
  <c r="D113" i="12"/>
  <c r="D129" i="12"/>
  <c r="D145" i="12"/>
  <c r="D93" i="12"/>
  <c r="D149" i="12"/>
  <c r="D127" i="12"/>
  <c r="D87" i="12"/>
  <c r="D185" i="12"/>
  <c r="D186" i="12"/>
  <c r="D120" i="12"/>
  <c r="D88" i="12"/>
  <c r="D168" i="12"/>
  <c r="D115" i="12"/>
  <c r="D104" i="12"/>
  <c r="D85" i="12"/>
  <c r="D177" i="12"/>
  <c r="D184" i="12"/>
  <c r="D163" i="12"/>
  <c r="D151" i="12"/>
  <c r="D102" i="12"/>
  <c r="D165" i="12"/>
  <c r="D141" i="12"/>
  <c r="D175" i="12"/>
  <c r="D119" i="12"/>
  <c r="D154" i="12"/>
  <c r="D86" i="12"/>
  <c r="D182" i="12"/>
  <c r="D132" i="12"/>
  <c r="D112" i="12"/>
  <c r="D159" i="12"/>
  <c r="D137" i="12"/>
  <c r="D174" i="12"/>
  <c r="D107" i="12"/>
  <c r="D96" i="12"/>
  <c r="D133" i="12"/>
  <c r="D164" i="12"/>
  <c r="D146" i="12"/>
  <c r="D122" i="12"/>
  <c r="D180" i="12"/>
  <c r="D140" i="12"/>
  <c r="D92" i="12"/>
  <c r="D144" i="12"/>
  <c r="D191" i="12"/>
  <c r="D108" i="12"/>
  <c r="D187" i="12"/>
  <c r="D166" i="12"/>
  <c r="D94" i="12"/>
  <c r="D99" i="12"/>
  <c r="D189" i="12"/>
  <c r="D125" i="12"/>
  <c r="D111" i="12"/>
  <c r="D178" i="12"/>
  <c r="D138" i="12"/>
  <c r="D90" i="12"/>
  <c r="D84" i="12"/>
  <c r="D118" i="12"/>
  <c r="D110" i="12"/>
  <c r="D126" i="12"/>
  <c r="D179" i="12"/>
  <c r="D158" i="12"/>
  <c r="D181" i="12"/>
  <c r="D170" i="12"/>
  <c r="D143" i="12"/>
  <c r="D103" i="12"/>
  <c r="D169" i="12"/>
  <c r="D176" i="12"/>
  <c r="D142" i="12"/>
  <c r="D89" i="12"/>
  <c r="D153" i="12"/>
  <c r="D139" i="12"/>
  <c r="D150" i="12"/>
  <c r="D192" i="12"/>
  <c r="D117" i="12"/>
  <c r="D183" i="12"/>
  <c r="D135" i="12"/>
  <c r="D95" i="12"/>
  <c r="D136" i="12"/>
  <c r="D190" i="12"/>
  <c r="D116" i="12"/>
  <c r="D114" i="12"/>
  <c r="D128" i="12"/>
  <c r="D148" i="12"/>
  <c r="D124" i="12"/>
  <c r="D131" i="12"/>
  <c r="D173" i="12"/>
  <c r="D162" i="12"/>
  <c r="D194" i="12"/>
  <c r="D161" i="12"/>
  <c r="D134" i="12"/>
  <c r="D188" i="12"/>
  <c r="E45" i="16"/>
  <c r="Q101" i="5"/>
  <c r="Q89" i="5"/>
  <c r="R86" i="5"/>
  <c r="Q86" i="5"/>
  <c r="Q85" i="5"/>
  <c r="F56" i="17"/>
  <c r="R102" i="5"/>
  <c r="Q102" i="5"/>
  <c r="R91" i="5"/>
  <c r="Q91" i="5"/>
  <c r="Q87" i="5"/>
  <c r="R87" i="5"/>
  <c r="F17" i="17"/>
  <c r="R100" i="5"/>
  <c r="Q100" i="5"/>
  <c r="R98" i="5"/>
  <c r="Q98" i="5"/>
  <c r="R88" i="5"/>
  <c r="Q88" i="5"/>
  <c r="R94" i="5"/>
  <c r="Q94" i="5"/>
  <c r="R92" i="5"/>
  <c r="Q92" i="5"/>
  <c r="R103" i="5"/>
  <c r="Q103" i="5"/>
  <c r="R90" i="5"/>
  <c r="Q90" i="5"/>
  <c r="Q99" i="5"/>
  <c r="R99" i="5"/>
  <c r="Q95" i="5"/>
  <c r="R95" i="5"/>
  <c r="R96" i="5"/>
  <c r="Q96" i="5"/>
  <c r="Q97" i="5"/>
  <c r="F38" i="17"/>
  <c r="F26" i="17"/>
  <c r="E26" i="16"/>
  <c r="E28" i="16"/>
  <c r="P8" i="16"/>
  <c r="D26" i="12"/>
  <c r="D22" i="12"/>
  <c r="D28" i="12"/>
  <c r="C46" i="17"/>
  <c r="D46" i="17" s="1"/>
  <c r="P46" i="17" s="1"/>
  <c r="Q46" i="17" s="1"/>
  <c r="A47" i="12"/>
  <c r="B47" i="12" s="1"/>
  <c r="N47" i="12" s="1"/>
  <c r="O47" i="12" s="1"/>
  <c r="A47" i="5"/>
  <c r="B47" i="5" s="1"/>
  <c r="A47" i="17"/>
  <c r="B47" i="17" s="1"/>
  <c r="C47" i="17" s="1"/>
  <c r="D47" i="17" s="1"/>
  <c r="P47" i="17" s="1"/>
  <c r="Q47" i="17" s="1"/>
  <c r="A47" i="13"/>
  <c r="B47" i="13" s="1"/>
  <c r="C47" i="13" s="1"/>
  <c r="D47" i="13" s="1"/>
  <c r="G47" i="13" s="1"/>
  <c r="A47" i="16"/>
  <c r="B47" i="16" s="1"/>
  <c r="E59" i="16"/>
  <c r="D65" i="12"/>
  <c r="F26" i="13"/>
  <c r="H26" i="13" s="1"/>
  <c r="F61" i="13"/>
  <c r="F20" i="13"/>
  <c r="H20" i="13" s="1"/>
  <c r="D27" i="12"/>
  <c r="F23" i="13"/>
  <c r="H23" i="13" s="1"/>
  <c r="D71" i="12"/>
  <c r="F28" i="17"/>
  <c r="D10" i="12"/>
  <c r="F56" i="13"/>
  <c r="F73" i="13"/>
  <c r="D40" i="12"/>
  <c r="F28" i="13"/>
  <c r="H28" i="13" s="1"/>
  <c r="D35" i="12"/>
  <c r="D12" i="12"/>
  <c r="F61" i="17"/>
  <c r="D82" i="12"/>
  <c r="F14" i="17"/>
  <c r="D67" i="12"/>
  <c r="F6" i="17"/>
  <c r="F43" i="13"/>
  <c r="H43" i="13" s="1"/>
  <c r="F18" i="13"/>
  <c r="H18" i="13" s="1"/>
  <c r="F39" i="17"/>
  <c r="D74" i="12"/>
  <c r="F41" i="17"/>
  <c r="F84" i="17"/>
  <c r="D38" i="12"/>
  <c r="F40" i="17"/>
  <c r="F35" i="17"/>
  <c r="D41" i="12"/>
  <c r="D8" i="12"/>
  <c r="F38" i="13"/>
  <c r="H38" i="13" s="1"/>
  <c r="E20" i="16"/>
  <c r="F20" i="17"/>
  <c r="F58" i="13"/>
  <c r="F24" i="13"/>
  <c r="H24" i="13" s="1"/>
  <c r="E56" i="16"/>
  <c r="D51" i="12"/>
  <c r="F69" i="13"/>
  <c r="E22" i="16"/>
  <c r="F32" i="17"/>
  <c r="F31" i="13"/>
  <c r="H31" i="13" s="1"/>
  <c r="D81" i="12"/>
  <c r="E4" i="16"/>
  <c r="G4" i="16" s="1"/>
  <c r="F64" i="17"/>
  <c r="D23" i="12"/>
  <c r="F7" i="17"/>
  <c r="F15" i="17"/>
  <c r="D57" i="12"/>
  <c r="D66" i="12"/>
  <c r="E36" i="16"/>
  <c r="E80" i="16"/>
  <c r="F75" i="17"/>
  <c r="E31" i="16"/>
  <c r="F14" i="13"/>
  <c r="H14" i="13" s="1"/>
  <c r="F67" i="17"/>
  <c r="E77" i="16"/>
  <c r="F52" i="13"/>
  <c r="E29" i="16"/>
  <c r="F54" i="13"/>
  <c r="F79" i="13"/>
  <c r="F25" i="13"/>
  <c r="H25" i="13" s="1"/>
  <c r="F6" i="13"/>
  <c r="H6" i="13" s="1"/>
  <c r="E5" i="16"/>
  <c r="G5" i="16" s="1"/>
  <c r="D36" i="12"/>
  <c r="D80" i="12"/>
  <c r="F64" i="13"/>
  <c r="D34" i="12"/>
  <c r="E19" i="16"/>
  <c r="D62" i="12"/>
  <c r="F10" i="13"/>
  <c r="H10" i="13" s="1"/>
  <c r="F15" i="13"/>
  <c r="H15" i="13" s="1"/>
  <c r="F78" i="17"/>
  <c r="D60" i="12"/>
  <c r="D42" i="12"/>
  <c r="F21" i="13"/>
  <c r="H21" i="13" s="1"/>
  <c r="F59" i="13"/>
  <c r="E49" i="16"/>
  <c r="F36" i="13"/>
  <c r="H36" i="13" s="1"/>
  <c r="F80" i="17"/>
  <c r="E50" i="16"/>
  <c r="F67" i="13"/>
  <c r="F62" i="13"/>
  <c r="D19" i="12"/>
  <c r="E70" i="16"/>
  <c r="D53" i="12"/>
  <c r="E82" i="16"/>
  <c r="F36" i="17"/>
  <c r="F80" i="13"/>
  <c r="D50" i="12"/>
  <c r="F31" i="17"/>
  <c r="F19" i="13"/>
  <c r="H19" i="13" s="1"/>
  <c r="D24" i="12"/>
  <c r="F34" i="17"/>
  <c r="E63" i="16"/>
  <c r="F10" i="17"/>
  <c r="F11" i="13"/>
  <c r="H11" i="13" s="1"/>
  <c r="F66" i="13"/>
  <c r="Q36" i="17"/>
  <c r="M36" i="12"/>
  <c r="O36" i="12"/>
  <c r="M24" i="12"/>
  <c r="O24" i="12"/>
  <c r="P35" i="16"/>
  <c r="M61" i="12"/>
  <c r="O6" i="12"/>
  <c r="M6" i="12"/>
  <c r="P39" i="16"/>
  <c r="M82" i="12"/>
  <c r="M63" i="12"/>
  <c r="M47" i="12"/>
  <c r="O39" i="12"/>
  <c r="M39" i="12"/>
  <c r="P30" i="16"/>
  <c r="P38" i="16"/>
  <c r="E66" i="16"/>
  <c r="E11" i="16"/>
  <c r="M80" i="12"/>
  <c r="D43" i="12"/>
  <c r="P46" i="16"/>
  <c r="F82" i="17"/>
  <c r="P28" i="16"/>
  <c r="E55" i="16"/>
  <c r="M35" i="12"/>
  <c r="O35" i="12"/>
  <c r="F50" i="13"/>
  <c r="F11" i="17"/>
  <c r="F13" i="13"/>
  <c r="H13" i="13" s="1"/>
  <c r="D61" i="12"/>
  <c r="M64" i="12"/>
  <c r="F24" i="17"/>
  <c r="D63" i="12"/>
  <c r="P20" i="16"/>
  <c r="P29" i="16"/>
  <c r="M60" i="12"/>
  <c r="F62" i="17"/>
  <c r="D16" i="12"/>
  <c r="D31" i="12"/>
  <c r="O7" i="12"/>
  <c r="M7" i="12"/>
  <c r="O22" i="12"/>
  <c r="M22" i="12"/>
  <c r="F78" i="13"/>
  <c r="E60" i="16"/>
  <c r="E42" i="16"/>
  <c r="F22" i="13"/>
  <c r="H22" i="13" s="1"/>
  <c r="F8" i="13"/>
  <c r="H8" i="13" s="1"/>
  <c r="F21" i="17"/>
  <c r="M76" i="12"/>
  <c r="F59" i="17"/>
  <c r="D49" i="12"/>
  <c r="D37" i="12"/>
  <c r="E72" i="16"/>
  <c r="F77" i="13"/>
  <c r="F53" i="13"/>
  <c r="E67" i="16"/>
  <c r="D4" i="12"/>
  <c r="F54" i="17"/>
  <c r="O38" i="12"/>
  <c r="M38" i="12"/>
  <c r="M56" i="12"/>
  <c r="F79" i="17"/>
  <c r="D48" i="12"/>
  <c r="F25" i="17"/>
  <c r="M66" i="12"/>
  <c r="M57" i="12"/>
  <c r="P27" i="16"/>
  <c r="M45" i="12"/>
  <c r="O45" i="12"/>
  <c r="E40" i="16"/>
  <c r="E35" i="16"/>
  <c r="F83" i="17"/>
  <c r="F3" i="17"/>
  <c r="F23" i="17"/>
  <c r="E71" i="16"/>
  <c r="E17" i="16"/>
  <c r="E69" i="16"/>
  <c r="O46" i="12"/>
  <c r="M46" i="12"/>
  <c r="F82" i="13"/>
  <c r="O28" i="12"/>
  <c r="M28" i="12"/>
  <c r="D55" i="12"/>
  <c r="F50" i="17"/>
  <c r="F4" i="13"/>
  <c r="H4" i="13" s="1"/>
  <c r="D6" i="12"/>
  <c r="F51" i="17"/>
  <c r="E27" i="16"/>
  <c r="P25" i="16"/>
  <c r="P44" i="16"/>
  <c r="F63" i="17"/>
  <c r="O20" i="12"/>
  <c r="M20" i="12"/>
  <c r="Q39" i="17"/>
  <c r="O29" i="12"/>
  <c r="M29" i="12"/>
  <c r="E7" i="16"/>
  <c r="E23" i="16"/>
  <c r="F45" i="17"/>
  <c r="D73" i="12"/>
  <c r="F46" i="17"/>
  <c r="P11" i="16"/>
  <c r="F5" i="17"/>
  <c r="E18" i="16"/>
  <c r="E39" i="16"/>
  <c r="F60" i="17"/>
  <c r="F42" i="13"/>
  <c r="H42" i="13" s="1"/>
  <c r="F71" i="17"/>
  <c r="D5" i="12"/>
  <c r="P33" i="16"/>
  <c r="P32" i="16"/>
  <c r="F49" i="17"/>
  <c r="F37" i="13"/>
  <c r="H37" i="13" s="1"/>
  <c r="O18" i="12"/>
  <c r="M18" i="12"/>
  <c r="F77" i="17"/>
  <c r="D29" i="12"/>
  <c r="E81" i="16"/>
  <c r="F41" i="13"/>
  <c r="H41" i="13" s="1"/>
  <c r="F43" i="17"/>
  <c r="P26" i="16"/>
  <c r="E68" i="16"/>
  <c r="P37" i="16"/>
  <c r="F48" i="13"/>
  <c r="E47" i="16"/>
  <c r="R4" i="16"/>
  <c r="Q38" i="16" s="1"/>
  <c r="Q6" i="17"/>
  <c r="M79" i="12"/>
  <c r="O40" i="12"/>
  <c r="M40" i="12"/>
  <c r="M53" i="12"/>
  <c r="E38" i="16"/>
  <c r="F58" i="17"/>
  <c r="F16" i="13"/>
  <c r="H16" i="13" s="1"/>
  <c r="F19" i="17"/>
  <c r="O14" i="12"/>
  <c r="M14" i="12"/>
  <c r="P24" i="16"/>
  <c r="P34" i="16"/>
  <c r="P31" i="16"/>
  <c r="F55" i="17"/>
  <c r="E75" i="16"/>
  <c r="F9" i="13"/>
  <c r="H9" i="13" s="1"/>
  <c r="E32" i="16"/>
  <c r="D56" i="12"/>
  <c r="P13" i="16"/>
  <c r="E41" i="16"/>
  <c r="O25" i="12"/>
  <c r="M25" i="12"/>
  <c r="E34" i="16"/>
  <c r="M44" i="12"/>
  <c r="O44" i="12"/>
  <c r="F63" i="13"/>
  <c r="M75" i="12"/>
  <c r="P43" i="16"/>
  <c r="D7" i="12"/>
  <c r="D58" i="12"/>
  <c r="F51" i="13"/>
  <c r="F45" i="13"/>
  <c r="H45" i="13" s="1"/>
  <c r="F70" i="13"/>
  <c r="E73" i="16"/>
  <c r="D18" i="12"/>
  <c r="D39" i="12"/>
  <c r="F60" i="13"/>
  <c r="O30" i="12"/>
  <c r="M30" i="12"/>
  <c r="F42" i="17"/>
  <c r="E51" i="16"/>
  <c r="D46" i="12"/>
  <c r="D70" i="12"/>
  <c r="F27" i="17"/>
  <c r="O33" i="12"/>
  <c r="M33" i="12"/>
  <c r="M68" i="12"/>
  <c r="F49" i="13"/>
  <c r="M50" i="12"/>
  <c r="F37" i="17"/>
  <c r="D72" i="12"/>
  <c r="F29" i="13"/>
  <c r="H29" i="13" s="1"/>
  <c r="F22" i="17"/>
  <c r="E15" i="16"/>
  <c r="D69" i="12"/>
  <c r="O26" i="12"/>
  <c r="M26" i="12"/>
  <c r="D68" i="12"/>
  <c r="O37" i="12"/>
  <c r="M37" i="12"/>
  <c r="F48" i="17"/>
  <c r="D47" i="12"/>
  <c r="M78" i="12"/>
  <c r="M74" i="12"/>
  <c r="Q3" i="17"/>
  <c r="S4" i="17"/>
  <c r="R75" i="17" s="1"/>
  <c r="P15" i="16"/>
  <c r="E53" i="16"/>
  <c r="P23" i="16"/>
  <c r="E12" i="16"/>
  <c r="F40" i="13"/>
  <c r="H40" i="13" s="1"/>
  <c r="P36" i="16"/>
  <c r="F35" i="13"/>
  <c r="H35" i="13" s="1"/>
  <c r="F73" i="17"/>
  <c r="E84" i="16"/>
  <c r="P14" i="16"/>
  <c r="F55" i="13"/>
  <c r="D75" i="12"/>
  <c r="M48" i="12"/>
  <c r="E64" i="16"/>
  <c r="D32" i="12"/>
  <c r="F57" i="17"/>
  <c r="O13" i="12"/>
  <c r="M13" i="12"/>
  <c r="D17" i="12"/>
  <c r="E43" i="16"/>
  <c r="P19" i="16"/>
  <c r="E24" i="16"/>
  <c r="Q20" i="17"/>
  <c r="O43" i="12"/>
  <c r="M43" i="12"/>
  <c r="F7" i="13"/>
  <c r="H7" i="13" s="1"/>
  <c r="F13" i="17"/>
  <c r="F12" i="13"/>
  <c r="H12" i="13" s="1"/>
  <c r="M62" i="12"/>
  <c r="E58" i="16"/>
  <c r="D14" i="12"/>
  <c r="M58" i="12"/>
  <c r="F18" i="17"/>
  <c r="M77" i="12"/>
  <c r="F39" i="13"/>
  <c r="H39" i="13" s="1"/>
  <c r="E74" i="16"/>
  <c r="F5" i="13"/>
  <c r="H5" i="13" s="1"/>
  <c r="F66" i="17"/>
  <c r="E10" i="16"/>
  <c r="E21" i="16"/>
  <c r="E65" i="16"/>
  <c r="E83" i="16"/>
  <c r="F72" i="13"/>
  <c r="F69" i="17"/>
  <c r="M59" i="12"/>
  <c r="F29" i="17"/>
  <c r="F71" i="13"/>
  <c r="F17" i="13"/>
  <c r="H17" i="13" s="1"/>
  <c r="F8" i="17"/>
  <c r="E33" i="16"/>
  <c r="P40" i="16"/>
  <c r="E76" i="16"/>
  <c r="F68" i="13"/>
  <c r="E44" i="16"/>
  <c r="F47" i="13"/>
  <c r="E57" i="16"/>
  <c r="D30" i="12"/>
  <c r="O31" i="12"/>
  <c r="M31" i="12"/>
  <c r="P21" i="16"/>
  <c r="O19" i="12"/>
  <c r="M19" i="12"/>
  <c r="M83" i="12"/>
  <c r="M11" i="12"/>
  <c r="O11" i="12"/>
  <c r="M54" i="12"/>
  <c r="D83" i="12"/>
  <c r="F72" i="17"/>
  <c r="E52" i="16"/>
  <c r="E46" i="16"/>
  <c r="E14" i="16"/>
  <c r="F27" i="13"/>
  <c r="H27" i="13" s="1"/>
  <c r="D33" i="12"/>
  <c r="D76" i="12"/>
  <c r="F68" i="17"/>
  <c r="M65" i="12"/>
  <c r="D44" i="12"/>
  <c r="F47" i="17"/>
  <c r="F46" i="13"/>
  <c r="H46" i="13" s="1"/>
  <c r="E30" i="16"/>
  <c r="O34" i="12"/>
  <c r="M34" i="12"/>
  <c r="Q44" i="17"/>
  <c r="P42" i="16"/>
  <c r="P10" i="16"/>
  <c r="M55" i="12"/>
  <c r="G3" i="16"/>
  <c r="P4" i="16"/>
  <c r="F75" i="13"/>
  <c r="D64" i="12"/>
  <c r="M21" i="12"/>
  <c r="O21" i="12"/>
  <c r="F32" i="13"/>
  <c r="H32" i="13" s="1"/>
  <c r="D20" i="12"/>
  <c r="F16" i="17"/>
  <c r="P6" i="16"/>
  <c r="F34" i="13"/>
  <c r="H34" i="13" s="1"/>
  <c r="O42" i="12"/>
  <c r="M42" i="12"/>
  <c r="D45" i="12"/>
  <c r="E62" i="16"/>
  <c r="F57" i="13"/>
  <c r="F70" i="17"/>
  <c r="E8" i="16"/>
  <c r="D13" i="12"/>
  <c r="E16" i="16"/>
  <c r="P7" i="16"/>
  <c r="P22" i="16"/>
  <c r="E78" i="16"/>
  <c r="F74" i="13"/>
  <c r="P41" i="16"/>
  <c r="E13" i="16"/>
  <c r="E9" i="16"/>
  <c r="O32" i="12"/>
  <c r="M32" i="12"/>
  <c r="F65" i="17"/>
  <c r="E37" i="16"/>
  <c r="F83" i="13"/>
  <c r="P18" i="16"/>
  <c r="D52" i="12"/>
  <c r="P16" i="16"/>
  <c r="D11" i="12"/>
  <c r="E54" i="16"/>
  <c r="F33" i="17"/>
  <c r="F76" i="17"/>
  <c r="E79" i="16"/>
  <c r="E48" i="16"/>
  <c r="E25" i="16"/>
  <c r="F44" i="17"/>
  <c r="D15" i="12"/>
  <c r="F30" i="13"/>
  <c r="H30" i="13" s="1"/>
  <c r="E61" i="16"/>
  <c r="F81" i="17"/>
  <c r="E6" i="16"/>
  <c r="F9" i="17"/>
  <c r="D78" i="12"/>
  <c r="M52" i="12"/>
  <c r="F74" i="17"/>
  <c r="O41" i="12"/>
  <c r="M41" i="12"/>
  <c r="M49" i="12"/>
  <c r="F53" i="17"/>
  <c r="F4" i="17"/>
  <c r="H4" i="17" s="1"/>
  <c r="D21" i="12"/>
  <c r="D59" i="12"/>
  <c r="F65" i="13"/>
  <c r="M72" i="12"/>
  <c r="D77" i="12"/>
  <c r="F52" i="17"/>
  <c r="D54" i="12"/>
  <c r="F33" i="13"/>
  <c r="H33" i="13" s="1"/>
  <c r="F76" i="13"/>
  <c r="D79" i="12"/>
  <c r="D25" i="12"/>
  <c r="F44" i="13"/>
  <c r="H44" i="13" s="1"/>
  <c r="F30" i="17"/>
  <c r="G5" i="17"/>
  <c r="F6" i="16"/>
  <c r="B49" i="15"/>
  <c r="R79" i="17" l="1"/>
  <c r="H47" i="13"/>
  <c r="R65" i="17"/>
  <c r="Q42" i="16"/>
  <c r="R13" i="17"/>
  <c r="Q61" i="16"/>
  <c r="Q41" i="16"/>
  <c r="A48" i="5"/>
  <c r="B48" i="5" s="1"/>
  <c r="A48" i="17"/>
  <c r="B48" i="17" s="1"/>
  <c r="A48" i="12"/>
  <c r="B48" i="12" s="1"/>
  <c r="N48" i="12" s="1"/>
  <c r="O48" i="12" s="1"/>
  <c r="A48" i="13"/>
  <c r="B48" i="13" s="1"/>
  <c r="C48" i="13" s="1"/>
  <c r="D48" i="13" s="1"/>
  <c r="G48" i="13" s="1"/>
  <c r="H48" i="13" s="1"/>
  <c r="A48" i="16"/>
  <c r="B48" i="16" s="1"/>
  <c r="C48" i="16" s="1"/>
  <c r="O48" i="16" s="1"/>
  <c r="P48" i="16" s="1"/>
  <c r="Q16" i="16"/>
  <c r="Q7" i="16"/>
  <c r="Q10" i="16"/>
  <c r="Q40" i="16"/>
  <c r="Q6" i="16"/>
  <c r="Q79" i="16"/>
  <c r="Q4" i="16"/>
  <c r="C47" i="16"/>
  <c r="O47" i="16" s="1"/>
  <c r="P47" i="16" s="1"/>
  <c r="Q52" i="16"/>
  <c r="Q22" i="16"/>
  <c r="Q18" i="16"/>
  <c r="Q47" i="16"/>
  <c r="Q78" i="16"/>
  <c r="Q58" i="16"/>
  <c r="Q66" i="16"/>
  <c r="Q77" i="16"/>
  <c r="Q21" i="16"/>
  <c r="Q65" i="16"/>
  <c r="Q56" i="16"/>
  <c r="Q33" i="16"/>
  <c r="Q24" i="16"/>
  <c r="R20" i="17"/>
  <c r="Q19" i="16"/>
  <c r="Q63" i="16"/>
  <c r="Q59" i="16"/>
  <c r="Q84" i="16"/>
  <c r="Q44" i="16"/>
  <c r="Q36" i="16"/>
  <c r="R52" i="17"/>
  <c r="Q62" i="16"/>
  <c r="Q76" i="16"/>
  <c r="Q20" i="16"/>
  <c r="R77" i="17"/>
  <c r="Q15" i="16"/>
  <c r="Q50" i="16"/>
  <c r="Q23" i="16"/>
  <c r="Q43" i="16"/>
  <c r="Q71" i="16"/>
  <c r="Q35" i="16"/>
  <c r="I4" i="16"/>
  <c r="H6" i="16" s="1"/>
  <c r="R44" i="17"/>
  <c r="R6" i="17"/>
  <c r="Q37" i="16"/>
  <c r="Q68" i="16"/>
  <c r="Q80" i="16"/>
  <c r="R19" i="17"/>
  <c r="Q55" i="16"/>
  <c r="R57" i="17"/>
  <c r="R61" i="17"/>
  <c r="Q27" i="16"/>
  <c r="R53" i="17"/>
  <c r="Q29" i="16"/>
  <c r="R68" i="17"/>
  <c r="R76" i="17"/>
  <c r="Q11" i="16"/>
  <c r="R39" i="17"/>
  <c r="Q53" i="16"/>
  <c r="R51" i="17"/>
  <c r="Q17" i="16"/>
  <c r="Q9" i="16"/>
  <c r="Q51" i="16"/>
  <c r="Q12" i="16"/>
  <c r="Q5" i="16"/>
  <c r="Q3" i="16"/>
  <c r="Q69" i="16"/>
  <c r="Q73" i="16"/>
  <c r="Q67" i="16"/>
  <c r="Q25" i="16"/>
  <c r="R63" i="17"/>
  <c r="R14" i="17"/>
  <c r="R49" i="17"/>
  <c r="Q28" i="16"/>
  <c r="Q82" i="16"/>
  <c r="Q30" i="16"/>
  <c r="Q64" i="16"/>
  <c r="Q39" i="16"/>
  <c r="R55" i="17"/>
  <c r="R56" i="17"/>
  <c r="R21" i="17"/>
  <c r="Q54" i="16"/>
  <c r="Q83" i="16"/>
  <c r="Q14" i="16"/>
  <c r="Q57" i="16"/>
  <c r="Q31" i="16"/>
  <c r="H3" i="17"/>
  <c r="J4" i="17"/>
  <c r="I5" i="17" s="1"/>
  <c r="Q48" i="16"/>
  <c r="Q45" i="16"/>
  <c r="Q60" i="16"/>
  <c r="R29" i="17"/>
  <c r="R17" i="17"/>
  <c r="R69" i="17"/>
  <c r="R81" i="17"/>
  <c r="R23" i="17"/>
  <c r="R4" i="17"/>
  <c r="R31" i="17"/>
  <c r="R38" i="17"/>
  <c r="R72" i="17"/>
  <c r="R59" i="17"/>
  <c r="R48" i="17"/>
  <c r="R24" i="17"/>
  <c r="R27" i="17"/>
  <c r="R71" i="17"/>
  <c r="R9" i="17"/>
  <c r="R67" i="17"/>
  <c r="R45" i="17"/>
  <c r="R25" i="17"/>
  <c r="R26" i="17"/>
  <c r="R28" i="17"/>
  <c r="R18" i="17"/>
  <c r="R33" i="17"/>
  <c r="R37" i="17"/>
  <c r="R15" i="17"/>
  <c r="R3" i="17"/>
  <c r="R43" i="17"/>
  <c r="R64" i="17"/>
  <c r="R5" i="17"/>
  <c r="R32" i="17"/>
  <c r="R70" i="17"/>
  <c r="R73" i="17"/>
  <c r="R46" i="17"/>
  <c r="R66" i="17"/>
  <c r="R7" i="17"/>
  <c r="R58" i="17"/>
  <c r="R50" i="17"/>
  <c r="R41" i="17"/>
  <c r="R11" i="17"/>
  <c r="R40" i="17"/>
  <c r="R16" i="17"/>
  <c r="R80" i="17"/>
  <c r="R22" i="17"/>
  <c r="R34" i="17"/>
  <c r="R74" i="17"/>
  <c r="R8" i="17"/>
  <c r="R84" i="17"/>
  <c r="R60" i="17"/>
  <c r="R54" i="17"/>
  <c r="R10" i="17"/>
  <c r="R30" i="17"/>
  <c r="R35" i="17"/>
  <c r="Q72" i="16"/>
  <c r="R62" i="17"/>
  <c r="R12" i="17"/>
  <c r="Q13" i="16"/>
  <c r="Q70" i="16"/>
  <c r="Q32" i="16"/>
  <c r="Q75" i="16"/>
  <c r="Q81" i="16"/>
  <c r="Q49" i="16"/>
  <c r="R47" i="17"/>
  <c r="Q46" i="16"/>
  <c r="R78" i="17"/>
  <c r="Q8" i="16"/>
  <c r="R36" i="17"/>
  <c r="R42" i="17"/>
  <c r="R83" i="17"/>
  <c r="Q34" i="16"/>
  <c r="Q26" i="16"/>
  <c r="Q74" i="16"/>
  <c r="R82" i="17"/>
  <c r="G6" i="17"/>
  <c r="H5" i="17"/>
  <c r="F7" i="16"/>
  <c r="F8" i="16" s="1"/>
  <c r="G6" i="16"/>
  <c r="B50" i="15"/>
  <c r="H8" i="16" l="1"/>
  <c r="A49" i="13"/>
  <c r="B49" i="13" s="1"/>
  <c r="C49" i="13" s="1"/>
  <c r="D49" i="13" s="1"/>
  <c r="G49" i="13" s="1"/>
  <c r="H49" i="13" s="1"/>
  <c r="A49" i="5"/>
  <c r="B49" i="5" s="1"/>
  <c r="A49" i="17"/>
  <c r="B49" i="17" s="1"/>
  <c r="C49" i="17" s="1"/>
  <c r="D49" i="17" s="1"/>
  <c r="P49" i="17" s="1"/>
  <c r="Q49" i="17" s="1"/>
  <c r="A49" i="12"/>
  <c r="B49" i="12" s="1"/>
  <c r="N49" i="12" s="1"/>
  <c r="O49" i="12" s="1"/>
  <c r="A49" i="16"/>
  <c r="B49" i="16" s="1"/>
  <c r="C48" i="17"/>
  <c r="D48" i="17" s="1"/>
  <c r="P48" i="17" s="1"/>
  <c r="Q48" i="17" s="1"/>
  <c r="H3" i="16"/>
  <c r="H5" i="16"/>
  <c r="H4" i="16"/>
  <c r="H7" i="16"/>
  <c r="S5" i="16"/>
  <c r="T5" i="17"/>
  <c r="I3" i="17"/>
  <c r="I4" i="17"/>
  <c r="G7" i="17"/>
  <c r="I6" i="17"/>
  <c r="H6" i="17"/>
  <c r="G7" i="16"/>
  <c r="F9" i="16"/>
  <c r="H9" i="16" s="1"/>
  <c r="G8" i="16"/>
  <c r="B51" i="15"/>
  <c r="A50" i="13" l="1"/>
  <c r="B50" i="13" s="1"/>
  <c r="C50" i="13" s="1"/>
  <c r="D50" i="13" s="1"/>
  <c r="G50" i="13" s="1"/>
  <c r="H50" i="13" s="1"/>
  <c r="A50" i="17"/>
  <c r="B50" i="17" s="1"/>
  <c r="A50" i="5"/>
  <c r="B50" i="5" s="1"/>
  <c r="A50" i="16"/>
  <c r="B50" i="16" s="1"/>
  <c r="C50" i="16" s="1"/>
  <c r="O50" i="16" s="1"/>
  <c r="P50" i="16" s="1"/>
  <c r="A50" i="12"/>
  <c r="B50" i="12" s="1"/>
  <c r="N50" i="12" s="1"/>
  <c r="O50" i="12" s="1"/>
  <c r="C49" i="16"/>
  <c r="O49" i="16" s="1"/>
  <c r="P49" i="16" s="1"/>
  <c r="I7" i="17"/>
  <c r="H7" i="17"/>
  <c r="G8" i="17"/>
  <c r="F10" i="16"/>
  <c r="H10" i="16" s="1"/>
  <c r="G9" i="16"/>
  <c r="B52" i="15"/>
  <c r="A51" i="12" l="1"/>
  <c r="B51" i="12" s="1"/>
  <c r="N51" i="12" s="1"/>
  <c r="O51" i="12" s="1"/>
  <c r="A51" i="17"/>
  <c r="B51" i="17" s="1"/>
  <c r="C51" i="17" s="1"/>
  <c r="D51" i="17" s="1"/>
  <c r="P51" i="17" s="1"/>
  <c r="Q51" i="17" s="1"/>
  <c r="A51" i="13"/>
  <c r="B51" i="13" s="1"/>
  <c r="C51" i="13" s="1"/>
  <c r="D51" i="13" s="1"/>
  <c r="G51" i="13" s="1"/>
  <c r="H51" i="13" s="1"/>
  <c r="A51" i="16"/>
  <c r="B51" i="16" s="1"/>
  <c r="A51" i="5"/>
  <c r="B51" i="5" s="1"/>
  <c r="C50" i="17"/>
  <c r="D50" i="17" s="1"/>
  <c r="P50" i="17" s="1"/>
  <c r="Q50" i="17" s="1"/>
  <c r="I8" i="17"/>
  <c r="G9" i="17"/>
  <c r="H8" i="17"/>
  <c r="F11" i="16"/>
  <c r="H11" i="16" s="1"/>
  <c r="G10" i="16"/>
  <c r="B53" i="15"/>
  <c r="C51" i="16" l="1"/>
  <c r="O51" i="16" s="1"/>
  <c r="P51" i="16" s="1"/>
  <c r="A52" i="17"/>
  <c r="B52" i="17" s="1"/>
  <c r="A52" i="12"/>
  <c r="B52" i="12" s="1"/>
  <c r="N52" i="12" s="1"/>
  <c r="O52" i="12" s="1"/>
  <c r="A52" i="16"/>
  <c r="B52" i="16" s="1"/>
  <c r="C52" i="16" s="1"/>
  <c r="O52" i="16" s="1"/>
  <c r="P52" i="16" s="1"/>
  <c r="A52" i="13"/>
  <c r="B52" i="13" s="1"/>
  <c r="C52" i="13" s="1"/>
  <c r="D52" i="13" s="1"/>
  <c r="G52" i="13" s="1"/>
  <c r="H52" i="13" s="1"/>
  <c r="A52" i="5"/>
  <c r="B52" i="5" s="1"/>
  <c r="G10" i="17"/>
  <c r="I9" i="17"/>
  <c r="H9" i="17"/>
  <c r="F12" i="16"/>
  <c r="H12" i="16" s="1"/>
  <c r="G11" i="16"/>
  <c r="B54" i="15"/>
  <c r="C52" i="17" l="1"/>
  <c r="D52" i="17" s="1"/>
  <c r="P52" i="17" s="1"/>
  <c r="Q52" i="17" s="1"/>
  <c r="A53" i="12"/>
  <c r="B53" i="12" s="1"/>
  <c r="N53" i="12" s="1"/>
  <c r="O53" i="12" s="1"/>
  <c r="A53" i="16"/>
  <c r="B53" i="16" s="1"/>
  <c r="C53" i="16" s="1"/>
  <c r="O53" i="16" s="1"/>
  <c r="P53" i="16" s="1"/>
  <c r="A53" i="17"/>
  <c r="B53" i="17" s="1"/>
  <c r="C53" i="17" s="1"/>
  <c r="D53" i="17" s="1"/>
  <c r="P53" i="17" s="1"/>
  <c r="Q53" i="17" s="1"/>
  <c r="A53" i="13"/>
  <c r="B53" i="13" s="1"/>
  <c r="C53" i="13" s="1"/>
  <c r="D53" i="13" s="1"/>
  <c r="G53" i="13" s="1"/>
  <c r="H53" i="13" s="1"/>
  <c r="A53" i="5"/>
  <c r="B53" i="5" s="1"/>
  <c r="I10" i="17"/>
  <c r="H10" i="17"/>
  <c r="G11" i="17"/>
  <c r="F13" i="16"/>
  <c r="H13" i="16" s="1"/>
  <c r="G12" i="16"/>
  <c r="B55" i="15"/>
  <c r="A54" i="16" l="1"/>
  <c r="B54" i="16" s="1"/>
  <c r="C54" i="16" s="1"/>
  <c r="O54" i="16" s="1"/>
  <c r="P54" i="16" s="1"/>
  <c r="A54" i="12"/>
  <c r="B54" i="12" s="1"/>
  <c r="N54" i="12" s="1"/>
  <c r="O54" i="12" s="1"/>
  <c r="A54" i="13"/>
  <c r="B54" i="13" s="1"/>
  <c r="C54" i="13" s="1"/>
  <c r="D54" i="13" s="1"/>
  <c r="G54" i="13" s="1"/>
  <c r="H54" i="13" s="1"/>
  <c r="A54" i="17"/>
  <c r="B54" i="17" s="1"/>
  <c r="C54" i="17" s="1"/>
  <c r="D54" i="17" s="1"/>
  <c r="P54" i="17" s="1"/>
  <c r="Q54" i="17" s="1"/>
  <c r="A54" i="5"/>
  <c r="B54" i="5" s="1"/>
  <c r="G12" i="17"/>
  <c r="I11" i="17"/>
  <c r="H11" i="17"/>
  <c r="G13" i="16"/>
  <c r="F14" i="16"/>
  <c r="H14" i="16" s="1"/>
  <c r="B56" i="15"/>
  <c r="A55" i="16" l="1"/>
  <c r="B55" i="16" s="1"/>
  <c r="C55" i="16" s="1"/>
  <c r="O55" i="16" s="1"/>
  <c r="P55" i="16" s="1"/>
  <c r="A55" i="5"/>
  <c r="B55" i="5" s="1"/>
  <c r="A55" i="12"/>
  <c r="B55" i="12" s="1"/>
  <c r="N55" i="12" s="1"/>
  <c r="O55" i="12" s="1"/>
  <c r="A55" i="17"/>
  <c r="B55" i="17" s="1"/>
  <c r="C55" i="17" s="1"/>
  <c r="D55" i="17" s="1"/>
  <c r="P55" i="17" s="1"/>
  <c r="Q55" i="17" s="1"/>
  <c r="A55" i="13"/>
  <c r="B55" i="13" s="1"/>
  <c r="C55" i="13" s="1"/>
  <c r="D55" i="13" s="1"/>
  <c r="G55" i="13" s="1"/>
  <c r="H55" i="13" s="1"/>
  <c r="G13" i="17"/>
  <c r="I12" i="17"/>
  <c r="H12" i="17"/>
  <c r="F15" i="16"/>
  <c r="H15" i="16" s="1"/>
  <c r="G14" i="16"/>
  <c r="B57" i="15"/>
  <c r="A56" i="5" l="1"/>
  <c r="B56" i="5" s="1"/>
  <c r="A56" i="17"/>
  <c r="B56" i="17" s="1"/>
  <c r="C56" i="17" s="1"/>
  <c r="D56" i="17" s="1"/>
  <c r="P56" i="17" s="1"/>
  <c r="Q56" i="17" s="1"/>
  <c r="A56" i="12"/>
  <c r="B56" i="12" s="1"/>
  <c r="N56" i="12" s="1"/>
  <c r="O56" i="12" s="1"/>
  <c r="A56" i="13"/>
  <c r="B56" i="13" s="1"/>
  <c r="C56" i="13" s="1"/>
  <c r="D56" i="13" s="1"/>
  <c r="G56" i="13" s="1"/>
  <c r="H56" i="13" s="1"/>
  <c r="A56" i="16"/>
  <c r="B56" i="16" s="1"/>
  <c r="C56" i="16" s="1"/>
  <c r="O56" i="16" s="1"/>
  <c r="P56" i="16" s="1"/>
  <c r="I13" i="17"/>
  <c r="G14" i="17"/>
  <c r="H13" i="17"/>
  <c r="F16" i="16"/>
  <c r="H16" i="16" s="1"/>
  <c r="G15" i="16"/>
  <c r="B58" i="15"/>
  <c r="A57" i="13" l="1"/>
  <c r="B57" i="13" s="1"/>
  <c r="C57" i="13" s="1"/>
  <c r="D57" i="13" s="1"/>
  <c r="G57" i="13" s="1"/>
  <c r="H57" i="13" s="1"/>
  <c r="A57" i="5"/>
  <c r="B57" i="5" s="1"/>
  <c r="A57" i="17"/>
  <c r="B57" i="17" s="1"/>
  <c r="C57" i="17" s="1"/>
  <c r="D57" i="17" s="1"/>
  <c r="P57" i="17" s="1"/>
  <c r="Q57" i="17" s="1"/>
  <c r="A57" i="12"/>
  <c r="B57" i="12" s="1"/>
  <c r="N57" i="12" s="1"/>
  <c r="O57" i="12" s="1"/>
  <c r="A57" i="16"/>
  <c r="B57" i="16" s="1"/>
  <c r="C57" i="16" s="1"/>
  <c r="O57" i="16" s="1"/>
  <c r="P57" i="16" s="1"/>
  <c r="G15" i="17"/>
  <c r="I14" i="17"/>
  <c r="H14" i="17"/>
  <c r="F17" i="16"/>
  <c r="H17" i="16" s="1"/>
  <c r="G16" i="16"/>
  <c r="B59" i="15"/>
  <c r="A58" i="13" l="1"/>
  <c r="B58" i="13" s="1"/>
  <c r="C58" i="13" s="1"/>
  <c r="D58" i="13" s="1"/>
  <c r="G58" i="13" s="1"/>
  <c r="H58" i="13" s="1"/>
  <c r="A58" i="17"/>
  <c r="B58" i="17" s="1"/>
  <c r="C58" i="17" s="1"/>
  <c r="D58" i="17" s="1"/>
  <c r="P58" i="17" s="1"/>
  <c r="Q58" i="17" s="1"/>
  <c r="A58" i="5"/>
  <c r="B58" i="5" s="1"/>
  <c r="A58" i="16"/>
  <c r="B58" i="16" s="1"/>
  <c r="C58" i="16" s="1"/>
  <c r="O58" i="16" s="1"/>
  <c r="P58" i="16" s="1"/>
  <c r="A58" i="12"/>
  <c r="B58" i="12" s="1"/>
  <c r="N58" i="12" s="1"/>
  <c r="O58" i="12" s="1"/>
  <c r="G16" i="17"/>
  <c r="I15" i="17"/>
  <c r="H15" i="17"/>
  <c r="F18" i="16"/>
  <c r="H18" i="16" s="1"/>
  <c r="G17" i="16"/>
  <c r="B60" i="15"/>
  <c r="A59" i="17" l="1"/>
  <c r="B59" i="17" s="1"/>
  <c r="C59" i="17" s="1"/>
  <c r="D59" i="17" s="1"/>
  <c r="P59" i="17" s="1"/>
  <c r="Q59" i="17" s="1"/>
  <c r="A59" i="13"/>
  <c r="B59" i="13" s="1"/>
  <c r="C59" i="13" s="1"/>
  <c r="D59" i="13" s="1"/>
  <c r="G59" i="13" s="1"/>
  <c r="H59" i="13" s="1"/>
  <c r="A59" i="16"/>
  <c r="B59" i="16" s="1"/>
  <c r="C59" i="16" s="1"/>
  <c r="O59" i="16" s="1"/>
  <c r="P59" i="16" s="1"/>
  <c r="A59" i="5"/>
  <c r="B59" i="5" s="1"/>
  <c r="A59" i="12"/>
  <c r="B59" i="12" s="1"/>
  <c r="N59" i="12" s="1"/>
  <c r="O59" i="12" s="1"/>
  <c r="I16" i="17"/>
  <c r="G17" i="17"/>
  <c r="H16" i="17"/>
  <c r="F19" i="16"/>
  <c r="H19" i="16" s="1"/>
  <c r="G18" i="16"/>
  <c r="B61" i="15"/>
  <c r="A60" i="17" l="1"/>
  <c r="B60" i="17" s="1"/>
  <c r="C60" i="17" s="1"/>
  <c r="D60" i="17" s="1"/>
  <c r="P60" i="17" s="1"/>
  <c r="Q60" i="17" s="1"/>
  <c r="A60" i="12"/>
  <c r="B60" i="12" s="1"/>
  <c r="N60" i="12" s="1"/>
  <c r="O60" i="12" s="1"/>
  <c r="A60" i="16"/>
  <c r="B60" i="16" s="1"/>
  <c r="C60" i="16" s="1"/>
  <c r="O60" i="16" s="1"/>
  <c r="P60" i="16" s="1"/>
  <c r="A60" i="13"/>
  <c r="B60" i="13" s="1"/>
  <c r="C60" i="13" s="1"/>
  <c r="D60" i="13" s="1"/>
  <c r="G60" i="13" s="1"/>
  <c r="H60" i="13" s="1"/>
  <c r="A60" i="5"/>
  <c r="B60" i="5" s="1"/>
  <c r="G18" i="17"/>
  <c r="I17" i="17"/>
  <c r="H17" i="17"/>
  <c r="F20" i="16"/>
  <c r="H20" i="16" s="1"/>
  <c r="G19" i="16"/>
  <c r="B62" i="15"/>
  <c r="A61" i="12" l="1"/>
  <c r="B61" i="12" s="1"/>
  <c r="N61" i="12" s="1"/>
  <c r="O61" i="12" s="1"/>
  <c r="A61" i="16"/>
  <c r="B61" i="16" s="1"/>
  <c r="C61" i="16" s="1"/>
  <c r="O61" i="16" s="1"/>
  <c r="P61" i="16" s="1"/>
  <c r="A61" i="17"/>
  <c r="B61" i="17" s="1"/>
  <c r="C61" i="17" s="1"/>
  <c r="D61" i="17" s="1"/>
  <c r="P61" i="17" s="1"/>
  <c r="Q61" i="17" s="1"/>
  <c r="A61" i="13"/>
  <c r="B61" i="13" s="1"/>
  <c r="C61" i="13" s="1"/>
  <c r="D61" i="13" s="1"/>
  <c r="G61" i="13" s="1"/>
  <c r="H61" i="13" s="1"/>
  <c r="A61" i="5"/>
  <c r="B61" i="5" s="1"/>
  <c r="I18" i="17"/>
  <c r="G19" i="17"/>
  <c r="H18" i="17"/>
  <c r="F21" i="16"/>
  <c r="H21" i="16" s="1"/>
  <c r="G20" i="16"/>
  <c r="B63" i="15"/>
  <c r="A62" i="16" l="1"/>
  <c r="B62" i="16" s="1"/>
  <c r="C62" i="16" s="1"/>
  <c r="O62" i="16" s="1"/>
  <c r="P62" i="16" s="1"/>
  <c r="A62" i="12"/>
  <c r="B62" i="12" s="1"/>
  <c r="N62" i="12" s="1"/>
  <c r="O62" i="12" s="1"/>
  <c r="A62" i="13"/>
  <c r="B62" i="13" s="1"/>
  <c r="C62" i="13" s="1"/>
  <c r="D62" i="13" s="1"/>
  <c r="G62" i="13" s="1"/>
  <c r="H62" i="13" s="1"/>
  <c r="A62" i="17"/>
  <c r="B62" i="17" s="1"/>
  <c r="C62" i="17" s="1"/>
  <c r="D62" i="17" s="1"/>
  <c r="P62" i="17" s="1"/>
  <c r="Q62" i="17" s="1"/>
  <c r="A62" i="5"/>
  <c r="B62" i="5" s="1"/>
  <c r="G20" i="17"/>
  <c r="I19" i="17"/>
  <c r="H19" i="17"/>
  <c r="F22" i="16"/>
  <c r="H22" i="16" s="1"/>
  <c r="G21" i="16"/>
  <c r="B64" i="15"/>
  <c r="A63" i="16" l="1"/>
  <c r="B63" i="16" s="1"/>
  <c r="C63" i="16" s="1"/>
  <c r="O63" i="16" s="1"/>
  <c r="P63" i="16" s="1"/>
  <c r="A63" i="12"/>
  <c r="B63" i="12" s="1"/>
  <c r="N63" i="12" s="1"/>
  <c r="O63" i="12" s="1"/>
  <c r="A63" i="17"/>
  <c r="B63" i="17" s="1"/>
  <c r="C63" i="17" s="1"/>
  <c r="D63" i="17" s="1"/>
  <c r="P63" i="17" s="1"/>
  <c r="Q63" i="17" s="1"/>
  <c r="A63" i="13"/>
  <c r="B63" i="13" s="1"/>
  <c r="C63" i="13" s="1"/>
  <c r="D63" i="13" s="1"/>
  <c r="G63" i="13" s="1"/>
  <c r="H63" i="13" s="1"/>
  <c r="A63" i="5"/>
  <c r="B63" i="5" s="1"/>
  <c r="G21" i="17"/>
  <c r="I20" i="17"/>
  <c r="H20" i="17"/>
  <c r="F23" i="16"/>
  <c r="H23" i="16" s="1"/>
  <c r="G22" i="16"/>
  <c r="B65" i="15"/>
  <c r="A64" i="5" l="1"/>
  <c r="B64" i="5" s="1"/>
  <c r="A64" i="13"/>
  <c r="B64" i="13" s="1"/>
  <c r="C64" i="13" s="1"/>
  <c r="D64" i="13" s="1"/>
  <c r="G64" i="13" s="1"/>
  <c r="H64" i="13" s="1"/>
  <c r="A64" i="17"/>
  <c r="B64" i="17" s="1"/>
  <c r="C64" i="17" s="1"/>
  <c r="D64" i="17" s="1"/>
  <c r="P64" i="17" s="1"/>
  <c r="Q64" i="17" s="1"/>
  <c r="A64" i="12"/>
  <c r="B64" i="12" s="1"/>
  <c r="N64" i="12" s="1"/>
  <c r="O64" i="12" s="1"/>
  <c r="A64" i="16"/>
  <c r="B64" i="16" s="1"/>
  <c r="C64" i="16" s="1"/>
  <c r="O64" i="16" s="1"/>
  <c r="P64" i="16" s="1"/>
  <c r="G22" i="17"/>
  <c r="I21" i="17"/>
  <c r="H21" i="17"/>
  <c r="F24" i="16"/>
  <c r="H24" i="16" s="1"/>
  <c r="G23" i="16"/>
  <c r="B66" i="15"/>
  <c r="A65" i="13" l="1"/>
  <c r="B65" i="13" s="1"/>
  <c r="C65" i="13" s="1"/>
  <c r="D65" i="13" s="1"/>
  <c r="G65" i="13" s="1"/>
  <c r="H65" i="13" s="1"/>
  <c r="A65" i="5"/>
  <c r="B65" i="5" s="1"/>
  <c r="A65" i="17"/>
  <c r="B65" i="17" s="1"/>
  <c r="C65" i="17" s="1"/>
  <c r="D65" i="17" s="1"/>
  <c r="P65" i="17" s="1"/>
  <c r="Q65" i="17" s="1"/>
  <c r="A65" i="12"/>
  <c r="B65" i="12" s="1"/>
  <c r="N65" i="12" s="1"/>
  <c r="O65" i="12" s="1"/>
  <c r="A65" i="16"/>
  <c r="B65" i="16" s="1"/>
  <c r="C65" i="16" s="1"/>
  <c r="O65" i="16" s="1"/>
  <c r="P65" i="16" s="1"/>
  <c r="G23" i="17"/>
  <c r="I22" i="17"/>
  <c r="H22" i="17"/>
  <c r="F25" i="16"/>
  <c r="H25" i="16" s="1"/>
  <c r="G24" i="16"/>
  <c r="B67" i="15"/>
  <c r="A66" i="13" l="1"/>
  <c r="B66" i="13" s="1"/>
  <c r="C66" i="13" s="1"/>
  <c r="D66" i="13" s="1"/>
  <c r="G66" i="13" s="1"/>
  <c r="H66" i="13" s="1"/>
  <c r="A66" i="17"/>
  <c r="B66" i="17" s="1"/>
  <c r="C66" i="17" s="1"/>
  <c r="D66" i="17" s="1"/>
  <c r="P66" i="17" s="1"/>
  <c r="Q66" i="17" s="1"/>
  <c r="A66" i="5"/>
  <c r="B66" i="5" s="1"/>
  <c r="A66" i="16"/>
  <c r="B66" i="16" s="1"/>
  <c r="C66" i="16" s="1"/>
  <c r="O66" i="16" s="1"/>
  <c r="P66" i="16" s="1"/>
  <c r="A66" i="12"/>
  <c r="B66" i="12" s="1"/>
  <c r="N66" i="12" s="1"/>
  <c r="O66" i="12" s="1"/>
  <c r="I23" i="17"/>
  <c r="G24" i="17"/>
  <c r="H23" i="17"/>
  <c r="F26" i="16"/>
  <c r="H26" i="16" s="1"/>
  <c r="G25" i="16"/>
  <c r="B68" i="15"/>
  <c r="A67" i="17" l="1"/>
  <c r="B67" i="17" s="1"/>
  <c r="C67" i="17" s="1"/>
  <c r="D67" i="17" s="1"/>
  <c r="P67" i="17" s="1"/>
  <c r="Q67" i="17" s="1"/>
  <c r="A67" i="13"/>
  <c r="B67" i="13" s="1"/>
  <c r="C67" i="13" s="1"/>
  <c r="D67" i="13" s="1"/>
  <c r="G67" i="13" s="1"/>
  <c r="H67" i="13" s="1"/>
  <c r="A67" i="16"/>
  <c r="B67" i="16" s="1"/>
  <c r="C67" i="16" s="1"/>
  <c r="O67" i="16" s="1"/>
  <c r="P67" i="16" s="1"/>
  <c r="A67" i="5"/>
  <c r="B67" i="5" s="1"/>
  <c r="A67" i="12"/>
  <c r="B67" i="12" s="1"/>
  <c r="N67" i="12" s="1"/>
  <c r="O67" i="12" s="1"/>
  <c r="G25" i="17"/>
  <c r="I24" i="17"/>
  <c r="H24" i="17"/>
  <c r="F27" i="16"/>
  <c r="H27" i="16" s="1"/>
  <c r="G26" i="16"/>
  <c r="B69" i="15"/>
  <c r="A68" i="17" l="1"/>
  <c r="B68" i="17" s="1"/>
  <c r="C68" i="17" s="1"/>
  <c r="D68" i="17" s="1"/>
  <c r="P68" i="17" s="1"/>
  <c r="Q68" i="17" s="1"/>
  <c r="A68" i="12"/>
  <c r="B68" i="12" s="1"/>
  <c r="N68" i="12" s="1"/>
  <c r="O68" i="12" s="1"/>
  <c r="A68" i="16"/>
  <c r="B68" i="16" s="1"/>
  <c r="C68" i="16" s="1"/>
  <c r="O68" i="16" s="1"/>
  <c r="P68" i="16" s="1"/>
  <c r="A68" i="13"/>
  <c r="B68" i="13" s="1"/>
  <c r="C68" i="13" s="1"/>
  <c r="D68" i="13" s="1"/>
  <c r="G68" i="13" s="1"/>
  <c r="H68" i="13" s="1"/>
  <c r="A68" i="5"/>
  <c r="B68" i="5" s="1"/>
  <c r="I25" i="17"/>
  <c r="G26" i="17"/>
  <c r="H25" i="17"/>
  <c r="F28" i="16"/>
  <c r="H28" i="16" s="1"/>
  <c r="G27" i="16"/>
  <c r="B70" i="15"/>
  <c r="A69" i="12" l="1"/>
  <c r="B69" i="12" s="1"/>
  <c r="N69" i="12" s="1"/>
  <c r="O69" i="12" s="1"/>
  <c r="A69" i="16"/>
  <c r="B69" i="16" s="1"/>
  <c r="C69" i="16" s="1"/>
  <c r="O69" i="16" s="1"/>
  <c r="P69" i="16" s="1"/>
  <c r="A69" i="13"/>
  <c r="B69" i="13" s="1"/>
  <c r="C69" i="13" s="1"/>
  <c r="D69" i="13" s="1"/>
  <c r="G69" i="13" s="1"/>
  <c r="H69" i="13" s="1"/>
  <c r="A69" i="5"/>
  <c r="B69" i="5" s="1"/>
  <c r="A69" i="17"/>
  <c r="B69" i="17" s="1"/>
  <c r="C69" i="17" s="1"/>
  <c r="D69" i="17" s="1"/>
  <c r="P69" i="17" s="1"/>
  <c r="Q69" i="17" s="1"/>
  <c r="I26" i="17"/>
  <c r="G27" i="17"/>
  <c r="H26" i="17"/>
  <c r="F29" i="16"/>
  <c r="H29" i="16" s="1"/>
  <c r="G28" i="16"/>
  <c r="B71" i="15"/>
  <c r="A70" i="16" l="1"/>
  <c r="B70" i="16" s="1"/>
  <c r="C70" i="16" s="1"/>
  <c r="O70" i="16" s="1"/>
  <c r="P70" i="16" s="1"/>
  <c r="A70" i="12"/>
  <c r="B70" i="12" s="1"/>
  <c r="N70" i="12" s="1"/>
  <c r="O70" i="12" s="1"/>
  <c r="A70" i="13"/>
  <c r="B70" i="13" s="1"/>
  <c r="C70" i="13" s="1"/>
  <c r="D70" i="13" s="1"/>
  <c r="G70" i="13" s="1"/>
  <c r="H70" i="13" s="1"/>
  <c r="A70" i="17"/>
  <c r="B70" i="17" s="1"/>
  <c r="C70" i="17" s="1"/>
  <c r="D70" i="17" s="1"/>
  <c r="P70" i="17" s="1"/>
  <c r="Q70" i="17" s="1"/>
  <c r="A70" i="5"/>
  <c r="B70" i="5" s="1"/>
  <c r="G28" i="17"/>
  <c r="I27" i="17"/>
  <c r="H27" i="17"/>
  <c r="F30" i="16"/>
  <c r="H30" i="16" s="1"/>
  <c r="G29" i="16"/>
  <c r="B72" i="15"/>
  <c r="A71" i="5" l="1"/>
  <c r="B71" i="5" s="1"/>
  <c r="A71" i="12"/>
  <c r="B71" i="12" s="1"/>
  <c r="N71" i="12" s="1"/>
  <c r="O71" i="12" s="1"/>
  <c r="A71" i="16"/>
  <c r="B71" i="16" s="1"/>
  <c r="C71" i="16" s="1"/>
  <c r="O71" i="16" s="1"/>
  <c r="P71" i="16" s="1"/>
  <c r="A71" i="17"/>
  <c r="B71" i="17" s="1"/>
  <c r="C71" i="17" s="1"/>
  <c r="D71" i="17" s="1"/>
  <c r="P71" i="17" s="1"/>
  <c r="Q71" i="17" s="1"/>
  <c r="A71" i="13"/>
  <c r="B71" i="13" s="1"/>
  <c r="C71" i="13" s="1"/>
  <c r="D71" i="13" s="1"/>
  <c r="G71" i="13" s="1"/>
  <c r="H71" i="13" s="1"/>
  <c r="I28" i="17"/>
  <c r="G29" i="17"/>
  <c r="H28" i="17"/>
  <c r="F31" i="16"/>
  <c r="H31" i="16" s="1"/>
  <c r="G30" i="16"/>
  <c r="B73" i="15"/>
  <c r="A72" i="5" l="1"/>
  <c r="B72" i="5" s="1"/>
  <c r="A72" i="13"/>
  <c r="B72" i="13" s="1"/>
  <c r="C72" i="13" s="1"/>
  <c r="D72" i="13" s="1"/>
  <c r="G72" i="13" s="1"/>
  <c r="H72" i="13" s="1"/>
  <c r="A72" i="17"/>
  <c r="B72" i="17" s="1"/>
  <c r="C72" i="17" s="1"/>
  <c r="D72" i="17" s="1"/>
  <c r="P72" i="17" s="1"/>
  <c r="Q72" i="17" s="1"/>
  <c r="A72" i="12"/>
  <c r="B72" i="12" s="1"/>
  <c r="N72" i="12" s="1"/>
  <c r="O72" i="12" s="1"/>
  <c r="A72" i="16"/>
  <c r="B72" i="16" s="1"/>
  <c r="C72" i="16" s="1"/>
  <c r="O72" i="16" s="1"/>
  <c r="P72" i="16" s="1"/>
  <c r="G30" i="17"/>
  <c r="I29" i="17"/>
  <c r="H29" i="17"/>
  <c r="F32" i="16"/>
  <c r="H32" i="16" s="1"/>
  <c r="G31" i="16"/>
  <c r="B74" i="15"/>
  <c r="A73" i="13" l="1"/>
  <c r="B73" i="13" s="1"/>
  <c r="C73" i="13" s="1"/>
  <c r="D73" i="13" s="1"/>
  <c r="G73" i="13" s="1"/>
  <c r="H73" i="13" s="1"/>
  <c r="A73" i="5"/>
  <c r="B73" i="5" s="1"/>
  <c r="A73" i="17"/>
  <c r="B73" i="17" s="1"/>
  <c r="C73" i="17" s="1"/>
  <c r="D73" i="17" s="1"/>
  <c r="P73" i="17" s="1"/>
  <c r="Q73" i="17" s="1"/>
  <c r="A73" i="12"/>
  <c r="B73" i="12" s="1"/>
  <c r="N73" i="12" s="1"/>
  <c r="O73" i="12" s="1"/>
  <c r="A73" i="16"/>
  <c r="B73" i="16" s="1"/>
  <c r="C73" i="16" s="1"/>
  <c r="O73" i="16" s="1"/>
  <c r="P73" i="16" s="1"/>
  <c r="G31" i="17"/>
  <c r="I30" i="17"/>
  <c r="H30" i="17"/>
  <c r="F33" i="16"/>
  <c r="H33" i="16" s="1"/>
  <c r="G32" i="16"/>
  <c r="B75" i="15"/>
  <c r="A74" i="13" l="1"/>
  <c r="B74" i="13" s="1"/>
  <c r="C74" i="13" s="1"/>
  <c r="D74" i="13" s="1"/>
  <c r="G74" i="13" s="1"/>
  <c r="H74" i="13" s="1"/>
  <c r="A74" i="17"/>
  <c r="B74" i="17" s="1"/>
  <c r="C74" i="17" s="1"/>
  <c r="D74" i="17" s="1"/>
  <c r="P74" i="17" s="1"/>
  <c r="Q74" i="17" s="1"/>
  <c r="A74" i="5"/>
  <c r="B74" i="5" s="1"/>
  <c r="A74" i="16"/>
  <c r="B74" i="16" s="1"/>
  <c r="C74" i="16" s="1"/>
  <c r="O74" i="16" s="1"/>
  <c r="P74" i="16" s="1"/>
  <c r="A74" i="12"/>
  <c r="B74" i="12" s="1"/>
  <c r="N74" i="12" s="1"/>
  <c r="O74" i="12" s="1"/>
  <c r="I31" i="17"/>
  <c r="G32" i="17"/>
  <c r="H31" i="17"/>
  <c r="F34" i="16"/>
  <c r="H34" i="16" s="1"/>
  <c r="G33" i="16"/>
  <c r="B76" i="15"/>
  <c r="A75" i="17" l="1"/>
  <c r="B75" i="17" s="1"/>
  <c r="C75" i="17" s="1"/>
  <c r="D75" i="17" s="1"/>
  <c r="P75" i="17" s="1"/>
  <c r="Q75" i="17" s="1"/>
  <c r="A75" i="13"/>
  <c r="B75" i="13" s="1"/>
  <c r="C75" i="13" s="1"/>
  <c r="D75" i="13" s="1"/>
  <c r="G75" i="13" s="1"/>
  <c r="H75" i="13" s="1"/>
  <c r="A75" i="16"/>
  <c r="B75" i="16" s="1"/>
  <c r="C75" i="16" s="1"/>
  <c r="O75" i="16" s="1"/>
  <c r="P75" i="16" s="1"/>
  <c r="A75" i="5"/>
  <c r="B75" i="5" s="1"/>
  <c r="A75" i="12"/>
  <c r="B75" i="12" s="1"/>
  <c r="N75" i="12" s="1"/>
  <c r="O75" i="12" s="1"/>
  <c r="G33" i="17"/>
  <c r="I32" i="17"/>
  <c r="H32" i="17"/>
  <c r="F35" i="16"/>
  <c r="H35" i="16" s="1"/>
  <c r="G34" i="16"/>
  <c r="B77" i="15"/>
  <c r="A76" i="17" l="1"/>
  <c r="B76" i="17" s="1"/>
  <c r="C76" i="17" s="1"/>
  <c r="D76" i="17" s="1"/>
  <c r="P76" i="17" s="1"/>
  <c r="Q76" i="17" s="1"/>
  <c r="A76" i="12"/>
  <c r="B76" i="12" s="1"/>
  <c r="N76" i="12" s="1"/>
  <c r="O76" i="12" s="1"/>
  <c r="A76" i="16"/>
  <c r="B76" i="16" s="1"/>
  <c r="C76" i="16" s="1"/>
  <c r="O76" i="16" s="1"/>
  <c r="P76" i="16" s="1"/>
  <c r="A76" i="13"/>
  <c r="B76" i="13" s="1"/>
  <c r="C76" i="13" s="1"/>
  <c r="D76" i="13" s="1"/>
  <c r="G76" i="13" s="1"/>
  <c r="H76" i="13" s="1"/>
  <c r="A76" i="5"/>
  <c r="B76" i="5" s="1"/>
  <c r="G34" i="17"/>
  <c r="I33" i="17"/>
  <c r="H33" i="17"/>
  <c r="F36" i="16"/>
  <c r="H36" i="16" s="1"/>
  <c r="G35" i="16"/>
  <c r="B78" i="15"/>
  <c r="A77" i="12" l="1"/>
  <c r="B77" i="12" s="1"/>
  <c r="N77" i="12" s="1"/>
  <c r="O77" i="12" s="1"/>
  <c r="A77" i="16"/>
  <c r="B77" i="16" s="1"/>
  <c r="C77" i="16" s="1"/>
  <c r="O77" i="16" s="1"/>
  <c r="P77" i="16" s="1"/>
  <c r="A77" i="13"/>
  <c r="B77" i="13" s="1"/>
  <c r="C77" i="13" s="1"/>
  <c r="D77" i="13" s="1"/>
  <c r="G77" i="13" s="1"/>
  <c r="H77" i="13" s="1"/>
  <c r="A77" i="5"/>
  <c r="B77" i="5" s="1"/>
  <c r="A77" i="17"/>
  <c r="B77" i="17" s="1"/>
  <c r="C77" i="17" s="1"/>
  <c r="D77" i="17" s="1"/>
  <c r="P77" i="17" s="1"/>
  <c r="Q77" i="17" s="1"/>
  <c r="G35" i="17"/>
  <c r="I34" i="17"/>
  <c r="H34" i="17"/>
  <c r="F37" i="16"/>
  <c r="H37" i="16" s="1"/>
  <c r="G36" i="16"/>
  <c r="B79" i="15"/>
  <c r="A78" i="16" l="1"/>
  <c r="B78" i="16" s="1"/>
  <c r="C78" i="16" s="1"/>
  <c r="O78" i="16" s="1"/>
  <c r="P78" i="16" s="1"/>
  <c r="A78" i="12"/>
  <c r="B78" i="12" s="1"/>
  <c r="N78" i="12" s="1"/>
  <c r="O78" i="12" s="1"/>
  <c r="A78" i="13"/>
  <c r="B78" i="13" s="1"/>
  <c r="C78" i="13" s="1"/>
  <c r="D78" i="13" s="1"/>
  <c r="G78" i="13" s="1"/>
  <c r="H78" i="13" s="1"/>
  <c r="A78" i="17"/>
  <c r="B78" i="17" s="1"/>
  <c r="C78" i="17" s="1"/>
  <c r="D78" i="17" s="1"/>
  <c r="P78" i="17" s="1"/>
  <c r="Q78" i="17" s="1"/>
  <c r="A78" i="5"/>
  <c r="B78" i="5" s="1"/>
  <c r="G36" i="17"/>
  <c r="I35" i="17"/>
  <c r="H35" i="17"/>
  <c r="F38" i="16"/>
  <c r="H38" i="16" s="1"/>
  <c r="G37" i="16"/>
  <c r="B80" i="15"/>
  <c r="A79" i="5" l="1"/>
  <c r="B79" i="5" s="1"/>
  <c r="A79" i="12"/>
  <c r="B79" i="12" s="1"/>
  <c r="N79" i="12" s="1"/>
  <c r="O79" i="12" s="1"/>
  <c r="A79" i="17"/>
  <c r="B79" i="17" s="1"/>
  <c r="C79" i="17" s="1"/>
  <c r="D79" i="17" s="1"/>
  <c r="P79" i="17" s="1"/>
  <c r="Q79" i="17" s="1"/>
  <c r="A79" i="16"/>
  <c r="B79" i="16" s="1"/>
  <c r="C79" i="16" s="1"/>
  <c r="O79" i="16" s="1"/>
  <c r="P79" i="16" s="1"/>
  <c r="A79" i="13"/>
  <c r="B79" i="13" s="1"/>
  <c r="C79" i="13" s="1"/>
  <c r="D79" i="13" s="1"/>
  <c r="G79" i="13" s="1"/>
  <c r="H79" i="13" s="1"/>
  <c r="G37" i="17"/>
  <c r="I36" i="17"/>
  <c r="H36" i="17"/>
  <c r="F39" i="16"/>
  <c r="H39" i="16" s="1"/>
  <c r="G38" i="16"/>
  <c r="B81" i="15"/>
  <c r="A80" i="5" l="1"/>
  <c r="B80" i="5" s="1"/>
  <c r="A80" i="13"/>
  <c r="B80" i="13" s="1"/>
  <c r="C80" i="13" s="1"/>
  <c r="D80" i="13" s="1"/>
  <c r="G80" i="13" s="1"/>
  <c r="H80" i="13" s="1"/>
  <c r="A80" i="17"/>
  <c r="B80" i="17" s="1"/>
  <c r="C80" i="17" s="1"/>
  <c r="D80" i="17" s="1"/>
  <c r="P80" i="17" s="1"/>
  <c r="Q80" i="17" s="1"/>
  <c r="A80" i="12"/>
  <c r="B80" i="12" s="1"/>
  <c r="N80" i="12" s="1"/>
  <c r="O80" i="12" s="1"/>
  <c r="A80" i="16"/>
  <c r="B80" i="16" s="1"/>
  <c r="C80" i="16" s="1"/>
  <c r="O80" i="16" s="1"/>
  <c r="P80" i="16" s="1"/>
  <c r="G38" i="17"/>
  <c r="I37" i="17"/>
  <c r="H37" i="17"/>
  <c r="F40" i="16"/>
  <c r="H40" i="16" s="1"/>
  <c r="G39" i="16"/>
  <c r="B82" i="15"/>
  <c r="A81" i="13" l="1"/>
  <c r="B81" i="13" s="1"/>
  <c r="C81" i="13" s="1"/>
  <c r="D81" i="13" s="1"/>
  <c r="G81" i="13" s="1"/>
  <c r="H81" i="13" s="1"/>
  <c r="A81" i="5"/>
  <c r="B81" i="5" s="1"/>
  <c r="A81" i="17"/>
  <c r="B81" i="17" s="1"/>
  <c r="C81" i="17" s="1"/>
  <c r="D81" i="17" s="1"/>
  <c r="P81" i="17" s="1"/>
  <c r="Q81" i="17" s="1"/>
  <c r="A81" i="12"/>
  <c r="B81" i="12" s="1"/>
  <c r="N81" i="12" s="1"/>
  <c r="O81" i="12" s="1"/>
  <c r="A81" i="16"/>
  <c r="B81" i="16" s="1"/>
  <c r="C81" i="16" s="1"/>
  <c r="O81" i="16" s="1"/>
  <c r="P81" i="16" s="1"/>
  <c r="I38" i="17"/>
  <c r="G39" i="17"/>
  <c r="H38" i="17"/>
  <c r="F41" i="16"/>
  <c r="H41" i="16" s="1"/>
  <c r="G40" i="16"/>
  <c r="B83" i="15"/>
  <c r="A82" i="13" l="1"/>
  <c r="B82" i="13" s="1"/>
  <c r="C82" i="13" s="1"/>
  <c r="D82" i="13" s="1"/>
  <c r="G82" i="13" s="1"/>
  <c r="H82" i="13" s="1"/>
  <c r="A82" i="17"/>
  <c r="B82" i="17" s="1"/>
  <c r="C82" i="17" s="1"/>
  <c r="D82" i="17" s="1"/>
  <c r="P82" i="17" s="1"/>
  <c r="Q82" i="17" s="1"/>
  <c r="A82" i="5"/>
  <c r="B82" i="5" s="1"/>
  <c r="A82" i="16"/>
  <c r="B82" i="16" s="1"/>
  <c r="C82" i="16" s="1"/>
  <c r="O82" i="16" s="1"/>
  <c r="P82" i="16" s="1"/>
  <c r="A82" i="12"/>
  <c r="B82" i="12" s="1"/>
  <c r="N82" i="12" s="1"/>
  <c r="O82" i="12" s="1"/>
  <c r="G40" i="17"/>
  <c r="I39" i="17"/>
  <c r="H39" i="17"/>
  <c r="F42" i="16"/>
  <c r="H42" i="16" s="1"/>
  <c r="G41" i="16"/>
  <c r="B84" i="15"/>
  <c r="A83" i="17" l="1"/>
  <c r="B83" i="17" s="1"/>
  <c r="C83" i="17" s="1"/>
  <c r="D83" i="17" s="1"/>
  <c r="P83" i="17" s="1"/>
  <c r="Q83" i="17" s="1"/>
  <c r="A83" i="12"/>
  <c r="B83" i="12" s="1"/>
  <c r="N83" i="12" s="1"/>
  <c r="O83" i="12" s="1"/>
  <c r="A83" i="13"/>
  <c r="B83" i="13" s="1"/>
  <c r="C83" i="13" s="1"/>
  <c r="D83" i="13" s="1"/>
  <c r="G83" i="13" s="1"/>
  <c r="H83" i="13" s="1"/>
  <c r="A83" i="16"/>
  <c r="B83" i="16" s="1"/>
  <c r="C83" i="16" s="1"/>
  <c r="O83" i="16" s="1"/>
  <c r="P83" i="16" s="1"/>
  <c r="A83" i="5"/>
  <c r="B83" i="5" s="1"/>
  <c r="G41" i="17"/>
  <c r="I40" i="17"/>
  <c r="H40" i="17"/>
  <c r="F43" i="16"/>
  <c r="H43" i="16" s="1"/>
  <c r="G42" i="16"/>
  <c r="B85" i="15"/>
  <c r="A84" i="17" l="1"/>
  <c r="B84" i="17" s="1"/>
  <c r="A84" i="16"/>
  <c r="B84" i="16" s="1"/>
  <c r="A84" i="13"/>
  <c r="A84" i="5"/>
  <c r="B84" i="5" s="1"/>
  <c r="W3" i="5" s="1"/>
  <c r="I41" i="17"/>
  <c r="G42" i="17"/>
  <c r="H41" i="17"/>
  <c r="G43" i="16"/>
  <c r="F44" i="16"/>
  <c r="H44" i="16" s="1"/>
  <c r="B86" i="15"/>
  <c r="A85" i="13" s="1"/>
  <c r="C84" i="16" l="1"/>
  <c r="O84" i="16" s="1"/>
  <c r="P84" i="16" s="1"/>
  <c r="S3" i="16" s="1"/>
  <c r="T3" i="16" s="1"/>
  <c r="T5" i="16" s="1"/>
  <c r="V3" i="16"/>
  <c r="C84" i="17"/>
  <c r="D84" i="17" s="1"/>
  <c r="P84" i="17" s="1"/>
  <c r="Q84" i="17" s="1"/>
  <c r="T3" i="17" s="1"/>
  <c r="U3" i="17" s="1"/>
  <c r="U5" i="17" s="1"/>
  <c r="W3" i="17"/>
  <c r="G43" i="17"/>
  <c r="I42" i="17"/>
  <c r="H42" i="17"/>
  <c r="F45" i="16"/>
  <c r="H45" i="16" s="1"/>
  <c r="G44" i="16"/>
  <c r="B87" i="15"/>
  <c r="A86" i="13" s="1"/>
  <c r="G44" i="17" l="1"/>
  <c r="I43" i="17"/>
  <c r="H43" i="17"/>
  <c r="F46" i="16"/>
  <c r="H46" i="16" s="1"/>
  <c r="G45" i="16"/>
  <c r="B88" i="15"/>
  <c r="A87" i="13" s="1"/>
  <c r="G45" i="17" l="1"/>
  <c r="I44" i="17"/>
  <c r="H44" i="17"/>
  <c r="F47" i="16"/>
  <c r="H47" i="16" s="1"/>
  <c r="G46" i="16"/>
  <c r="B89" i="15"/>
  <c r="A88" i="13" s="1"/>
  <c r="I45" i="17" l="1"/>
  <c r="G46" i="17"/>
  <c r="H45" i="17"/>
  <c r="F48" i="16"/>
  <c r="H48" i="16" s="1"/>
  <c r="G47" i="16"/>
  <c r="B90" i="15"/>
  <c r="A89" i="13" s="1"/>
  <c r="I46" i="17" l="1"/>
  <c r="G47" i="17"/>
  <c r="H46" i="17"/>
  <c r="F49" i="16"/>
  <c r="H49" i="16" s="1"/>
  <c r="G48" i="16"/>
  <c r="B91" i="15"/>
  <c r="A90" i="13" s="1"/>
  <c r="G48" i="17" l="1"/>
  <c r="I47" i="17"/>
  <c r="H47" i="17"/>
  <c r="F50" i="16"/>
  <c r="H50" i="16" s="1"/>
  <c r="G49" i="16"/>
  <c r="B92" i="15"/>
  <c r="A91" i="13" s="1"/>
  <c r="G49" i="17" l="1"/>
  <c r="I48" i="17"/>
  <c r="H48" i="17"/>
  <c r="F51" i="16"/>
  <c r="H51" i="16" s="1"/>
  <c r="G50" i="16"/>
  <c r="B93" i="15"/>
  <c r="A92" i="13" s="1"/>
  <c r="I49" i="17" l="1"/>
  <c r="G50" i="17"/>
  <c r="H49" i="17"/>
  <c r="F52" i="16"/>
  <c r="H52" i="16" s="1"/>
  <c r="G51" i="16"/>
  <c r="B94" i="15"/>
  <c r="A93" i="13" s="1"/>
  <c r="G51" i="17" l="1"/>
  <c r="I50" i="17"/>
  <c r="H50" i="17"/>
  <c r="F53" i="16"/>
  <c r="H53" i="16" s="1"/>
  <c r="G52" i="16"/>
  <c r="B95" i="15"/>
  <c r="A94" i="13" s="1"/>
  <c r="G52" i="17" l="1"/>
  <c r="I51" i="17"/>
  <c r="H51" i="17"/>
  <c r="F54" i="16"/>
  <c r="H54" i="16" s="1"/>
  <c r="G53" i="16"/>
  <c r="B96" i="15"/>
  <c r="A95" i="13" s="1"/>
  <c r="G53" i="17" l="1"/>
  <c r="I52" i="17"/>
  <c r="H52" i="17"/>
  <c r="F55" i="16"/>
  <c r="H55" i="16" s="1"/>
  <c r="G54" i="16"/>
  <c r="B97" i="15"/>
  <c r="A96" i="13" s="1"/>
  <c r="I53" i="17" l="1"/>
  <c r="G54" i="17"/>
  <c r="H53" i="17"/>
  <c r="F56" i="16"/>
  <c r="H56" i="16" s="1"/>
  <c r="G55" i="16"/>
  <c r="B98" i="15"/>
  <c r="A97" i="13" s="1"/>
  <c r="I54" i="17" l="1"/>
  <c r="G55" i="17"/>
  <c r="H54" i="17"/>
  <c r="F57" i="16"/>
  <c r="H57" i="16" s="1"/>
  <c r="G56" i="16"/>
  <c r="B99" i="15"/>
  <c r="A98" i="13" s="1"/>
  <c r="G56" i="17" l="1"/>
  <c r="I55" i="17"/>
  <c r="H55" i="17"/>
  <c r="F58" i="16"/>
  <c r="H58" i="16" s="1"/>
  <c r="G57" i="16"/>
  <c r="B100" i="15"/>
  <c r="A99" i="13" s="1"/>
  <c r="G57" i="17" l="1"/>
  <c r="I56" i="17"/>
  <c r="H56" i="17"/>
  <c r="F59" i="16"/>
  <c r="H59" i="16" s="1"/>
  <c r="G58" i="16"/>
  <c r="B101" i="15"/>
  <c r="A100" i="13" s="1"/>
  <c r="I57" i="17" l="1"/>
  <c r="G58" i="17"/>
  <c r="H57" i="17"/>
  <c r="G59" i="16"/>
  <c r="F60" i="16"/>
  <c r="H60" i="16" s="1"/>
  <c r="B102" i="15"/>
  <c r="A101" i="13" s="1"/>
  <c r="G59" i="17" l="1"/>
  <c r="I58" i="17"/>
  <c r="H58" i="17"/>
  <c r="F61" i="16"/>
  <c r="H61" i="16" s="1"/>
  <c r="G60" i="16"/>
  <c r="B103" i="15"/>
  <c r="A102" i="13" s="1"/>
  <c r="G60" i="17" l="1"/>
  <c r="I59" i="17"/>
  <c r="H59" i="17"/>
  <c r="F62" i="16"/>
  <c r="H62" i="16" s="1"/>
  <c r="G61" i="16"/>
  <c r="B104" i="15"/>
  <c r="A103" i="13" s="1"/>
  <c r="G61" i="17" l="1"/>
  <c r="I60" i="17"/>
  <c r="H60" i="17"/>
  <c r="F63" i="16"/>
  <c r="H63" i="16" s="1"/>
  <c r="G62" i="16"/>
  <c r="B105" i="15"/>
  <c r="I61" i="17" l="1"/>
  <c r="G62" i="17"/>
  <c r="H61" i="17"/>
  <c r="F64" i="16"/>
  <c r="H64" i="16" s="1"/>
  <c r="G63" i="16"/>
  <c r="B106" i="15"/>
  <c r="I62" i="17" l="1"/>
  <c r="G63" i="17"/>
  <c r="H62" i="17"/>
  <c r="F65" i="16"/>
  <c r="H65" i="16" s="1"/>
  <c r="G64" i="16"/>
  <c r="B107" i="15"/>
  <c r="G64" i="17" l="1"/>
  <c r="I63" i="17"/>
  <c r="H63" i="17"/>
  <c r="F66" i="16"/>
  <c r="H66" i="16" s="1"/>
  <c r="G65" i="16"/>
  <c r="B108" i="15"/>
  <c r="G65" i="17" l="1"/>
  <c r="I64" i="17"/>
  <c r="H64" i="17"/>
  <c r="F67" i="16"/>
  <c r="H67" i="16" s="1"/>
  <c r="G66" i="16"/>
  <c r="B109" i="15"/>
  <c r="I65" i="17" l="1"/>
  <c r="G66" i="17"/>
  <c r="H65" i="17"/>
  <c r="F68" i="16"/>
  <c r="H68" i="16" s="1"/>
  <c r="G67" i="16"/>
  <c r="B110" i="15"/>
  <c r="G67" i="17" l="1"/>
  <c r="I66" i="17"/>
  <c r="H66" i="17"/>
  <c r="F69" i="16"/>
  <c r="H69" i="16" s="1"/>
  <c r="G68" i="16"/>
  <c r="B111" i="15"/>
  <c r="G68" i="17" l="1"/>
  <c r="I67" i="17"/>
  <c r="H67" i="17"/>
  <c r="F70" i="16"/>
  <c r="H70" i="16" s="1"/>
  <c r="G69" i="16"/>
  <c r="B112" i="15"/>
  <c r="G69" i="17" l="1"/>
  <c r="I68" i="17"/>
  <c r="H68" i="17"/>
  <c r="F71" i="16"/>
  <c r="H71" i="16" s="1"/>
  <c r="G70" i="16"/>
  <c r="B113" i="15"/>
  <c r="I69" i="17" l="1"/>
  <c r="G70" i="17"/>
  <c r="H69" i="17"/>
  <c r="F72" i="16"/>
  <c r="H72" i="16" s="1"/>
  <c r="G71" i="16"/>
  <c r="B114" i="15"/>
  <c r="I70" i="17" l="1"/>
  <c r="G71" i="17"/>
  <c r="H70" i="17"/>
  <c r="F73" i="16"/>
  <c r="H73" i="16" s="1"/>
  <c r="G72" i="16"/>
  <c r="B115" i="15"/>
  <c r="G72" i="17" l="1"/>
  <c r="I71" i="17"/>
  <c r="H71" i="17"/>
  <c r="F74" i="16"/>
  <c r="H74" i="16" s="1"/>
  <c r="G73" i="16"/>
  <c r="B116" i="15"/>
  <c r="G73" i="17" l="1"/>
  <c r="I72" i="17"/>
  <c r="H72" i="17"/>
  <c r="F75" i="16"/>
  <c r="H75" i="16" s="1"/>
  <c r="G74" i="16"/>
  <c r="B117" i="15"/>
  <c r="I73" i="17" l="1"/>
  <c r="G74" i="17"/>
  <c r="H73" i="17"/>
  <c r="F76" i="16"/>
  <c r="H76" i="16" s="1"/>
  <c r="G75" i="16"/>
  <c r="B118" i="15"/>
  <c r="G75" i="17" l="1"/>
  <c r="I74" i="17"/>
  <c r="H74" i="17"/>
  <c r="F77" i="16"/>
  <c r="H77" i="16" s="1"/>
  <c r="G76" i="16"/>
  <c r="B119" i="15"/>
  <c r="G76" i="17" l="1"/>
  <c r="I75" i="17"/>
  <c r="H75" i="17"/>
  <c r="F78" i="16"/>
  <c r="H78" i="16" s="1"/>
  <c r="G77" i="16"/>
  <c r="B120" i="15"/>
  <c r="G77" i="17" l="1"/>
  <c r="I76" i="17"/>
  <c r="H76" i="17"/>
  <c r="F79" i="16"/>
  <c r="H79" i="16" s="1"/>
  <c r="G78" i="16"/>
  <c r="B121" i="15"/>
  <c r="I77" i="17" l="1"/>
  <c r="G78" i="17"/>
  <c r="H77" i="17"/>
  <c r="F80" i="16"/>
  <c r="H80" i="16" s="1"/>
  <c r="G79" i="16"/>
  <c r="B122" i="15"/>
  <c r="I78" i="17" l="1"/>
  <c r="G79" i="17"/>
  <c r="H78" i="17"/>
  <c r="F81" i="16"/>
  <c r="H81" i="16" s="1"/>
  <c r="G80" i="16"/>
  <c r="B123" i="15"/>
  <c r="G80" i="17" l="1"/>
  <c r="I79" i="17"/>
  <c r="H79" i="17"/>
  <c r="F82" i="16"/>
  <c r="H82" i="16" s="1"/>
  <c r="G81" i="16"/>
  <c r="B124" i="15"/>
  <c r="G81" i="17" l="1"/>
  <c r="I80" i="17"/>
  <c r="H80" i="17"/>
  <c r="F83" i="16"/>
  <c r="H83" i="16" s="1"/>
  <c r="G82" i="16"/>
  <c r="B125" i="15"/>
  <c r="I81" i="17" l="1"/>
  <c r="G82" i="17"/>
  <c r="H81" i="17"/>
  <c r="F84" i="16"/>
  <c r="H84" i="16" s="1"/>
  <c r="J5" i="16" s="1"/>
  <c r="G83" i="16"/>
  <c r="B126" i="15"/>
  <c r="G83" i="17" l="1"/>
  <c r="I82" i="17"/>
  <c r="H82" i="17"/>
  <c r="G84" i="16"/>
  <c r="J3" i="16" s="1"/>
  <c r="B127" i="15"/>
  <c r="G84" i="17" l="1"/>
  <c r="I83" i="17"/>
  <c r="H83" i="17"/>
  <c r="K3" i="16"/>
  <c r="K5" i="16" s="1"/>
  <c r="T8" i="16" s="1"/>
  <c r="B128" i="15"/>
  <c r="I84" i="17" l="1"/>
  <c r="K5" i="17" s="1"/>
  <c r="H84" i="17"/>
  <c r="K3" i="17" s="1"/>
  <c r="L3" i="17" s="1"/>
  <c r="L5" i="17" s="1"/>
  <c r="U8" i="17" s="1"/>
  <c r="B129" i="15"/>
  <c r="B130" i="15" l="1"/>
  <c r="B131" i="15" l="1"/>
  <c r="B132" i="15" l="1"/>
  <c r="B133" i="15" l="1"/>
  <c r="B134" i="15" l="1"/>
  <c r="B135" i="15" l="1"/>
  <c r="B136" i="15" l="1"/>
  <c r="B137" i="15" l="1"/>
  <c r="B138" i="15" l="1"/>
  <c r="B139" i="15" l="1"/>
  <c r="B140" i="15" l="1"/>
  <c r="B141" i="15" l="1"/>
  <c r="B142" i="15" l="1"/>
  <c r="B143" i="15" l="1"/>
  <c r="B144" i="15" l="1"/>
  <c r="B145" i="15" l="1"/>
  <c r="B146" i="15" l="1"/>
  <c r="B147" i="15" l="1"/>
  <c r="B148" i="15" l="1"/>
  <c r="B149" i="15" l="1"/>
  <c r="B150" i="15" l="1"/>
  <c r="B151" i="15" l="1"/>
  <c r="B152" i="15" l="1"/>
  <c r="B153" i="15" l="1"/>
  <c r="B154" i="15" l="1"/>
  <c r="B155" i="15" l="1"/>
  <c r="B156" i="15" l="1"/>
  <c r="B157" i="15" l="1"/>
  <c r="B158" i="15" l="1"/>
  <c r="B159" i="15" l="1"/>
  <c r="B160" i="15" l="1"/>
  <c r="B161" i="15" l="1"/>
  <c r="B162" i="15" l="1"/>
  <c r="B163" i="15" l="1"/>
  <c r="B164" i="15" l="1"/>
  <c r="B165" i="15" l="1"/>
  <c r="B166" i="15" l="1"/>
  <c r="B167" i="15" l="1"/>
  <c r="B168" i="15" l="1"/>
  <c r="B169" i="15" l="1"/>
  <c r="B170" i="15" l="1"/>
  <c r="B171" i="15" l="1"/>
  <c r="B172" i="15" l="1"/>
  <c r="B173" i="15" l="1"/>
  <c r="B174" i="15" l="1"/>
  <c r="B175" i="15" l="1"/>
  <c r="B176" i="15" l="1"/>
  <c r="B177" i="15" l="1"/>
  <c r="B178" i="15" l="1"/>
  <c r="B179" i="15" l="1"/>
  <c r="B180" i="15" l="1"/>
  <c r="B181" i="15" l="1"/>
  <c r="B182" i="15" l="1"/>
  <c r="B183" i="15" l="1"/>
  <c r="B184" i="15" l="1"/>
  <c r="B185" i="15" l="1"/>
  <c r="B186" i="15" l="1"/>
  <c r="B187" i="15" l="1"/>
  <c r="B188" i="15" l="1"/>
  <c r="B189" i="15" l="1"/>
  <c r="B190" i="15" l="1"/>
  <c r="B191" i="15" l="1"/>
  <c r="B192" i="15" l="1"/>
  <c r="B193" i="15" l="1"/>
  <c r="B194" i="15" l="1"/>
  <c r="B195" i="15" l="1"/>
  <c r="B196" i="15" l="1"/>
  <c r="B197" i="15" l="1"/>
  <c r="B198" i="15" l="1"/>
  <c r="B199" i="15" l="1"/>
  <c r="B200" i="15" l="1"/>
  <c r="B201" i="15" l="1"/>
  <c r="B202" i="15" l="1"/>
  <c r="B203" i="15" l="1"/>
  <c r="B204" i="15" l="1"/>
  <c r="B205" i="15" l="1"/>
  <c r="B206" i="15" l="1"/>
  <c r="B207" i="15" l="1"/>
  <c r="B208" i="15" l="1"/>
  <c r="B209" i="15" l="1"/>
  <c r="B210" i="15" l="1"/>
  <c r="B211" i="15" l="1"/>
  <c r="B212" i="15" l="1"/>
  <c r="B213" i="15" l="1"/>
  <c r="B214" i="15" l="1"/>
  <c r="B215" i="15" l="1"/>
  <c r="B216" i="15" l="1"/>
  <c r="B217" i="15" l="1"/>
  <c r="B218" i="15" l="1"/>
  <c r="B219" i="15" l="1"/>
  <c r="B220" i="15" l="1"/>
  <c r="B221" i="15" l="1"/>
  <c r="B222" i="15" l="1"/>
  <c r="B223" i="15" l="1"/>
  <c r="B224" i="15" l="1"/>
  <c r="B225" i="15" l="1"/>
  <c r="B226" i="15" l="1"/>
  <c r="B227" i="15" l="1"/>
  <c r="B228" i="15" l="1"/>
  <c r="B229" i="15" l="1"/>
  <c r="B230" i="15" l="1"/>
  <c r="B231" i="15" l="1"/>
  <c r="B232" i="15" l="1"/>
  <c r="B233" i="15" l="1"/>
  <c r="B234" i="15" l="1"/>
  <c r="B235" i="15" l="1"/>
  <c r="B236" i="15" l="1"/>
  <c r="B237" i="15" l="1"/>
  <c r="B238" i="15" l="1"/>
  <c r="B239" i="15" l="1"/>
  <c r="B240" i="15" l="1"/>
  <c r="B241" i="15" l="1"/>
  <c r="B242" i="15" l="1"/>
  <c r="B243" i="15" l="1"/>
  <c r="B244" i="15" l="1"/>
  <c r="B245" i="15" l="1"/>
  <c r="B246" i="15" l="1"/>
  <c r="B247" i="15" l="1"/>
  <c r="B248" i="15" l="1"/>
  <c r="B249" i="15" l="1"/>
  <c r="B250" i="15" l="1"/>
  <c r="B251" i="15" l="1"/>
  <c r="B252" i="15" l="1"/>
  <c r="B253" i="15" l="1"/>
  <c r="B254" i="15" l="1"/>
  <c r="B255" i="15" l="1"/>
  <c r="B256" i="15" l="1"/>
  <c r="B257" i="15" l="1"/>
  <c r="B258" i="15" l="1"/>
  <c r="B259" i="15" l="1"/>
  <c r="B260" i="15" l="1"/>
  <c r="B261" i="15" l="1"/>
  <c r="B262" i="15" l="1"/>
  <c r="B263" i="15" l="1"/>
  <c r="B264" i="15" l="1"/>
  <c r="B265" i="15" l="1"/>
  <c r="B266" i="15" l="1"/>
  <c r="B267" i="15" l="1"/>
  <c r="B268" i="15" l="1"/>
  <c r="B269" i="15" l="1"/>
  <c r="B270" i="15" l="1"/>
  <c r="B271" i="15" l="1"/>
  <c r="B272" i="15" l="1"/>
  <c r="B273" i="15" l="1"/>
  <c r="B274" i="15" l="1"/>
  <c r="B275" i="15" l="1"/>
  <c r="B276" i="15" l="1"/>
  <c r="B277" i="15" l="1"/>
  <c r="B278" i="15" l="1"/>
  <c r="B279" i="15" l="1"/>
  <c r="B280" i="15" l="1"/>
  <c r="B281" i="15" l="1"/>
  <c r="B282" i="15" l="1"/>
  <c r="B283" i="15" l="1"/>
  <c r="B284" i="15" l="1"/>
  <c r="B285" i="15" l="1"/>
  <c r="B286" i="15" l="1"/>
  <c r="B287" i="15" l="1"/>
  <c r="B288" i="15" l="1"/>
  <c r="B289" i="15" l="1"/>
  <c r="B290" i="15" l="1"/>
  <c r="B291" i="15" l="1"/>
  <c r="B292" i="15" l="1"/>
  <c r="B293" i="15" l="1"/>
  <c r="B294" i="15" l="1"/>
  <c r="B295" i="15" l="1"/>
  <c r="B296" i="15" l="1"/>
  <c r="B297" i="15" l="1"/>
  <c r="B298" i="15" l="1"/>
  <c r="B299" i="15" l="1"/>
  <c r="B300" i="15" l="1"/>
  <c r="B301" i="15" l="1"/>
  <c r="B302" i="15" l="1"/>
  <c r="B303" i="15" l="1"/>
  <c r="B304" i="15" l="1"/>
  <c r="B305" i="15" l="1"/>
  <c r="B306" i="15" l="1"/>
  <c r="B307" i="15" l="1"/>
  <c r="B308" i="15" l="1"/>
  <c r="B309" i="15" l="1"/>
  <c r="B310" i="15" l="1"/>
  <c r="B311" i="15" l="1"/>
  <c r="B312" i="15" l="1"/>
  <c r="B313" i="15" l="1"/>
  <c r="B314" i="15" l="1"/>
  <c r="B315" i="15" l="1"/>
  <c r="B316" i="15" l="1"/>
  <c r="B317" i="15" l="1"/>
  <c r="B318" i="15" l="1"/>
  <c r="B319" i="15" l="1"/>
  <c r="B320" i="15" l="1"/>
  <c r="B321" i="15" l="1"/>
  <c r="B322" i="15" l="1"/>
  <c r="B323" i="15" l="1"/>
  <c r="B324" i="15" l="1"/>
  <c r="B325" i="15" l="1"/>
  <c r="B326" i="15" l="1"/>
  <c r="B327" i="15" l="1"/>
  <c r="B328" i="15" l="1"/>
  <c r="B329" i="15" l="1"/>
  <c r="B330" i="15" l="1"/>
  <c r="B331" i="15" l="1"/>
  <c r="B332" i="15" l="1"/>
  <c r="B333" i="15" l="1"/>
  <c r="B334" i="15" l="1"/>
  <c r="B335" i="15" l="1"/>
  <c r="B336" i="15" l="1"/>
  <c r="B337" i="15" l="1"/>
  <c r="B338" i="15" l="1"/>
  <c r="B339" i="15" l="1"/>
  <c r="B340" i="15" l="1"/>
  <c r="B341" i="15" l="1"/>
  <c r="B342" i="15" l="1"/>
  <c r="B343" i="15" l="1"/>
  <c r="B344" i="15" l="1"/>
  <c r="B345" i="15" l="1"/>
  <c r="B346" i="15" l="1"/>
  <c r="B347" i="15" l="1"/>
  <c r="B348" i="15" l="1"/>
  <c r="B349" i="15" l="1"/>
  <c r="B350" i="15" l="1"/>
  <c r="B351" i="15" l="1"/>
  <c r="B352" i="15" l="1"/>
  <c r="B353" i="15" l="1"/>
  <c r="B354" i="15" l="1"/>
  <c r="B355" i="15" l="1"/>
  <c r="B356" i="15" l="1"/>
  <c r="B357" i="15" l="1"/>
  <c r="B358" i="15" l="1"/>
  <c r="B359" i="15" l="1"/>
  <c r="B360" i="15" l="1"/>
  <c r="B361" i="15" l="1"/>
  <c r="B362" i="15" l="1"/>
  <c r="B363" i="15" l="1"/>
  <c r="B364" i="15" l="1"/>
  <c r="B365" i="15" l="1"/>
  <c r="B366" i="15" l="1"/>
  <c r="B367" i="15" l="1"/>
  <c r="B368" i="15" l="1"/>
  <c r="B369" i="15" l="1"/>
  <c r="B370" i="15" l="1"/>
  <c r="B371" i="15" l="1"/>
  <c r="B372" i="15" l="1"/>
  <c r="B373" i="15" l="1"/>
  <c r="B374" i="15" l="1"/>
  <c r="B375" i="15" l="1"/>
  <c r="B376" i="15" l="1"/>
  <c r="B377" i="15" l="1"/>
  <c r="B378" i="15" l="1"/>
  <c r="B379" i="15" l="1"/>
  <c r="B380" i="15" l="1"/>
  <c r="B381" i="15" l="1"/>
  <c r="B382" i="15" l="1"/>
  <c r="B383" i="15" l="1"/>
  <c r="B384" i="15" l="1"/>
  <c r="B385" i="15" l="1"/>
  <c r="B386" i="15" l="1"/>
  <c r="B387" i="15" l="1"/>
  <c r="B388" i="15" l="1"/>
  <c r="B389" i="15" l="1"/>
  <c r="B390" i="15" l="1"/>
  <c r="B391" i="15" l="1"/>
  <c r="B392" i="15" l="1"/>
  <c r="B393" i="15" l="1"/>
  <c r="B394" i="15" l="1"/>
  <c r="B395" i="15" l="1"/>
  <c r="B396" i="15" l="1"/>
  <c r="B397" i="15" l="1"/>
  <c r="B398" i="15" l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3" i="2" l="1"/>
  <c r="N3" i="2" s="1"/>
  <c r="D84" i="2" l="1"/>
  <c r="E84" i="2"/>
  <c r="M84" i="2"/>
  <c r="N84" i="2" l="1"/>
  <c r="O84" i="2" s="1"/>
  <c r="F84" i="2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S4" i="13"/>
  <c r="O4" i="13"/>
  <c r="J4" i="13"/>
  <c r="O3" i="13"/>
  <c r="F3" i="13"/>
  <c r="B3" i="1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O3" i="2"/>
  <c r="M3" i="12"/>
  <c r="D3" i="12"/>
  <c r="I73" i="13" l="1"/>
  <c r="I41" i="13"/>
  <c r="I9" i="13"/>
  <c r="I72" i="13"/>
  <c r="I40" i="13"/>
  <c r="I8" i="13"/>
  <c r="I70" i="13"/>
  <c r="I38" i="13"/>
  <c r="I6" i="13"/>
  <c r="I69" i="13"/>
  <c r="I37" i="13"/>
  <c r="I5" i="13"/>
  <c r="I68" i="13"/>
  <c r="I36" i="13"/>
  <c r="I4" i="13"/>
  <c r="I67" i="13"/>
  <c r="I35" i="13"/>
  <c r="I7" i="13"/>
  <c r="I58" i="13"/>
  <c r="I26" i="13"/>
  <c r="I65" i="13"/>
  <c r="I33" i="13"/>
  <c r="I63" i="13"/>
  <c r="I64" i="13"/>
  <c r="I32" i="13"/>
  <c r="I55" i="13"/>
  <c r="I62" i="13"/>
  <c r="I30" i="13"/>
  <c r="I71" i="13"/>
  <c r="I61" i="13"/>
  <c r="I29" i="13"/>
  <c r="I79" i="13"/>
  <c r="I60" i="13"/>
  <c r="I28" i="13"/>
  <c r="I23" i="13"/>
  <c r="I59" i="13"/>
  <c r="I27" i="13"/>
  <c r="I82" i="13"/>
  <c r="I50" i="13"/>
  <c r="I18" i="13"/>
  <c r="I57" i="13"/>
  <c r="I25" i="13"/>
  <c r="I15" i="13"/>
  <c r="I56" i="13"/>
  <c r="I24" i="13"/>
  <c r="I31" i="13"/>
  <c r="I54" i="13"/>
  <c r="I22" i="13"/>
  <c r="I39" i="13"/>
  <c r="I53" i="13"/>
  <c r="I21" i="13"/>
  <c r="I47" i="13"/>
  <c r="I52" i="13"/>
  <c r="I20" i="13"/>
  <c r="I83" i="13"/>
  <c r="I51" i="13"/>
  <c r="I19" i="13"/>
  <c r="I74" i="13"/>
  <c r="I42" i="13"/>
  <c r="I10" i="13"/>
  <c r="I81" i="13"/>
  <c r="I49" i="13"/>
  <c r="I17" i="13"/>
  <c r="I80" i="13"/>
  <c r="I48" i="13"/>
  <c r="I16" i="13"/>
  <c r="I78" i="13"/>
  <c r="I46" i="13"/>
  <c r="I14" i="13"/>
  <c r="I77" i="13"/>
  <c r="I45" i="13"/>
  <c r="I13" i="13"/>
  <c r="I76" i="13"/>
  <c r="I44" i="13"/>
  <c r="I12" i="13"/>
  <c r="I75" i="13"/>
  <c r="I43" i="13"/>
  <c r="I11" i="13"/>
  <c r="I66" i="13"/>
  <c r="I34" i="13"/>
  <c r="V3" i="2"/>
  <c r="P68" i="13"/>
  <c r="Q68" i="13" s="1"/>
  <c r="P52" i="13"/>
  <c r="Q52" i="13" s="1"/>
  <c r="P44" i="13"/>
  <c r="Q44" i="13" s="1"/>
  <c r="P74" i="13"/>
  <c r="Q74" i="13" s="1"/>
  <c r="P66" i="13"/>
  <c r="Q66" i="13" s="1"/>
  <c r="P42" i="13"/>
  <c r="Q42" i="13" s="1"/>
  <c r="P26" i="13"/>
  <c r="Q26" i="13" s="1"/>
  <c r="P18" i="13"/>
  <c r="Q18" i="13" s="1"/>
  <c r="P10" i="13"/>
  <c r="P81" i="13"/>
  <c r="Q81" i="13" s="1"/>
  <c r="P73" i="13"/>
  <c r="Q73" i="13" s="1"/>
  <c r="P57" i="13"/>
  <c r="Q57" i="13" s="1"/>
  <c r="P33" i="13"/>
  <c r="Q33" i="13" s="1"/>
  <c r="P9" i="13"/>
  <c r="Q9" i="13" s="1"/>
  <c r="P29" i="13"/>
  <c r="Q29" i="13" s="1"/>
  <c r="P83" i="13"/>
  <c r="Q83" i="13" s="1"/>
  <c r="P75" i="13"/>
  <c r="Q75" i="13" s="1"/>
  <c r="P67" i="13"/>
  <c r="Q67" i="13" s="1"/>
  <c r="P59" i="13"/>
  <c r="Q59" i="13" s="1"/>
  <c r="P35" i="13"/>
  <c r="Q35" i="13" s="1"/>
  <c r="P27" i="13"/>
  <c r="Q27" i="13" s="1"/>
  <c r="P19" i="13"/>
  <c r="Q19" i="13" s="1"/>
  <c r="P11" i="13"/>
  <c r="Q11" i="13" s="1"/>
  <c r="C3" i="13"/>
  <c r="X3" i="13"/>
  <c r="N3" i="12"/>
  <c r="E3" i="12" s="1"/>
  <c r="E4" i="12" s="1"/>
  <c r="T14" i="12"/>
  <c r="T13" i="12"/>
  <c r="Q4" i="12"/>
  <c r="H4" i="12"/>
  <c r="E27" i="2"/>
  <c r="C11" i="5"/>
  <c r="D11" i="5" s="1"/>
  <c r="P11" i="5" s="1"/>
  <c r="C16" i="5"/>
  <c r="D16" i="5" s="1"/>
  <c r="P16" i="5" s="1"/>
  <c r="C17" i="5"/>
  <c r="D17" i="5" s="1"/>
  <c r="P17" i="5" s="1"/>
  <c r="C19" i="5"/>
  <c r="D19" i="5" s="1"/>
  <c r="P19" i="5" s="1"/>
  <c r="C20" i="5"/>
  <c r="D20" i="5" s="1"/>
  <c r="P20" i="5" s="1"/>
  <c r="C24" i="5"/>
  <c r="D24" i="5" s="1"/>
  <c r="P24" i="5" s="1"/>
  <c r="C25" i="5"/>
  <c r="D25" i="5" s="1"/>
  <c r="P25" i="5" s="1"/>
  <c r="C27" i="5"/>
  <c r="D27" i="5" s="1"/>
  <c r="P27" i="5" s="1"/>
  <c r="C32" i="5"/>
  <c r="D32" i="5" s="1"/>
  <c r="P32" i="5" s="1"/>
  <c r="C33" i="5"/>
  <c r="D33" i="5" s="1"/>
  <c r="P33" i="5" s="1"/>
  <c r="C35" i="5"/>
  <c r="D35" i="5" s="1"/>
  <c r="P35" i="5" s="1"/>
  <c r="C40" i="5"/>
  <c r="D40" i="5" s="1"/>
  <c r="P40" i="5" s="1"/>
  <c r="C41" i="5"/>
  <c r="D41" i="5" s="1"/>
  <c r="P41" i="5" s="1"/>
  <c r="C43" i="5"/>
  <c r="D43" i="5" s="1"/>
  <c r="P43" i="5" s="1"/>
  <c r="C48" i="5"/>
  <c r="D48" i="5" s="1"/>
  <c r="P48" i="5" s="1"/>
  <c r="C49" i="5"/>
  <c r="D49" i="5" s="1"/>
  <c r="P49" i="5" s="1"/>
  <c r="C51" i="5"/>
  <c r="D51" i="5" s="1"/>
  <c r="P51" i="5" s="1"/>
  <c r="C56" i="5"/>
  <c r="D56" i="5" s="1"/>
  <c r="P56" i="5" s="1"/>
  <c r="C57" i="5"/>
  <c r="D57" i="5" s="1"/>
  <c r="P57" i="5" s="1"/>
  <c r="C59" i="5"/>
  <c r="D59" i="5" s="1"/>
  <c r="P59" i="5" s="1"/>
  <c r="C65" i="5"/>
  <c r="D65" i="5" s="1"/>
  <c r="P65" i="5" s="1"/>
  <c r="C67" i="5"/>
  <c r="D67" i="5" s="1"/>
  <c r="P67" i="5" s="1"/>
  <c r="C75" i="5"/>
  <c r="D75" i="5" s="1"/>
  <c r="P75" i="5" s="1"/>
  <c r="C80" i="5"/>
  <c r="D80" i="5" s="1"/>
  <c r="P80" i="5" s="1"/>
  <c r="C81" i="5"/>
  <c r="D81" i="5" s="1"/>
  <c r="P81" i="5" s="1"/>
  <c r="C83" i="5"/>
  <c r="D83" i="5" s="1"/>
  <c r="P83" i="5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3" i="2"/>
  <c r="O5" i="5"/>
  <c r="R5" i="5" s="1"/>
  <c r="O6" i="5"/>
  <c r="R6" i="5" s="1"/>
  <c r="O7" i="5"/>
  <c r="R7" i="5" s="1"/>
  <c r="O8" i="5"/>
  <c r="R8" i="5" s="1"/>
  <c r="O9" i="5"/>
  <c r="R9" i="5" s="1"/>
  <c r="O10" i="5"/>
  <c r="R10" i="5" s="1"/>
  <c r="O11" i="5"/>
  <c r="R11" i="5" s="1"/>
  <c r="O12" i="5"/>
  <c r="O13" i="5"/>
  <c r="R13" i="5" s="1"/>
  <c r="O14" i="5"/>
  <c r="O15" i="5"/>
  <c r="R15" i="5" s="1"/>
  <c r="O16" i="5"/>
  <c r="R16" i="5" s="1"/>
  <c r="O17" i="5"/>
  <c r="R17" i="5" s="1"/>
  <c r="O18" i="5"/>
  <c r="R18" i="5" s="1"/>
  <c r="O19" i="5"/>
  <c r="R19" i="5" s="1"/>
  <c r="O20" i="5"/>
  <c r="R20" i="5" s="1"/>
  <c r="O21" i="5"/>
  <c r="R21" i="5" s="1"/>
  <c r="O22" i="5"/>
  <c r="R22" i="5" s="1"/>
  <c r="O23" i="5"/>
  <c r="R23" i="5" s="1"/>
  <c r="O24" i="5"/>
  <c r="R24" i="5" s="1"/>
  <c r="O25" i="5"/>
  <c r="O26" i="5"/>
  <c r="R26" i="5" s="1"/>
  <c r="O27" i="5"/>
  <c r="O28" i="5"/>
  <c r="R28" i="5" s="1"/>
  <c r="O29" i="5"/>
  <c r="O30" i="5"/>
  <c r="R30" i="5" s="1"/>
  <c r="O31" i="5"/>
  <c r="O32" i="5"/>
  <c r="R32" i="5" s="1"/>
  <c r="O33" i="5"/>
  <c r="O34" i="5"/>
  <c r="R34" i="5" s="1"/>
  <c r="O35" i="5"/>
  <c r="O36" i="5"/>
  <c r="R36" i="5" s="1"/>
  <c r="O37" i="5"/>
  <c r="O38" i="5"/>
  <c r="R38" i="5" s="1"/>
  <c r="O39" i="5"/>
  <c r="R39" i="5" s="1"/>
  <c r="O40" i="5"/>
  <c r="R40" i="5" s="1"/>
  <c r="O41" i="5"/>
  <c r="O42" i="5"/>
  <c r="R42" i="5" s="1"/>
  <c r="O43" i="5"/>
  <c r="R43" i="5" s="1"/>
  <c r="O44" i="5"/>
  <c r="R44" i="5" s="1"/>
  <c r="O45" i="5"/>
  <c r="O46" i="5"/>
  <c r="R46" i="5" s="1"/>
  <c r="O47" i="5"/>
  <c r="O48" i="5"/>
  <c r="R48" i="5" s="1"/>
  <c r="O49" i="5"/>
  <c r="O50" i="5"/>
  <c r="R50" i="5" s="1"/>
  <c r="O51" i="5"/>
  <c r="R51" i="5" s="1"/>
  <c r="O52" i="5"/>
  <c r="R52" i="5" s="1"/>
  <c r="O53" i="5"/>
  <c r="O54" i="5"/>
  <c r="R54" i="5" s="1"/>
  <c r="O55" i="5"/>
  <c r="O56" i="5"/>
  <c r="R56" i="5" s="1"/>
  <c r="O57" i="5"/>
  <c r="O58" i="5"/>
  <c r="R58" i="5" s="1"/>
  <c r="O59" i="5"/>
  <c r="O60" i="5"/>
  <c r="R60" i="5" s="1"/>
  <c r="O61" i="5"/>
  <c r="O62" i="5"/>
  <c r="R62" i="5" s="1"/>
  <c r="O63" i="5"/>
  <c r="O64" i="5"/>
  <c r="R64" i="5" s="1"/>
  <c r="O65" i="5"/>
  <c r="O66" i="5"/>
  <c r="R66" i="5" s="1"/>
  <c r="O67" i="5"/>
  <c r="O68" i="5"/>
  <c r="R68" i="5" s="1"/>
  <c r="O69" i="5"/>
  <c r="O70" i="5"/>
  <c r="O71" i="5"/>
  <c r="O72" i="5"/>
  <c r="O73" i="5"/>
  <c r="O74" i="5"/>
  <c r="R74" i="5" s="1"/>
  <c r="O75" i="5"/>
  <c r="O76" i="5"/>
  <c r="R76" i="5" s="1"/>
  <c r="O77" i="5"/>
  <c r="O78" i="5"/>
  <c r="R78" i="5" s="1"/>
  <c r="O79" i="5"/>
  <c r="O80" i="5"/>
  <c r="R80" i="5" s="1"/>
  <c r="O81" i="5"/>
  <c r="O82" i="5"/>
  <c r="R82" i="5" s="1"/>
  <c r="O83" i="5"/>
  <c r="O84" i="5"/>
  <c r="R84" i="5" s="1"/>
  <c r="O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4" i="5"/>
  <c r="R70" i="5"/>
  <c r="C4" i="5"/>
  <c r="D4" i="5" s="1"/>
  <c r="P4" i="5" s="1"/>
  <c r="C5" i="5"/>
  <c r="D5" i="5" s="1"/>
  <c r="P5" i="5" s="1"/>
  <c r="C6" i="5"/>
  <c r="D6" i="5" s="1"/>
  <c r="P6" i="5" s="1"/>
  <c r="C7" i="5"/>
  <c r="D7" i="5" s="1"/>
  <c r="P7" i="5" s="1"/>
  <c r="C8" i="5"/>
  <c r="D8" i="5" s="1"/>
  <c r="P8" i="5" s="1"/>
  <c r="C9" i="5"/>
  <c r="D9" i="5" s="1"/>
  <c r="P9" i="5" s="1"/>
  <c r="C10" i="5"/>
  <c r="D10" i="5" s="1"/>
  <c r="P10" i="5" s="1"/>
  <c r="C12" i="5"/>
  <c r="D12" i="5" s="1"/>
  <c r="P12" i="5" s="1"/>
  <c r="C13" i="5"/>
  <c r="D13" i="5" s="1"/>
  <c r="P13" i="5" s="1"/>
  <c r="C14" i="5"/>
  <c r="D14" i="5" s="1"/>
  <c r="P14" i="5" s="1"/>
  <c r="C15" i="5"/>
  <c r="D15" i="5" s="1"/>
  <c r="P15" i="5" s="1"/>
  <c r="C18" i="5"/>
  <c r="D18" i="5" s="1"/>
  <c r="P18" i="5" s="1"/>
  <c r="C21" i="5"/>
  <c r="D21" i="5" s="1"/>
  <c r="P21" i="5" s="1"/>
  <c r="C22" i="5"/>
  <c r="D22" i="5" s="1"/>
  <c r="P22" i="5" s="1"/>
  <c r="C23" i="5"/>
  <c r="D23" i="5" s="1"/>
  <c r="P23" i="5" s="1"/>
  <c r="C26" i="5"/>
  <c r="D26" i="5" s="1"/>
  <c r="P26" i="5" s="1"/>
  <c r="C28" i="5"/>
  <c r="D28" i="5" s="1"/>
  <c r="P28" i="5" s="1"/>
  <c r="C29" i="5"/>
  <c r="D29" i="5" s="1"/>
  <c r="P29" i="5" s="1"/>
  <c r="C30" i="5"/>
  <c r="D30" i="5" s="1"/>
  <c r="P30" i="5" s="1"/>
  <c r="C31" i="5"/>
  <c r="D31" i="5" s="1"/>
  <c r="P31" i="5" s="1"/>
  <c r="C34" i="5"/>
  <c r="D34" i="5" s="1"/>
  <c r="P34" i="5" s="1"/>
  <c r="C36" i="5"/>
  <c r="D36" i="5" s="1"/>
  <c r="P36" i="5" s="1"/>
  <c r="C37" i="5"/>
  <c r="D37" i="5" s="1"/>
  <c r="P37" i="5" s="1"/>
  <c r="C38" i="5"/>
  <c r="D38" i="5" s="1"/>
  <c r="P38" i="5" s="1"/>
  <c r="C39" i="5"/>
  <c r="D39" i="5" s="1"/>
  <c r="P39" i="5" s="1"/>
  <c r="C42" i="5"/>
  <c r="D42" i="5" s="1"/>
  <c r="P42" i="5" s="1"/>
  <c r="C44" i="5"/>
  <c r="D44" i="5" s="1"/>
  <c r="P44" i="5" s="1"/>
  <c r="C45" i="5"/>
  <c r="D45" i="5" s="1"/>
  <c r="P45" i="5" s="1"/>
  <c r="C46" i="5"/>
  <c r="D46" i="5" s="1"/>
  <c r="P46" i="5" s="1"/>
  <c r="C47" i="5"/>
  <c r="D47" i="5" s="1"/>
  <c r="P47" i="5" s="1"/>
  <c r="C50" i="5"/>
  <c r="D50" i="5" s="1"/>
  <c r="P50" i="5" s="1"/>
  <c r="C52" i="5"/>
  <c r="D52" i="5" s="1"/>
  <c r="P52" i="5" s="1"/>
  <c r="C53" i="5"/>
  <c r="D53" i="5" s="1"/>
  <c r="P53" i="5" s="1"/>
  <c r="C54" i="5"/>
  <c r="D54" i="5" s="1"/>
  <c r="P54" i="5" s="1"/>
  <c r="C55" i="5"/>
  <c r="D55" i="5" s="1"/>
  <c r="P55" i="5" s="1"/>
  <c r="C58" i="5"/>
  <c r="D58" i="5" s="1"/>
  <c r="P58" i="5" s="1"/>
  <c r="C60" i="5"/>
  <c r="D60" i="5" s="1"/>
  <c r="P60" i="5" s="1"/>
  <c r="C61" i="5"/>
  <c r="D61" i="5" s="1"/>
  <c r="P61" i="5" s="1"/>
  <c r="C62" i="5"/>
  <c r="D62" i="5" s="1"/>
  <c r="P62" i="5" s="1"/>
  <c r="C63" i="5"/>
  <c r="D63" i="5" s="1"/>
  <c r="P63" i="5" s="1"/>
  <c r="C64" i="5"/>
  <c r="D64" i="5" s="1"/>
  <c r="P64" i="5" s="1"/>
  <c r="C66" i="5"/>
  <c r="D66" i="5" s="1"/>
  <c r="P66" i="5" s="1"/>
  <c r="C68" i="5"/>
  <c r="D68" i="5" s="1"/>
  <c r="P68" i="5" s="1"/>
  <c r="C69" i="5"/>
  <c r="D69" i="5" s="1"/>
  <c r="P69" i="5" s="1"/>
  <c r="C70" i="5"/>
  <c r="D70" i="5" s="1"/>
  <c r="P70" i="5" s="1"/>
  <c r="C71" i="5"/>
  <c r="D71" i="5" s="1"/>
  <c r="P71" i="5" s="1"/>
  <c r="C72" i="5"/>
  <c r="D72" i="5" s="1"/>
  <c r="P72" i="5" s="1"/>
  <c r="C73" i="5"/>
  <c r="D73" i="5" s="1"/>
  <c r="P73" i="5" s="1"/>
  <c r="C74" i="5"/>
  <c r="D74" i="5" s="1"/>
  <c r="P74" i="5" s="1"/>
  <c r="C76" i="5"/>
  <c r="D76" i="5" s="1"/>
  <c r="P76" i="5" s="1"/>
  <c r="C77" i="5"/>
  <c r="D77" i="5" s="1"/>
  <c r="P77" i="5" s="1"/>
  <c r="C78" i="5"/>
  <c r="D78" i="5" s="1"/>
  <c r="P78" i="5" s="1"/>
  <c r="C79" i="5"/>
  <c r="D79" i="5" s="1"/>
  <c r="P79" i="5" s="1"/>
  <c r="C82" i="5"/>
  <c r="D82" i="5" s="1"/>
  <c r="P82" i="5" s="1"/>
  <c r="C84" i="5"/>
  <c r="D84" i="5" s="1"/>
  <c r="P84" i="5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T14" i="2"/>
  <c r="T13" i="2"/>
  <c r="P105" i="5" l="1"/>
  <c r="P106" i="5" s="1"/>
  <c r="P189" i="12"/>
  <c r="P185" i="12"/>
  <c r="P193" i="12"/>
  <c r="P180" i="12"/>
  <c r="P191" i="12"/>
  <c r="P184" i="12"/>
  <c r="P186" i="12"/>
  <c r="P190" i="12"/>
  <c r="P178" i="12"/>
  <c r="P177" i="12"/>
  <c r="P192" i="12"/>
  <c r="P179" i="12"/>
  <c r="P182" i="12"/>
  <c r="P176" i="12"/>
  <c r="P194" i="12"/>
  <c r="P183" i="12"/>
  <c r="P181" i="12"/>
  <c r="P187" i="12"/>
  <c r="P188" i="12"/>
  <c r="P172" i="12"/>
  <c r="P174" i="12"/>
  <c r="P164" i="12"/>
  <c r="P168" i="12"/>
  <c r="P162" i="12"/>
  <c r="P160" i="12"/>
  <c r="P170" i="12"/>
  <c r="P166" i="12"/>
  <c r="P171" i="12"/>
  <c r="P161" i="12"/>
  <c r="P167" i="12"/>
  <c r="P159" i="12"/>
  <c r="P165" i="12"/>
  <c r="P163" i="12"/>
  <c r="P175" i="12"/>
  <c r="P169" i="12"/>
  <c r="P173" i="12"/>
  <c r="P157" i="12"/>
  <c r="P155" i="12"/>
  <c r="P149" i="12"/>
  <c r="P145" i="12"/>
  <c r="P151" i="12"/>
  <c r="P158" i="12"/>
  <c r="P147" i="12"/>
  <c r="P150" i="12"/>
  <c r="P146" i="12"/>
  <c r="P154" i="12"/>
  <c r="P148" i="12"/>
  <c r="P153" i="12"/>
  <c r="P156" i="12"/>
  <c r="P152" i="12"/>
  <c r="P95" i="12"/>
  <c r="P131" i="12"/>
  <c r="P135" i="12"/>
  <c r="P139" i="12"/>
  <c r="P105" i="12"/>
  <c r="P141" i="12"/>
  <c r="P143" i="12"/>
  <c r="P101" i="12"/>
  <c r="P103" i="12"/>
  <c r="P133" i="12"/>
  <c r="P137" i="12"/>
  <c r="P127" i="12"/>
  <c r="P87" i="12"/>
  <c r="P91" i="12"/>
  <c r="P118" i="12"/>
  <c r="P85" i="12"/>
  <c r="P92" i="12"/>
  <c r="P144" i="12"/>
  <c r="P142" i="12"/>
  <c r="P115" i="12"/>
  <c r="P98" i="12"/>
  <c r="P113" i="12"/>
  <c r="P108" i="12"/>
  <c r="P88" i="12"/>
  <c r="P94" i="12"/>
  <c r="P129" i="12"/>
  <c r="P114" i="12"/>
  <c r="P93" i="12"/>
  <c r="P120" i="12"/>
  <c r="P104" i="12"/>
  <c r="P124" i="12"/>
  <c r="P134" i="12"/>
  <c r="P112" i="12"/>
  <c r="P117" i="12"/>
  <c r="P122" i="12"/>
  <c r="P109" i="12"/>
  <c r="P123" i="12"/>
  <c r="P110" i="12"/>
  <c r="P136" i="12"/>
  <c r="P128" i="12"/>
  <c r="P111" i="12"/>
  <c r="P90" i="12"/>
  <c r="P121" i="12"/>
  <c r="P132" i="12"/>
  <c r="P102" i="12"/>
  <c r="P138" i="12"/>
  <c r="P99" i="12"/>
  <c r="P126" i="12"/>
  <c r="P140" i="12"/>
  <c r="P86" i="12"/>
  <c r="P125" i="12"/>
  <c r="P89" i="12"/>
  <c r="P96" i="12"/>
  <c r="P119" i="12"/>
  <c r="P130" i="12"/>
  <c r="P116" i="12"/>
  <c r="P100" i="12"/>
  <c r="P97" i="12"/>
  <c r="P106" i="12"/>
  <c r="P84" i="12"/>
  <c r="P107" i="12"/>
  <c r="H4" i="2"/>
  <c r="G15" i="2" s="1"/>
  <c r="Q4" i="2"/>
  <c r="F3" i="2"/>
  <c r="P10" i="12"/>
  <c r="P18" i="12"/>
  <c r="P26" i="12"/>
  <c r="P34" i="12"/>
  <c r="P42" i="12"/>
  <c r="P50" i="12"/>
  <c r="P58" i="12"/>
  <c r="P66" i="12"/>
  <c r="P74" i="12"/>
  <c r="P82" i="12"/>
  <c r="P6" i="12"/>
  <c r="P14" i="12"/>
  <c r="P22" i="12"/>
  <c r="P30" i="12"/>
  <c r="P38" i="12"/>
  <c r="P46" i="12"/>
  <c r="P54" i="12"/>
  <c r="P62" i="12"/>
  <c r="P70" i="12"/>
  <c r="P78" i="12"/>
  <c r="P7" i="12"/>
  <c r="P15" i="12"/>
  <c r="P23" i="12"/>
  <c r="P31" i="12"/>
  <c r="P39" i="12"/>
  <c r="P47" i="12"/>
  <c r="P55" i="12"/>
  <c r="P63" i="12"/>
  <c r="P71" i="12"/>
  <c r="P79" i="12"/>
  <c r="P16" i="12"/>
  <c r="P28" i="12"/>
  <c r="P41" i="12"/>
  <c r="P53" i="12"/>
  <c r="P67" i="12"/>
  <c r="P80" i="12"/>
  <c r="P4" i="12"/>
  <c r="P17" i="12"/>
  <c r="P29" i="12"/>
  <c r="P43" i="12"/>
  <c r="P56" i="12"/>
  <c r="P68" i="12"/>
  <c r="P81" i="12"/>
  <c r="P5" i="12"/>
  <c r="P19" i="12"/>
  <c r="P32" i="12"/>
  <c r="P44" i="12"/>
  <c r="P57" i="12"/>
  <c r="P69" i="12"/>
  <c r="P83" i="12"/>
  <c r="P8" i="12"/>
  <c r="P20" i="12"/>
  <c r="P33" i="12"/>
  <c r="P45" i="12"/>
  <c r="P59" i="12"/>
  <c r="P72" i="12"/>
  <c r="P9" i="12"/>
  <c r="P21" i="12"/>
  <c r="P35" i="12"/>
  <c r="P48" i="12"/>
  <c r="P60" i="12"/>
  <c r="P73" i="12"/>
  <c r="P11" i="12"/>
  <c r="P24" i="12"/>
  <c r="P36" i="12"/>
  <c r="P49" i="12"/>
  <c r="P61" i="12"/>
  <c r="P75" i="12"/>
  <c r="P12" i="12"/>
  <c r="P25" i="12"/>
  <c r="P37" i="12"/>
  <c r="P51" i="12"/>
  <c r="P64" i="12"/>
  <c r="P76" i="12"/>
  <c r="P13" i="12"/>
  <c r="P27" i="12"/>
  <c r="P40" i="12"/>
  <c r="P52" i="12"/>
  <c r="P65" i="12"/>
  <c r="P77" i="12"/>
  <c r="E5" i="12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G4" i="12"/>
  <c r="F4" i="12"/>
  <c r="R74" i="13"/>
  <c r="F80" i="2"/>
  <c r="F72" i="2"/>
  <c r="F64" i="2"/>
  <c r="F56" i="2"/>
  <c r="F48" i="2"/>
  <c r="F40" i="2"/>
  <c r="F32" i="2"/>
  <c r="F23" i="2"/>
  <c r="F15" i="2"/>
  <c r="F7" i="2"/>
  <c r="F82" i="2"/>
  <c r="F74" i="2"/>
  <c r="F66" i="2"/>
  <c r="F58" i="2"/>
  <c r="F50" i="2"/>
  <c r="F42" i="2"/>
  <c r="F34" i="2"/>
  <c r="F25" i="2"/>
  <c r="F17" i="2"/>
  <c r="F9" i="2"/>
  <c r="F79" i="2"/>
  <c r="F71" i="2"/>
  <c r="F63" i="2"/>
  <c r="F55" i="2"/>
  <c r="F47" i="2"/>
  <c r="F39" i="2"/>
  <c r="F31" i="2"/>
  <c r="R81" i="13"/>
  <c r="R44" i="13"/>
  <c r="R59" i="13"/>
  <c r="R27" i="13"/>
  <c r="R35" i="13"/>
  <c r="R9" i="13"/>
  <c r="R11" i="13"/>
  <c r="R29" i="13"/>
  <c r="R19" i="13"/>
  <c r="R83" i="13"/>
  <c r="D3" i="13"/>
  <c r="G3" i="13" s="1"/>
  <c r="H3" i="13" s="1"/>
  <c r="R10" i="13"/>
  <c r="Q10" i="13"/>
  <c r="R75" i="13"/>
  <c r="R67" i="13"/>
  <c r="R52" i="13"/>
  <c r="R68" i="13"/>
  <c r="R33" i="13"/>
  <c r="R26" i="13"/>
  <c r="R18" i="13"/>
  <c r="R66" i="13"/>
  <c r="R57" i="13"/>
  <c r="R73" i="13"/>
  <c r="R42" i="13"/>
  <c r="F81" i="2"/>
  <c r="F73" i="2"/>
  <c r="F65" i="2"/>
  <c r="F57" i="2"/>
  <c r="F49" i="2"/>
  <c r="F41" i="2"/>
  <c r="F33" i="2"/>
  <c r="F24" i="2"/>
  <c r="F16" i="2"/>
  <c r="F8" i="2"/>
  <c r="F78" i="2"/>
  <c r="F70" i="2"/>
  <c r="F62" i="2"/>
  <c r="F54" i="2"/>
  <c r="F46" i="2"/>
  <c r="F38" i="2"/>
  <c r="F30" i="2"/>
  <c r="F21" i="2"/>
  <c r="F13" i="2"/>
  <c r="F5" i="2"/>
  <c r="F6" i="2"/>
  <c r="F77" i="2"/>
  <c r="F69" i="2"/>
  <c r="F61" i="2"/>
  <c r="F53" i="2"/>
  <c r="F45" i="2"/>
  <c r="F37" i="2"/>
  <c r="F29" i="2"/>
  <c r="F20" i="2"/>
  <c r="F12" i="2"/>
  <c r="F4" i="2"/>
  <c r="F22" i="2"/>
  <c r="F76" i="2"/>
  <c r="F68" i="2"/>
  <c r="F60" i="2"/>
  <c r="F52" i="2"/>
  <c r="F44" i="2"/>
  <c r="F36" i="2"/>
  <c r="F28" i="2"/>
  <c r="F19" i="2"/>
  <c r="F11" i="2"/>
  <c r="F14" i="2"/>
  <c r="F83" i="2"/>
  <c r="F75" i="2"/>
  <c r="F67" i="2"/>
  <c r="F59" i="2"/>
  <c r="F51" i="2"/>
  <c r="F43" i="2"/>
  <c r="F35" i="2"/>
  <c r="F26" i="2"/>
  <c r="F18" i="2"/>
  <c r="F10" i="2"/>
  <c r="F27" i="2"/>
  <c r="F3" i="12"/>
  <c r="G3" i="12"/>
  <c r="V3" i="12"/>
  <c r="Q4" i="5"/>
  <c r="J4" i="5"/>
  <c r="S4" i="5"/>
  <c r="R4" i="5" s="1"/>
  <c r="G4" i="5"/>
  <c r="Q78" i="5"/>
  <c r="Q70" i="5"/>
  <c r="Q62" i="5"/>
  <c r="Q54" i="5"/>
  <c r="Q46" i="5"/>
  <c r="Q38" i="5"/>
  <c r="Q30" i="5"/>
  <c r="Q22" i="5"/>
  <c r="Q6" i="5"/>
  <c r="Q13" i="5"/>
  <c r="Q5" i="5"/>
  <c r="Q80" i="5"/>
  <c r="Q64" i="5"/>
  <c r="Q48" i="5"/>
  <c r="Q32" i="5"/>
  <c r="Q24" i="5"/>
  <c r="Q72" i="5"/>
  <c r="Q84" i="5"/>
  <c r="Q60" i="5"/>
  <c r="Q36" i="5"/>
  <c r="Q20" i="5"/>
  <c r="Q11" i="5"/>
  <c r="Q83" i="5"/>
  <c r="Q67" i="5"/>
  <c r="Q59" i="5"/>
  <c r="Q51" i="5"/>
  <c r="Q35" i="5"/>
  <c r="Q27" i="5"/>
  <c r="Q19" i="5"/>
  <c r="Q74" i="5"/>
  <c r="Q66" i="5"/>
  <c r="Q42" i="5"/>
  <c r="Q34" i="5"/>
  <c r="Q10" i="5"/>
  <c r="Q76" i="5"/>
  <c r="Q44" i="5"/>
  <c r="Q8" i="5"/>
  <c r="Q40" i="5"/>
  <c r="Q56" i="5"/>
  <c r="R72" i="5"/>
  <c r="Q25" i="5"/>
  <c r="Q9" i="5"/>
  <c r="Q68" i="5"/>
  <c r="Q52" i="5"/>
  <c r="Q28" i="5"/>
  <c r="Q12" i="5"/>
  <c r="R12" i="5"/>
  <c r="Q50" i="5"/>
  <c r="Q26" i="5"/>
  <c r="Q7" i="5"/>
  <c r="Q16" i="5"/>
  <c r="Q82" i="5"/>
  <c r="Q58" i="5"/>
  <c r="Q31" i="5"/>
  <c r="Q14" i="5"/>
  <c r="Q43" i="5"/>
  <c r="R53" i="5"/>
  <c r="Q53" i="5"/>
  <c r="Q15" i="5"/>
  <c r="Q18" i="5"/>
  <c r="Q21" i="5"/>
  <c r="Q23" i="5"/>
  <c r="R31" i="5"/>
  <c r="R33" i="5"/>
  <c r="Q33" i="5"/>
  <c r="R55" i="5"/>
  <c r="Q55" i="5"/>
  <c r="R57" i="5"/>
  <c r="Q57" i="5"/>
  <c r="R59" i="5"/>
  <c r="R61" i="5"/>
  <c r="Q61" i="5"/>
  <c r="R63" i="5"/>
  <c r="Q63" i="5"/>
  <c r="R65" i="5"/>
  <c r="Q65" i="5"/>
  <c r="R67" i="5"/>
  <c r="R69" i="5"/>
  <c r="Q69" i="5"/>
  <c r="R71" i="5"/>
  <c r="Q71" i="5"/>
  <c r="R73" i="5"/>
  <c r="Q73" i="5"/>
  <c r="R75" i="5"/>
  <c r="Q75" i="5"/>
  <c r="R77" i="5"/>
  <c r="Q77" i="5"/>
  <c r="R79" i="5"/>
  <c r="Q79" i="5"/>
  <c r="R81" i="5"/>
  <c r="Q81" i="5"/>
  <c r="R83" i="5"/>
  <c r="R45" i="5"/>
  <c r="Q45" i="5"/>
  <c r="R25" i="5"/>
  <c r="Q47" i="5"/>
  <c r="R37" i="5"/>
  <c r="Q37" i="5"/>
  <c r="R41" i="5"/>
  <c r="Q41" i="5"/>
  <c r="Q17" i="5"/>
  <c r="R14" i="5"/>
  <c r="Q39" i="5"/>
  <c r="R47" i="5"/>
  <c r="R49" i="5"/>
  <c r="Q49" i="5"/>
  <c r="R35" i="5"/>
  <c r="R27" i="5"/>
  <c r="R29" i="5"/>
  <c r="Q29" i="5"/>
  <c r="T3" i="5" l="1"/>
  <c r="G83" i="12"/>
  <c r="E84" i="12"/>
  <c r="G13" i="2"/>
  <c r="G56" i="2"/>
  <c r="G32" i="2"/>
  <c r="G8" i="2"/>
  <c r="G37" i="2"/>
  <c r="G79" i="2"/>
  <c r="G55" i="2"/>
  <c r="G31" i="2"/>
  <c r="G7" i="2"/>
  <c r="G77" i="2"/>
  <c r="G53" i="2"/>
  <c r="G29" i="2"/>
  <c r="G5" i="2"/>
  <c r="G72" i="2"/>
  <c r="G24" i="2"/>
  <c r="G23" i="2"/>
  <c r="G63" i="2"/>
  <c r="G71" i="2"/>
  <c r="G47" i="2"/>
  <c r="G69" i="2"/>
  <c r="G45" i="2"/>
  <c r="G21" i="2"/>
  <c r="G84" i="2"/>
  <c r="G48" i="2"/>
  <c r="G64" i="2"/>
  <c r="G40" i="2"/>
  <c r="P89" i="2"/>
  <c r="P85" i="2"/>
  <c r="P93" i="2"/>
  <c r="P101" i="2"/>
  <c r="P97" i="2"/>
  <c r="P92" i="2"/>
  <c r="P100" i="2"/>
  <c r="P88" i="2"/>
  <c r="P98" i="2"/>
  <c r="P86" i="2"/>
  <c r="P90" i="2"/>
  <c r="P99" i="2"/>
  <c r="P91" i="2"/>
  <c r="P95" i="2"/>
  <c r="P102" i="2"/>
  <c r="P103" i="2"/>
  <c r="P94" i="2"/>
  <c r="P87" i="2"/>
  <c r="P96" i="2"/>
  <c r="G3" i="2"/>
  <c r="G92" i="2"/>
  <c r="G87" i="2"/>
  <c r="G88" i="2"/>
  <c r="G102" i="2"/>
  <c r="G100" i="2"/>
  <c r="G97" i="2"/>
  <c r="G99" i="2"/>
  <c r="G85" i="2"/>
  <c r="G90" i="2"/>
  <c r="G103" i="2"/>
  <c r="G101" i="2"/>
  <c r="G98" i="2"/>
  <c r="G93" i="2"/>
  <c r="G94" i="2"/>
  <c r="G95" i="2"/>
  <c r="G89" i="2"/>
  <c r="G96" i="2"/>
  <c r="G91" i="2"/>
  <c r="G86" i="2"/>
  <c r="F12" i="12"/>
  <c r="I3" i="2"/>
  <c r="G7" i="12"/>
  <c r="F7" i="12"/>
  <c r="G6" i="12"/>
  <c r="F6" i="12"/>
  <c r="F10" i="12"/>
  <c r="G10" i="12"/>
  <c r="F8" i="12"/>
  <c r="G8" i="12"/>
  <c r="F15" i="12"/>
  <c r="F5" i="12"/>
  <c r="G15" i="12"/>
  <c r="G5" i="12"/>
  <c r="G14" i="12"/>
  <c r="F11" i="12"/>
  <c r="G12" i="12"/>
  <c r="F14" i="12"/>
  <c r="G11" i="12"/>
  <c r="I4" i="5"/>
  <c r="F24" i="12"/>
  <c r="F20" i="12"/>
  <c r="G24" i="12"/>
  <c r="G20" i="12"/>
  <c r="F29" i="12"/>
  <c r="G29" i="12"/>
  <c r="F17" i="12"/>
  <c r="F26" i="12"/>
  <c r="G26" i="12"/>
  <c r="F28" i="12"/>
  <c r="F38" i="12"/>
  <c r="F23" i="12"/>
  <c r="G38" i="12"/>
  <c r="F33" i="12"/>
  <c r="G23" i="12"/>
  <c r="F32" i="12"/>
  <c r="G17" i="12"/>
  <c r="F43" i="12"/>
  <c r="G43" i="12"/>
  <c r="G22" i="12"/>
  <c r="F47" i="12"/>
  <c r="G33" i="12"/>
  <c r="F34" i="12"/>
  <c r="F16" i="12"/>
  <c r="G37" i="12"/>
  <c r="F56" i="12"/>
  <c r="F37" i="12"/>
  <c r="F27" i="12"/>
  <c r="G47" i="12"/>
  <c r="G28" i="12"/>
  <c r="G34" i="12"/>
  <c r="F31" i="12"/>
  <c r="G56" i="12"/>
  <c r="F22" i="12"/>
  <c r="F52" i="12"/>
  <c r="G16" i="12"/>
  <c r="G52" i="12"/>
  <c r="G32" i="12"/>
  <c r="G46" i="12"/>
  <c r="F61" i="12"/>
  <c r="G58" i="12"/>
  <c r="G45" i="12"/>
  <c r="F21" i="12"/>
  <c r="G61" i="12"/>
  <c r="G36" i="12"/>
  <c r="F13" i="12"/>
  <c r="F46" i="12"/>
  <c r="F36" i="12"/>
  <c r="F30" i="12"/>
  <c r="G75" i="12"/>
  <c r="G31" i="12"/>
  <c r="G70" i="12"/>
  <c r="F55" i="12"/>
  <c r="G21" i="12"/>
  <c r="F70" i="12"/>
  <c r="F51" i="12"/>
  <c r="F41" i="12"/>
  <c r="F40" i="12"/>
  <c r="G27" i="12"/>
  <c r="F58" i="12"/>
  <c r="G51" i="12"/>
  <c r="G41" i="12"/>
  <c r="G40" i="12"/>
  <c r="G13" i="12"/>
  <c r="G55" i="12"/>
  <c r="G66" i="12"/>
  <c r="F64" i="12"/>
  <c r="G64" i="12"/>
  <c r="G80" i="12"/>
  <c r="F65" i="12"/>
  <c r="F83" i="12"/>
  <c r="F77" i="12"/>
  <c r="F42" i="12"/>
  <c r="F62" i="12"/>
  <c r="F18" i="12"/>
  <c r="G65" i="12"/>
  <c r="F60" i="12"/>
  <c r="G54" i="12"/>
  <c r="G42" i="12"/>
  <c r="G18" i="12"/>
  <c r="F75" i="12"/>
  <c r="G60" i="12"/>
  <c r="F45" i="12"/>
  <c r="G30" i="12"/>
  <c r="F50" i="12"/>
  <c r="F66" i="12"/>
  <c r="G77" i="12"/>
  <c r="F54" i="12"/>
  <c r="F76" i="12"/>
  <c r="F53" i="12"/>
  <c r="G50" i="12"/>
  <c r="G78" i="12"/>
  <c r="F68" i="12"/>
  <c r="F74" i="12"/>
  <c r="G76" i="12"/>
  <c r="G53" i="12"/>
  <c r="F82" i="12"/>
  <c r="F78" i="12"/>
  <c r="G68" i="12"/>
  <c r="G74" i="12"/>
  <c r="F71" i="12"/>
  <c r="F44" i="12"/>
  <c r="G82" i="12"/>
  <c r="F69" i="12"/>
  <c r="F63" i="12"/>
  <c r="F81" i="12"/>
  <c r="G71" i="12"/>
  <c r="G44" i="12"/>
  <c r="F57" i="12"/>
  <c r="G69" i="12"/>
  <c r="G63" i="12"/>
  <c r="G81" i="12"/>
  <c r="F48" i="12"/>
  <c r="F67" i="12"/>
  <c r="G57" i="12"/>
  <c r="F72" i="12"/>
  <c r="F59" i="12"/>
  <c r="F49" i="12"/>
  <c r="G48" i="12"/>
  <c r="G67" i="12"/>
  <c r="F35" i="12"/>
  <c r="F25" i="12"/>
  <c r="G72" i="12"/>
  <c r="G59" i="12"/>
  <c r="G49" i="12"/>
  <c r="F80" i="12"/>
  <c r="G62" i="12"/>
  <c r="G35" i="12"/>
  <c r="G25" i="12"/>
  <c r="G19" i="12"/>
  <c r="F19" i="12"/>
  <c r="G73" i="12"/>
  <c r="F73" i="12"/>
  <c r="G9" i="12"/>
  <c r="F9" i="12"/>
  <c r="G79" i="12"/>
  <c r="F79" i="12"/>
  <c r="G39" i="12"/>
  <c r="F39" i="12"/>
  <c r="T5" i="5"/>
  <c r="P84" i="2"/>
  <c r="I3" i="13"/>
  <c r="P50" i="13"/>
  <c r="Q50" i="13" s="1"/>
  <c r="P3" i="13"/>
  <c r="R3" i="13" s="1"/>
  <c r="P54" i="13"/>
  <c r="Q54" i="13" s="1"/>
  <c r="P14" i="13"/>
  <c r="Q14" i="13" s="1"/>
  <c r="P21" i="13"/>
  <c r="Q21" i="13" s="1"/>
  <c r="P82" i="13"/>
  <c r="P22" i="13"/>
  <c r="Q22" i="13" s="1"/>
  <c r="P47" i="13"/>
  <c r="Q47" i="13" s="1"/>
  <c r="P30" i="13"/>
  <c r="Q30" i="13" s="1"/>
  <c r="P60" i="13"/>
  <c r="R60" i="13" s="1"/>
  <c r="P39" i="13"/>
  <c r="Q39" i="13" s="1"/>
  <c r="P31" i="13"/>
  <c r="R31" i="13" s="1"/>
  <c r="P51" i="13"/>
  <c r="R51" i="13" s="1"/>
  <c r="P69" i="13"/>
  <c r="R69" i="13" s="1"/>
  <c r="P80" i="13"/>
  <c r="Q80" i="13" s="1"/>
  <c r="P48" i="13"/>
  <c r="Q48" i="13" s="1"/>
  <c r="P15" i="13"/>
  <c r="Q15" i="13" s="1"/>
  <c r="P25" i="13"/>
  <c r="Q25" i="13" s="1"/>
  <c r="P56" i="13"/>
  <c r="Q56" i="13" s="1"/>
  <c r="P63" i="13"/>
  <c r="Q63" i="13" s="1"/>
  <c r="P6" i="13"/>
  <c r="Q6" i="13" s="1"/>
  <c r="P20" i="13"/>
  <c r="R20" i="13" s="1"/>
  <c r="P12" i="13"/>
  <c r="Q12" i="13" s="1"/>
  <c r="P76" i="13"/>
  <c r="Q76" i="13" s="1"/>
  <c r="P36" i="13"/>
  <c r="R36" i="13" s="1"/>
  <c r="P32" i="13"/>
  <c r="R32" i="13" s="1"/>
  <c r="P77" i="13"/>
  <c r="Q77" i="13" s="1"/>
  <c r="P65" i="13"/>
  <c r="Q65" i="13" s="1"/>
  <c r="P72" i="13"/>
  <c r="Q72" i="13" s="1"/>
  <c r="P7" i="13"/>
  <c r="R7" i="13" s="1"/>
  <c r="P34" i="13"/>
  <c r="P53" i="13"/>
  <c r="P24" i="13"/>
  <c r="P45" i="13"/>
  <c r="P16" i="13"/>
  <c r="P37" i="13"/>
  <c r="P8" i="13"/>
  <c r="P28" i="13"/>
  <c r="P23" i="13"/>
  <c r="P79" i="13"/>
  <c r="P5" i="13"/>
  <c r="P71" i="13"/>
  <c r="P4" i="13"/>
  <c r="P43" i="13"/>
  <c r="P55" i="13"/>
  <c r="P78" i="13"/>
  <c r="P49" i="13"/>
  <c r="P70" i="13"/>
  <c r="P41" i="13"/>
  <c r="P62" i="13"/>
  <c r="P64" i="13"/>
  <c r="P13" i="13"/>
  <c r="P17" i="13"/>
  <c r="P46" i="13"/>
  <c r="P58" i="13"/>
  <c r="P38" i="13"/>
  <c r="P40" i="13"/>
  <c r="P61" i="13"/>
  <c r="P3" i="12"/>
  <c r="O3" i="12"/>
  <c r="H4" i="5"/>
  <c r="G5" i="5"/>
  <c r="P48" i="2"/>
  <c r="P31" i="2"/>
  <c r="P78" i="2"/>
  <c r="P14" i="2"/>
  <c r="P10" i="2"/>
  <c r="P21" i="2"/>
  <c r="P74" i="2"/>
  <c r="P20" i="2"/>
  <c r="P33" i="2"/>
  <c r="P65" i="2"/>
  <c r="P8" i="2"/>
  <c r="P44" i="2"/>
  <c r="P47" i="2"/>
  <c r="P36" i="2"/>
  <c r="P66" i="2"/>
  <c r="P40" i="2"/>
  <c r="P58" i="2"/>
  <c r="P23" i="2"/>
  <c r="P57" i="2"/>
  <c r="P70" i="2"/>
  <c r="P6" i="2"/>
  <c r="P77" i="2"/>
  <c r="P13" i="2"/>
  <c r="P18" i="2"/>
  <c r="P76" i="2"/>
  <c r="P12" i="2"/>
  <c r="P41" i="2"/>
  <c r="P16" i="2"/>
  <c r="P46" i="2"/>
  <c r="P53" i="2"/>
  <c r="P49" i="2"/>
  <c r="P35" i="2"/>
  <c r="P38" i="2"/>
  <c r="P45" i="2"/>
  <c r="P64" i="2"/>
  <c r="P11" i="2"/>
  <c r="P43" i="2"/>
  <c r="P56" i="2"/>
  <c r="P19" i="2"/>
  <c r="P39" i="2"/>
  <c r="P26" i="2"/>
  <c r="P22" i="2"/>
  <c r="P50" i="2"/>
  <c r="P28" i="2"/>
  <c r="P42" i="2"/>
  <c r="P32" i="2"/>
  <c r="P34" i="2"/>
  <c r="P79" i="2"/>
  <c r="P15" i="2"/>
  <c r="P25" i="2"/>
  <c r="P62" i="2"/>
  <c r="P81" i="2"/>
  <c r="P69" i="2"/>
  <c r="P5" i="2"/>
  <c r="P68" i="2"/>
  <c r="P4" i="2"/>
  <c r="P24" i="2"/>
  <c r="P73" i="2"/>
  <c r="P71" i="2"/>
  <c r="P7" i="2"/>
  <c r="P54" i="2"/>
  <c r="P83" i="2"/>
  <c r="P61" i="2"/>
  <c r="P60" i="2"/>
  <c r="P80" i="2"/>
  <c r="P17" i="2"/>
  <c r="P63" i="2"/>
  <c r="P59" i="2"/>
  <c r="P75" i="2"/>
  <c r="P52" i="2"/>
  <c r="P72" i="2"/>
  <c r="P55" i="2"/>
  <c r="P27" i="2"/>
  <c r="P51" i="2"/>
  <c r="P9" i="2"/>
  <c r="P67" i="2"/>
  <c r="P82" i="2"/>
  <c r="P30" i="2"/>
  <c r="P37" i="2"/>
  <c r="P3" i="2"/>
  <c r="P29" i="2"/>
  <c r="G6" i="2"/>
  <c r="G80" i="2"/>
  <c r="G61" i="2"/>
  <c r="G39" i="2"/>
  <c r="G16" i="2"/>
  <c r="E85" i="12" l="1"/>
  <c r="F84" i="12"/>
  <c r="G84" i="12"/>
  <c r="H5" i="5"/>
  <c r="I5" i="5"/>
  <c r="R63" i="13"/>
  <c r="R77" i="13"/>
  <c r="Q51" i="13"/>
  <c r="R14" i="13"/>
  <c r="R80" i="13"/>
  <c r="Q3" i="13"/>
  <c r="Q69" i="13"/>
  <c r="R12" i="13"/>
  <c r="R22" i="13"/>
  <c r="R48" i="13"/>
  <c r="R50" i="13"/>
  <c r="Q20" i="13"/>
  <c r="R56" i="13"/>
  <c r="Q31" i="13"/>
  <c r="R72" i="13"/>
  <c r="R47" i="13"/>
  <c r="Q60" i="13"/>
  <c r="Q36" i="13"/>
  <c r="R25" i="13"/>
  <c r="R54" i="13"/>
  <c r="R39" i="13"/>
  <c r="R30" i="13"/>
  <c r="R21" i="13"/>
  <c r="R15" i="13"/>
  <c r="Q7" i="13"/>
  <c r="Q32" i="13"/>
  <c r="Q82" i="13"/>
  <c r="R82" i="13"/>
  <c r="R6" i="13"/>
  <c r="K3" i="13"/>
  <c r="K5" i="13"/>
  <c r="R76" i="13"/>
  <c r="R65" i="13"/>
  <c r="Q46" i="13"/>
  <c r="R46" i="13"/>
  <c r="Q78" i="13"/>
  <c r="R78" i="13"/>
  <c r="Q5" i="13"/>
  <c r="R5" i="13"/>
  <c r="Q24" i="13"/>
  <c r="R24" i="13"/>
  <c r="Q17" i="13"/>
  <c r="R17" i="13"/>
  <c r="Q55" i="13"/>
  <c r="R55" i="13"/>
  <c r="Q79" i="13"/>
  <c r="R79" i="13"/>
  <c r="Q53" i="13"/>
  <c r="R53" i="13"/>
  <c r="Q13" i="13"/>
  <c r="R13" i="13"/>
  <c r="Q23" i="13"/>
  <c r="R23" i="13"/>
  <c r="Q34" i="13"/>
  <c r="R34" i="13"/>
  <c r="Q64" i="13"/>
  <c r="R64" i="13"/>
  <c r="Q28" i="13"/>
  <c r="R28" i="13"/>
  <c r="Q61" i="13"/>
  <c r="R61" i="13"/>
  <c r="Q62" i="13"/>
  <c r="R62" i="13"/>
  <c r="Q8" i="13"/>
  <c r="R8" i="13"/>
  <c r="Q40" i="13"/>
  <c r="R40" i="13"/>
  <c r="Q41" i="13"/>
  <c r="R41" i="13"/>
  <c r="Q43" i="13"/>
  <c r="R43" i="13"/>
  <c r="Q37" i="13"/>
  <c r="R37" i="13"/>
  <c r="Q38" i="13"/>
  <c r="R38" i="13"/>
  <c r="Q70" i="13"/>
  <c r="R70" i="13"/>
  <c r="Q4" i="13"/>
  <c r="R4" i="13"/>
  <c r="Q16" i="13"/>
  <c r="R16" i="13"/>
  <c r="Q58" i="13"/>
  <c r="R58" i="13"/>
  <c r="Q49" i="13"/>
  <c r="R49" i="13"/>
  <c r="Q71" i="13"/>
  <c r="R71" i="13"/>
  <c r="Q45" i="13"/>
  <c r="R45" i="13"/>
  <c r="R3" i="12"/>
  <c r="R5" i="12"/>
  <c r="U3" i="5"/>
  <c r="U5" i="5" s="1"/>
  <c r="G6" i="5"/>
  <c r="R5" i="2"/>
  <c r="G66" i="2"/>
  <c r="G83" i="2"/>
  <c r="G28" i="2"/>
  <c r="G46" i="2"/>
  <c r="G57" i="2"/>
  <c r="G10" i="2"/>
  <c r="G74" i="2"/>
  <c r="G27" i="2"/>
  <c r="G36" i="2"/>
  <c r="G54" i="2"/>
  <c r="G65" i="2"/>
  <c r="G18" i="2"/>
  <c r="G82" i="2"/>
  <c r="G35" i="2"/>
  <c r="G44" i="2"/>
  <c r="G62" i="2"/>
  <c r="G9" i="2"/>
  <c r="G73" i="2"/>
  <c r="G26" i="2"/>
  <c r="G43" i="2"/>
  <c r="G52" i="2"/>
  <c r="G38" i="2"/>
  <c r="G70" i="2"/>
  <c r="G17" i="2"/>
  <c r="G81" i="2"/>
  <c r="G34" i="2"/>
  <c r="G51" i="2"/>
  <c r="G60" i="2"/>
  <c r="G49" i="2"/>
  <c r="G14" i="2"/>
  <c r="G78" i="2"/>
  <c r="G25" i="2"/>
  <c r="G42" i="2"/>
  <c r="G59" i="2"/>
  <c r="G4" i="2"/>
  <c r="G68" i="2"/>
  <c r="G22" i="2"/>
  <c r="G33" i="2"/>
  <c r="G50" i="2"/>
  <c r="G67" i="2"/>
  <c r="G12" i="2"/>
  <c r="G76" i="2"/>
  <c r="G19" i="2"/>
  <c r="G30" i="2"/>
  <c r="G41" i="2"/>
  <c r="G58" i="2"/>
  <c r="G11" i="2"/>
  <c r="G75" i="2"/>
  <c r="G20" i="2"/>
  <c r="R3" i="2"/>
  <c r="F85" i="12" l="1"/>
  <c r="E86" i="12"/>
  <c r="G85" i="12"/>
  <c r="I5" i="2"/>
  <c r="H6" i="5"/>
  <c r="I6" i="5"/>
  <c r="L3" i="13"/>
  <c r="L5" i="13" s="1"/>
  <c r="T5" i="13"/>
  <c r="T3" i="13"/>
  <c r="S3" i="12"/>
  <c r="S5" i="12" s="1"/>
  <c r="G7" i="5"/>
  <c r="S3" i="2"/>
  <c r="S5" i="2" s="1"/>
  <c r="F86" i="12" l="1"/>
  <c r="E87" i="12"/>
  <c r="G86" i="12"/>
  <c r="H7" i="5"/>
  <c r="I7" i="5"/>
  <c r="U3" i="13"/>
  <c r="U5" i="13" s="1"/>
  <c r="Y6" i="13" s="1"/>
  <c r="G8" i="5"/>
  <c r="J3" i="2"/>
  <c r="J5" i="2" s="1"/>
  <c r="W6" i="2" s="1"/>
  <c r="E88" i="12" l="1"/>
  <c r="F87" i="12"/>
  <c r="G87" i="12"/>
  <c r="H8" i="5"/>
  <c r="I8" i="5"/>
  <c r="G9" i="5"/>
  <c r="E89" i="12" l="1"/>
  <c r="F88" i="12"/>
  <c r="G88" i="12"/>
  <c r="H9" i="5"/>
  <c r="I9" i="5"/>
  <c r="G10" i="5"/>
  <c r="F89" i="12" l="1"/>
  <c r="E90" i="12"/>
  <c r="G89" i="12"/>
  <c r="H10" i="5"/>
  <c r="I10" i="5"/>
  <c r="G11" i="5"/>
  <c r="F90" i="12" l="1"/>
  <c r="E91" i="12"/>
  <c r="G90" i="12"/>
  <c r="H11" i="5"/>
  <c r="I11" i="5"/>
  <c r="G12" i="5"/>
  <c r="F91" i="12" l="1"/>
  <c r="E92" i="12"/>
  <c r="G91" i="12"/>
  <c r="H12" i="5"/>
  <c r="I12" i="5"/>
  <c r="G13" i="5"/>
  <c r="E93" i="12" l="1"/>
  <c r="F92" i="12"/>
  <c r="G92" i="12"/>
  <c r="H13" i="5"/>
  <c r="I13" i="5"/>
  <c r="G14" i="5"/>
  <c r="F93" i="12" l="1"/>
  <c r="E94" i="12"/>
  <c r="G93" i="12"/>
  <c r="H14" i="5"/>
  <c r="I14" i="5"/>
  <c r="G15" i="5"/>
  <c r="F94" i="12" l="1"/>
  <c r="E95" i="12"/>
  <c r="G94" i="12"/>
  <c r="H15" i="5"/>
  <c r="I15" i="5"/>
  <c r="G16" i="5"/>
  <c r="F95" i="12" l="1"/>
  <c r="E96" i="12"/>
  <c r="G95" i="12"/>
  <c r="H16" i="5"/>
  <c r="I16" i="5"/>
  <c r="G17" i="5"/>
  <c r="E97" i="12" l="1"/>
  <c r="F96" i="12"/>
  <c r="G96" i="12"/>
  <c r="H17" i="5"/>
  <c r="I17" i="5"/>
  <c r="G18" i="5"/>
  <c r="E98" i="12" l="1"/>
  <c r="F97" i="12"/>
  <c r="G97" i="12"/>
  <c r="H18" i="5"/>
  <c r="I18" i="5"/>
  <c r="G19" i="5"/>
  <c r="F98" i="12" l="1"/>
  <c r="E99" i="12"/>
  <c r="G98" i="12"/>
  <c r="H19" i="5"/>
  <c r="I19" i="5"/>
  <c r="G20" i="5"/>
  <c r="E100" i="12" l="1"/>
  <c r="F99" i="12"/>
  <c r="G99" i="12"/>
  <c r="H20" i="5"/>
  <c r="I20" i="5"/>
  <c r="G21" i="5"/>
  <c r="F100" i="12" l="1"/>
  <c r="E101" i="12"/>
  <c r="G100" i="12"/>
  <c r="H21" i="5"/>
  <c r="I21" i="5"/>
  <c r="G22" i="5"/>
  <c r="E102" i="12" l="1"/>
  <c r="F101" i="12"/>
  <c r="G101" i="12"/>
  <c r="H22" i="5"/>
  <c r="I22" i="5"/>
  <c r="G23" i="5"/>
  <c r="E103" i="12" l="1"/>
  <c r="F102" i="12"/>
  <c r="G102" i="12"/>
  <c r="H23" i="5"/>
  <c r="I23" i="5"/>
  <c r="G24" i="5"/>
  <c r="E104" i="12" l="1"/>
  <c r="F103" i="12"/>
  <c r="G103" i="12"/>
  <c r="H24" i="5"/>
  <c r="I24" i="5"/>
  <c r="G25" i="5"/>
  <c r="E105" i="12" l="1"/>
  <c r="F104" i="12"/>
  <c r="G104" i="12"/>
  <c r="H25" i="5"/>
  <c r="I25" i="5"/>
  <c r="G26" i="5"/>
  <c r="E106" i="12" l="1"/>
  <c r="F105" i="12"/>
  <c r="G105" i="12"/>
  <c r="H26" i="5"/>
  <c r="I26" i="5"/>
  <c r="G27" i="5"/>
  <c r="E107" i="12" l="1"/>
  <c r="F106" i="12"/>
  <c r="G106" i="12"/>
  <c r="H27" i="5"/>
  <c r="I27" i="5"/>
  <c r="G28" i="5"/>
  <c r="E108" i="12" l="1"/>
  <c r="F107" i="12"/>
  <c r="G107" i="12"/>
  <c r="H28" i="5"/>
  <c r="I28" i="5"/>
  <c r="G29" i="5"/>
  <c r="E109" i="12" l="1"/>
  <c r="F108" i="12"/>
  <c r="G108" i="12"/>
  <c r="H29" i="5"/>
  <c r="I29" i="5"/>
  <c r="G30" i="5"/>
  <c r="E110" i="12" l="1"/>
  <c r="F109" i="12"/>
  <c r="G109" i="12"/>
  <c r="H30" i="5"/>
  <c r="I30" i="5"/>
  <c r="G31" i="5"/>
  <c r="E111" i="12" l="1"/>
  <c r="F110" i="12"/>
  <c r="G110" i="12"/>
  <c r="H31" i="5"/>
  <c r="I31" i="5"/>
  <c r="G32" i="5"/>
  <c r="E112" i="12" l="1"/>
  <c r="F111" i="12"/>
  <c r="G111" i="12"/>
  <c r="H32" i="5"/>
  <c r="I32" i="5"/>
  <c r="G33" i="5"/>
  <c r="E113" i="12" l="1"/>
  <c r="F112" i="12"/>
  <c r="G112" i="12"/>
  <c r="H33" i="5"/>
  <c r="I33" i="5"/>
  <c r="G34" i="5"/>
  <c r="E114" i="12" l="1"/>
  <c r="F113" i="12"/>
  <c r="G113" i="12"/>
  <c r="H34" i="5"/>
  <c r="I34" i="5"/>
  <c r="G35" i="5"/>
  <c r="E115" i="12" l="1"/>
  <c r="F114" i="12"/>
  <c r="G114" i="12"/>
  <c r="H35" i="5"/>
  <c r="I35" i="5"/>
  <c r="G36" i="5"/>
  <c r="F115" i="12" l="1"/>
  <c r="E116" i="12"/>
  <c r="G115" i="12"/>
  <c r="H36" i="5"/>
  <c r="I36" i="5"/>
  <c r="G37" i="5"/>
  <c r="E117" i="12" l="1"/>
  <c r="F116" i="12"/>
  <c r="G116" i="12"/>
  <c r="H37" i="5"/>
  <c r="I37" i="5"/>
  <c r="G38" i="5"/>
  <c r="E118" i="12" l="1"/>
  <c r="F117" i="12"/>
  <c r="G117" i="12"/>
  <c r="H38" i="5"/>
  <c r="I38" i="5"/>
  <c r="G39" i="5"/>
  <c r="F118" i="12" l="1"/>
  <c r="E119" i="12"/>
  <c r="G118" i="12"/>
  <c r="H39" i="5"/>
  <c r="I39" i="5"/>
  <c r="G40" i="5"/>
  <c r="E120" i="12" l="1"/>
  <c r="F119" i="12"/>
  <c r="G119" i="12"/>
  <c r="H40" i="5"/>
  <c r="I40" i="5"/>
  <c r="G41" i="5"/>
  <c r="E121" i="12" l="1"/>
  <c r="F120" i="12"/>
  <c r="G120" i="12"/>
  <c r="H41" i="5"/>
  <c r="I41" i="5"/>
  <c r="G42" i="5"/>
  <c r="E122" i="12" l="1"/>
  <c r="F121" i="12"/>
  <c r="G121" i="12"/>
  <c r="H42" i="5"/>
  <c r="I42" i="5"/>
  <c r="G43" i="5"/>
  <c r="F122" i="12" l="1"/>
  <c r="E123" i="12"/>
  <c r="G122" i="12"/>
  <c r="H43" i="5"/>
  <c r="I43" i="5"/>
  <c r="G44" i="5"/>
  <c r="F123" i="12" l="1"/>
  <c r="E124" i="12"/>
  <c r="G123" i="12"/>
  <c r="H44" i="5"/>
  <c r="I44" i="5"/>
  <c r="G45" i="5"/>
  <c r="F124" i="12" l="1"/>
  <c r="E125" i="12"/>
  <c r="G124" i="12"/>
  <c r="H45" i="5"/>
  <c r="I45" i="5"/>
  <c r="G46" i="5"/>
  <c r="E126" i="12" l="1"/>
  <c r="F125" i="12"/>
  <c r="G125" i="12"/>
  <c r="H46" i="5"/>
  <c r="I46" i="5"/>
  <c r="G47" i="5"/>
  <c r="F126" i="12" l="1"/>
  <c r="E127" i="12"/>
  <c r="G126" i="12"/>
  <c r="H47" i="5"/>
  <c r="I47" i="5"/>
  <c r="G48" i="5"/>
  <c r="F127" i="12" l="1"/>
  <c r="E128" i="12"/>
  <c r="G127" i="12"/>
  <c r="H48" i="5"/>
  <c r="I48" i="5"/>
  <c r="G49" i="5"/>
  <c r="E129" i="12" l="1"/>
  <c r="F128" i="12"/>
  <c r="G128" i="12"/>
  <c r="H49" i="5"/>
  <c r="I49" i="5"/>
  <c r="G50" i="5"/>
  <c r="E130" i="12" l="1"/>
  <c r="F129" i="12"/>
  <c r="G129" i="12"/>
  <c r="H50" i="5"/>
  <c r="I50" i="5"/>
  <c r="G51" i="5"/>
  <c r="E131" i="12" l="1"/>
  <c r="F130" i="12"/>
  <c r="G130" i="12"/>
  <c r="H51" i="5"/>
  <c r="I51" i="5"/>
  <c r="G52" i="5"/>
  <c r="E132" i="12" l="1"/>
  <c r="F131" i="12"/>
  <c r="G131" i="12"/>
  <c r="H52" i="5"/>
  <c r="I52" i="5"/>
  <c r="G53" i="5"/>
  <c r="E133" i="12" l="1"/>
  <c r="F132" i="12"/>
  <c r="G132" i="12"/>
  <c r="H53" i="5"/>
  <c r="I53" i="5"/>
  <c r="G54" i="5"/>
  <c r="E134" i="12" l="1"/>
  <c r="F133" i="12"/>
  <c r="G133" i="12"/>
  <c r="H54" i="5"/>
  <c r="I54" i="5"/>
  <c r="G55" i="5"/>
  <c r="E135" i="12" l="1"/>
  <c r="F134" i="12"/>
  <c r="G134" i="12"/>
  <c r="H55" i="5"/>
  <c r="I55" i="5"/>
  <c r="G56" i="5"/>
  <c r="F135" i="12" l="1"/>
  <c r="E136" i="12"/>
  <c r="G135" i="12"/>
  <c r="H56" i="5"/>
  <c r="I56" i="5"/>
  <c r="G57" i="5"/>
  <c r="E137" i="12" l="1"/>
  <c r="F136" i="12"/>
  <c r="G136" i="12"/>
  <c r="H57" i="5"/>
  <c r="I57" i="5"/>
  <c r="G58" i="5"/>
  <c r="E138" i="12" l="1"/>
  <c r="F137" i="12"/>
  <c r="G137" i="12"/>
  <c r="H58" i="5"/>
  <c r="I58" i="5"/>
  <c r="G59" i="5"/>
  <c r="E139" i="12" l="1"/>
  <c r="F138" i="12"/>
  <c r="G138" i="12"/>
  <c r="H59" i="5"/>
  <c r="I59" i="5"/>
  <c r="G60" i="5"/>
  <c r="F139" i="12" l="1"/>
  <c r="E140" i="12"/>
  <c r="G139" i="12"/>
  <c r="H60" i="5"/>
  <c r="I60" i="5"/>
  <c r="G61" i="5"/>
  <c r="F140" i="12" l="1"/>
  <c r="E141" i="12"/>
  <c r="G140" i="12"/>
  <c r="H61" i="5"/>
  <c r="I61" i="5"/>
  <c r="G62" i="5"/>
  <c r="F141" i="12" l="1"/>
  <c r="E142" i="12"/>
  <c r="G141" i="12"/>
  <c r="H62" i="5"/>
  <c r="I62" i="5"/>
  <c r="G63" i="5"/>
  <c r="E143" i="12" l="1"/>
  <c r="F142" i="12"/>
  <c r="G142" i="12"/>
  <c r="H63" i="5"/>
  <c r="I63" i="5"/>
  <c r="G64" i="5"/>
  <c r="F143" i="12" l="1"/>
  <c r="E144" i="12"/>
  <c r="G143" i="12"/>
  <c r="H64" i="5"/>
  <c r="I64" i="5"/>
  <c r="G65" i="5"/>
  <c r="E145" i="12" l="1"/>
  <c r="F144" i="12"/>
  <c r="G144" i="12"/>
  <c r="H65" i="5"/>
  <c r="I65" i="5"/>
  <c r="G66" i="5"/>
  <c r="E146" i="12" l="1"/>
  <c r="F145" i="12"/>
  <c r="G145" i="12"/>
  <c r="H66" i="5"/>
  <c r="I66" i="5"/>
  <c r="G67" i="5"/>
  <c r="E147" i="12" l="1"/>
  <c r="F146" i="12"/>
  <c r="G146" i="12"/>
  <c r="H67" i="5"/>
  <c r="I67" i="5"/>
  <c r="G68" i="5"/>
  <c r="F147" i="12" l="1"/>
  <c r="E148" i="12"/>
  <c r="G147" i="12"/>
  <c r="H68" i="5"/>
  <c r="I68" i="5"/>
  <c r="G69" i="5"/>
  <c r="E149" i="12" l="1"/>
  <c r="F148" i="12"/>
  <c r="G148" i="12"/>
  <c r="H69" i="5"/>
  <c r="I69" i="5"/>
  <c r="G70" i="5"/>
  <c r="E150" i="12" l="1"/>
  <c r="F149" i="12"/>
  <c r="G149" i="12"/>
  <c r="H70" i="5"/>
  <c r="I70" i="5"/>
  <c r="G71" i="5"/>
  <c r="F150" i="12" l="1"/>
  <c r="E151" i="12"/>
  <c r="G150" i="12"/>
  <c r="H71" i="5"/>
  <c r="I71" i="5"/>
  <c r="G72" i="5"/>
  <c r="E152" i="12" l="1"/>
  <c r="F151" i="12"/>
  <c r="G151" i="12"/>
  <c r="H72" i="5"/>
  <c r="I72" i="5"/>
  <c r="G73" i="5"/>
  <c r="E153" i="12" l="1"/>
  <c r="F152" i="12"/>
  <c r="G152" i="12"/>
  <c r="H73" i="5"/>
  <c r="I73" i="5"/>
  <c r="G74" i="5"/>
  <c r="F153" i="12" l="1"/>
  <c r="E154" i="12"/>
  <c r="G153" i="12"/>
  <c r="H74" i="5"/>
  <c r="I74" i="5"/>
  <c r="G75" i="5"/>
  <c r="E155" i="12" l="1"/>
  <c r="F154" i="12"/>
  <c r="G154" i="12"/>
  <c r="H75" i="5"/>
  <c r="I75" i="5"/>
  <c r="G76" i="5"/>
  <c r="F155" i="12" l="1"/>
  <c r="E156" i="12"/>
  <c r="G155" i="12"/>
  <c r="H76" i="5"/>
  <c r="I76" i="5"/>
  <c r="G77" i="5"/>
  <c r="F156" i="12" l="1"/>
  <c r="E157" i="12"/>
  <c r="G156" i="12"/>
  <c r="H77" i="5"/>
  <c r="I77" i="5"/>
  <c r="G78" i="5"/>
  <c r="E158" i="12" l="1"/>
  <c r="F157" i="12"/>
  <c r="G157" i="12"/>
  <c r="H78" i="5"/>
  <c r="I78" i="5"/>
  <c r="G79" i="5"/>
  <c r="E159" i="12" l="1"/>
  <c r="F158" i="12"/>
  <c r="G158" i="12"/>
  <c r="H79" i="5"/>
  <c r="I79" i="5"/>
  <c r="G80" i="5"/>
  <c r="F159" i="12" l="1"/>
  <c r="E160" i="12"/>
  <c r="G159" i="12"/>
  <c r="H80" i="5"/>
  <c r="I80" i="5"/>
  <c r="G81" i="5"/>
  <c r="F160" i="12" l="1"/>
  <c r="E161" i="12"/>
  <c r="G160" i="12"/>
  <c r="H81" i="5"/>
  <c r="I81" i="5"/>
  <c r="G82" i="5"/>
  <c r="F161" i="12" l="1"/>
  <c r="E162" i="12"/>
  <c r="G161" i="12"/>
  <c r="H82" i="5"/>
  <c r="I82" i="5"/>
  <c r="G83" i="5"/>
  <c r="E163" i="12" l="1"/>
  <c r="F162" i="12"/>
  <c r="G162" i="12"/>
  <c r="H83" i="5"/>
  <c r="I83" i="5"/>
  <c r="G84" i="5"/>
  <c r="G85" i="5" s="1"/>
  <c r="F163" i="12" l="1"/>
  <c r="E164" i="12"/>
  <c r="G163" i="12"/>
  <c r="G86" i="5"/>
  <c r="H85" i="5"/>
  <c r="I85" i="5"/>
  <c r="H84" i="5"/>
  <c r="I84" i="5"/>
  <c r="E165" i="12" l="1"/>
  <c r="F164" i="12"/>
  <c r="G164" i="12"/>
  <c r="G87" i="5"/>
  <c r="H86" i="5"/>
  <c r="I86" i="5"/>
  <c r="F165" i="12" l="1"/>
  <c r="E166" i="12"/>
  <c r="G165" i="12"/>
  <c r="H87" i="5"/>
  <c r="G88" i="5"/>
  <c r="I87" i="5"/>
  <c r="E167" i="12" l="1"/>
  <c r="F166" i="12"/>
  <c r="G166" i="12"/>
  <c r="G89" i="5"/>
  <c r="H88" i="5"/>
  <c r="I88" i="5"/>
  <c r="F167" i="12" l="1"/>
  <c r="I3" i="12" s="1"/>
  <c r="E168" i="12"/>
  <c r="G167" i="12"/>
  <c r="I5" i="12" s="1"/>
  <c r="G90" i="5"/>
  <c r="H89" i="5"/>
  <c r="I89" i="5"/>
  <c r="F168" i="12" l="1"/>
  <c r="E169" i="12"/>
  <c r="G168" i="12"/>
  <c r="J3" i="12"/>
  <c r="J5" i="12" s="1"/>
  <c r="W6" i="12" s="1"/>
  <c r="G91" i="5"/>
  <c r="H90" i="5"/>
  <c r="I90" i="5"/>
  <c r="F169" i="12" l="1"/>
  <c r="E170" i="12"/>
  <c r="G169" i="12"/>
  <c r="G92" i="5"/>
  <c r="H91" i="5"/>
  <c r="I91" i="5"/>
  <c r="E171" i="12" l="1"/>
  <c r="F170" i="12"/>
  <c r="G170" i="12"/>
  <c r="G93" i="5"/>
  <c r="H92" i="5"/>
  <c r="I92" i="5"/>
  <c r="F171" i="12" l="1"/>
  <c r="E172" i="12"/>
  <c r="G171" i="12"/>
  <c r="G94" i="5"/>
  <c r="H93" i="5"/>
  <c r="I93" i="5"/>
  <c r="F172" i="12" l="1"/>
  <c r="E173" i="12"/>
  <c r="G172" i="12"/>
  <c r="G95" i="5"/>
  <c r="H94" i="5"/>
  <c r="I94" i="5"/>
  <c r="E174" i="12" l="1"/>
  <c r="F173" i="12"/>
  <c r="G173" i="12"/>
  <c r="G96" i="5"/>
  <c r="H95" i="5"/>
  <c r="I95" i="5"/>
  <c r="E175" i="12" l="1"/>
  <c r="F174" i="12"/>
  <c r="G174" i="12"/>
  <c r="G97" i="5"/>
  <c r="H96" i="5"/>
  <c r="I96" i="5"/>
  <c r="E176" i="12" l="1"/>
  <c r="F175" i="12"/>
  <c r="G175" i="12"/>
  <c r="G98" i="5"/>
  <c r="H97" i="5"/>
  <c r="I97" i="5"/>
  <c r="G176" i="12" l="1"/>
  <c r="F176" i="12"/>
  <c r="E177" i="12"/>
  <c r="G99" i="5"/>
  <c r="H98" i="5"/>
  <c r="I98" i="5"/>
  <c r="E178" i="12" l="1"/>
  <c r="G177" i="12"/>
  <c r="F177" i="12"/>
  <c r="G100" i="5"/>
  <c r="H99" i="5"/>
  <c r="I99" i="5"/>
  <c r="G178" i="12" l="1"/>
  <c r="F178" i="12"/>
  <c r="E179" i="12"/>
  <c r="G101" i="5"/>
  <c r="H100" i="5"/>
  <c r="I100" i="5"/>
  <c r="F179" i="12" l="1"/>
  <c r="E180" i="12"/>
  <c r="G179" i="12"/>
  <c r="G102" i="5"/>
  <c r="H101" i="5"/>
  <c r="I101" i="5"/>
  <c r="G180" i="12" l="1"/>
  <c r="F180" i="12"/>
  <c r="E181" i="12"/>
  <c r="G103" i="5"/>
  <c r="H102" i="5"/>
  <c r="I102" i="5"/>
  <c r="G181" i="12" l="1"/>
  <c r="F181" i="12"/>
  <c r="E182" i="12"/>
  <c r="H103" i="5"/>
  <c r="I103" i="5"/>
  <c r="G182" i="12" l="1"/>
  <c r="E183" i="12"/>
  <c r="F182" i="12"/>
  <c r="G183" i="12" l="1"/>
  <c r="F183" i="12"/>
  <c r="E184" i="12"/>
  <c r="G184" i="12" l="1"/>
  <c r="E185" i="12"/>
  <c r="F184" i="12"/>
  <c r="G185" i="12" l="1"/>
  <c r="E186" i="12"/>
  <c r="F185" i="12"/>
  <c r="G186" i="12" l="1"/>
  <c r="E187" i="12"/>
  <c r="F186" i="12"/>
  <c r="G187" i="12" l="1"/>
  <c r="E188" i="12"/>
  <c r="F187" i="12"/>
  <c r="G188" i="12" l="1"/>
  <c r="F188" i="12"/>
  <c r="E189" i="12"/>
  <c r="G189" i="12" l="1"/>
  <c r="E190" i="12"/>
  <c r="F189" i="12"/>
  <c r="E191" i="12" l="1"/>
  <c r="G190" i="12"/>
  <c r="F190" i="12"/>
  <c r="G191" i="12" l="1"/>
  <c r="F191" i="12"/>
  <c r="E192" i="12"/>
  <c r="E193" i="12" l="1"/>
  <c r="G192" i="12"/>
  <c r="F192" i="12"/>
  <c r="F193" i="12" l="1"/>
  <c r="G193" i="12"/>
  <c r="E194" i="12"/>
  <c r="G194" i="12" l="1"/>
  <c r="F194" i="12"/>
  <c r="K3" i="5" l="1"/>
  <c r="K5" i="5"/>
  <c r="L3" i="5" l="1"/>
  <c r="L5" i="5" s="1"/>
  <c r="U8" i="5" s="1"/>
  <c r="A21" i="18" l="1"/>
  <c r="A91" i="18"/>
  <c r="A92" i="18"/>
  <c r="A50" i="18"/>
  <c r="A58" i="18"/>
  <c r="A10" i="18"/>
  <c r="A82" i="18"/>
  <c r="A35" i="18"/>
  <c r="A30" i="18"/>
  <c r="A49" i="18"/>
  <c r="A22" i="18"/>
  <c r="A7" i="18"/>
  <c r="A28" i="18"/>
  <c r="A42" i="18"/>
  <c r="A65" i="18"/>
  <c r="A57" i="18"/>
  <c r="A98" i="18"/>
  <c r="A83" i="18"/>
  <c r="A38" i="18"/>
  <c r="A100" i="18"/>
  <c r="A46" i="18"/>
  <c r="A16" i="18"/>
  <c r="A26" i="18"/>
  <c r="A52" i="18"/>
  <c r="A43" i="18"/>
  <c r="A14" i="18"/>
  <c r="A78" i="18"/>
  <c r="A70" i="18"/>
  <c r="A96" i="18"/>
  <c r="A79" i="18"/>
  <c r="A12" i="18"/>
  <c r="A64" i="18"/>
  <c r="A69" i="18"/>
  <c r="A53" i="18"/>
  <c r="A84" i="18"/>
  <c r="A81" i="18"/>
  <c r="A32" i="18"/>
  <c r="A73" i="18"/>
  <c r="A18" i="18"/>
  <c r="A8" i="18"/>
  <c r="A5" i="18"/>
  <c r="A37" i="18"/>
  <c r="A80" i="18"/>
  <c r="A71" i="18"/>
  <c r="A11" i="18"/>
  <c r="A40" i="18"/>
  <c r="A48" i="18"/>
  <c r="A33" i="18"/>
  <c r="A13" i="18"/>
  <c r="A51" i="18"/>
  <c r="A54" i="18"/>
  <c r="A6" i="18"/>
  <c r="A25" i="18"/>
  <c r="A101" i="18"/>
  <c r="A62" i="18"/>
  <c r="A95" i="18"/>
  <c r="A59" i="18"/>
  <c r="A36" i="18"/>
  <c r="A31" i="18"/>
  <c r="A88" i="18"/>
  <c r="A44" i="18"/>
  <c r="A27" i="18"/>
  <c r="A72" i="18"/>
  <c r="A89" i="18"/>
  <c r="A74" i="18"/>
  <c r="A75" i="18"/>
  <c r="A99" i="18"/>
  <c r="A17" i="18"/>
  <c r="A9" i="18"/>
  <c r="A41" i="18"/>
  <c r="A2" i="18"/>
  <c r="A67" i="18"/>
  <c r="A60" i="18"/>
  <c r="A20" i="18"/>
  <c r="A23" i="18"/>
  <c r="A77" i="18"/>
  <c r="A39" i="18"/>
  <c r="A61" i="18"/>
  <c r="A19" i="18"/>
  <c r="A45" i="18"/>
  <c r="A3" i="18"/>
  <c r="A94" i="18"/>
  <c r="A86" i="18"/>
  <c r="A87" i="18"/>
  <c r="A76" i="18"/>
  <c r="A34" i="18"/>
  <c r="A93" i="18"/>
  <c r="A29" i="18"/>
  <c r="A15" i="18"/>
  <c r="A47" i="18"/>
  <c r="A63" i="18"/>
  <c r="A55" i="18"/>
  <c r="A90" i="18"/>
  <c r="A56" i="18"/>
  <c r="A24" i="18"/>
  <c r="A66" i="18"/>
  <c r="A85" i="18"/>
  <c r="A68" i="18"/>
  <c r="A4" i="18"/>
  <c r="A97" i="18"/>
</calcChain>
</file>

<file path=xl/sharedStrings.xml><?xml version="1.0" encoding="utf-8"?>
<sst xmlns="http://schemas.openxmlformats.org/spreadsheetml/2006/main" count="717" uniqueCount="472">
  <si>
    <t>y</t>
  </si>
  <si>
    <t>s</t>
  </si>
  <si>
    <t>Difsq</t>
  </si>
  <si>
    <t>R2</t>
  </si>
  <si>
    <t>SqDif</t>
  </si>
  <si>
    <t>SqDif_mean</t>
  </si>
  <si>
    <t>Adj R2</t>
  </si>
  <si>
    <t>Sample Size</t>
  </si>
  <si>
    <t>y(model)</t>
  </si>
  <si>
    <t>t(days)</t>
  </si>
  <si>
    <t>Ac</t>
  </si>
  <si>
    <t>Mean</t>
  </si>
  <si>
    <t>Sigma</t>
  </si>
  <si>
    <t>Muc</t>
  </si>
  <si>
    <t>Ln(t)</t>
  </si>
  <si>
    <t>z</t>
  </si>
  <si>
    <t>y-y1c</t>
  </si>
  <si>
    <t>DifofAdjR2</t>
  </si>
  <si>
    <t>CDF</t>
  </si>
  <si>
    <t>PDF</t>
  </si>
  <si>
    <t>Y-Y0C</t>
  </si>
  <si>
    <t>y-y0P</t>
  </si>
  <si>
    <t>Ac= area; infected population(model)</t>
  </si>
  <si>
    <t>Ac*0.8413</t>
  </si>
  <si>
    <t>Ac*0.9772</t>
  </si>
  <si>
    <t>Population</t>
  </si>
  <si>
    <t>Days</t>
  </si>
  <si>
    <t>Actual Poupulation</t>
  </si>
  <si>
    <t>Diff_AdjR2</t>
  </si>
  <si>
    <t>u(days)</t>
  </si>
  <si>
    <t>t(original)</t>
  </si>
  <si>
    <t>w</t>
  </si>
  <si>
    <t>kx</t>
  </si>
  <si>
    <t>k</t>
  </si>
  <si>
    <t>d</t>
  </si>
  <si>
    <t>(kx)^d</t>
  </si>
  <si>
    <t>Date</t>
  </si>
  <si>
    <t>Day</t>
  </si>
  <si>
    <t>Infec/1M</t>
  </si>
  <si>
    <t>7-day Avg-Cumulative</t>
  </si>
  <si>
    <t>Daily-7day</t>
  </si>
  <si>
    <t>Infection 1/22/20 /1M</t>
  </si>
  <si>
    <t>7-dayCumulative</t>
  </si>
  <si>
    <t>Daily-7dayavg</t>
  </si>
  <si>
    <t>Infection 1/23/20 /1M</t>
  </si>
  <si>
    <t>Infection 1/24/20 /1M</t>
  </si>
  <si>
    <t>Infection 1/25/20 /1M</t>
  </si>
  <si>
    <t>Infection 1/26/20 /1M</t>
  </si>
  <si>
    <t>Infection 1/27/20 /1M</t>
  </si>
  <si>
    <t>Infection 1/28/20 /1M</t>
  </si>
  <si>
    <t>Infection 1/29/20 /1M</t>
  </si>
  <si>
    <t>Infection 1/30/20 /1M</t>
  </si>
  <si>
    <t>Infection 1/31/20 /1M</t>
  </si>
  <si>
    <t>Infection 2/1/20 /1M</t>
  </si>
  <si>
    <t>Infection 2/2/20 /1M</t>
  </si>
  <si>
    <t>Infection 2/3/20 /1M</t>
  </si>
  <si>
    <t>Infection 2/4/20 /1M</t>
  </si>
  <si>
    <t>Infection 2/5/20 /1M</t>
  </si>
  <si>
    <t>Infection 2/6/20 /1M</t>
  </si>
  <si>
    <t>Infection 2/7/20 /1M</t>
  </si>
  <si>
    <t>Infection 2/8/20 /1M</t>
  </si>
  <si>
    <t>Infection 2/9/20 /1M</t>
  </si>
  <si>
    <t>Infection 2/10/20 /1M</t>
  </si>
  <si>
    <t>Infection 2/11/20 /1M</t>
  </si>
  <si>
    <t>Infection 2/12/20 /1M</t>
  </si>
  <si>
    <t>Infection 2/13/20 /1M</t>
  </si>
  <si>
    <t>Infection 2/14/20 /1M</t>
  </si>
  <si>
    <t>Infection 2/15/20 /1M</t>
  </si>
  <si>
    <t>Infection 2/16/20 /1M</t>
  </si>
  <si>
    <t>Infection 2/17/20 /1M</t>
  </si>
  <si>
    <t>Infection 2/18/20 /1M</t>
  </si>
  <si>
    <t>Infection 2/19/20 /1M</t>
  </si>
  <si>
    <t>Infection 2/20/20 /1M</t>
  </si>
  <si>
    <t>Infection 2/21/20 /1M</t>
  </si>
  <si>
    <t>Infection 2/22/20 /1M</t>
  </si>
  <si>
    <t>Infection 2/23/20 /1M</t>
  </si>
  <si>
    <t>Infection 2/24/20 /1M</t>
  </si>
  <si>
    <t>Infection 2/25/20 /1M</t>
  </si>
  <si>
    <t>Infection 2/26/20 /1M</t>
  </si>
  <si>
    <t>Infection 2/27/20 /1M</t>
  </si>
  <si>
    <t>Infection 2/28/20 /1M</t>
  </si>
  <si>
    <t>Infection 2/29/20 /1M</t>
  </si>
  <si>
    <t>Infection 3/1/20 /1M</t>
  </si>
  <si>
    <t>Infection 3/2/20 /1M</t>
  </si>
  <si>
    <t>Infection 3/3/20 /1M</t>
  </si>
  <si>
    <t>Infection 3/4/20 /1M</t>
  </si>
  <si>
    <t>Infection 3/5/20 /1M</t>
  </si>
  <si>
    <t>Infection 3/6/20 /1M</t>
  </si>
  <si>
    <t>Infection 3/7/20 /1M</t>
  </si>
  <si>
    <t>Infection 3/8/20 /1M</t>
  </si>
  <si>
    <t>Infection 3/9/20 /1M</t>
  </si>
  <si>
    <t>Infection 3/10/20 /1M</t>
  </si>
  <si>
    <t>Infection 3/11/20 /1M</t>
  </si>
  <si>
    <t>Infection 3/12/20 /1M</t>
  </si>
  <si>
    <t>Infection 3/13/20 /1M</t>
  </si>
  <si>
    <t>Infection 3/14/20 /1M</t>
  </si>
  <si>
    <t>Infection 3/15/20 /1M</t>
  </si>
  <si>
    <t>Infection 3/16/20 /1M</t>
  </si>
  <si>
    <t>Infection 3/17/20 /1M</t>
  </si>
  <si>
    <t>Infection 3/18/20 /1M</t>
  </si>
  <si>
    <t>Infection 3/19/20 /1M</t>
  </si>
  <si>
    <t>Infection 3/20/20 /1M</t>
  </si>
  <si>
    <t>Infection 3/21/20 /1M</t>
  </si>
  <si>
    <t>Infection 3/22/20 /1M</t>
  </si>
  <si>
    <t>Infection 3/23/20 /1M</t>
  </si>
  <si>
    <t>Infection 3/24/20 /1M</t>
  </si>
  <si>
    <t>Infection 3/25/20 /1M</t>
  </si>
  <si>
    <t>Infection 3/26/20 /1M</t>
  </si>
  <si>
    <t>Infection 3/27/20 /1M</t>
  </si>
  <si>
    <t>Infection 3/28/20 /1M</t>
  </si>
  <si>
    <t>Infection 3/29/20 /1M</t>
  </si>
  <si>
    <t>Infection 3/30/20 /1M</t>
  </si>
  <si>
    <t>Infection 3/31/20 /1M</t>
  </si>
  <si>
    <t>Infection 4/1/20 /1M</t>
  </si>
  <si>
    <t>Infection 4/2/20 /1M</t>
  </si>
  <si>
    <t>Infection 4/3/20 /1M</t>
  </si>
  <si>
    <t>Infection 4/4/20 /1M</t>
  </si>
  <si>
    <t>Infection 4/5/20 /1M</t>
  </si>
  <si>
    <t>Infection 4/6/20 /1M</t>
  </si>
  <si>
    <t>Infection 4/7/20 /1M</t>
  </si>
  <si>
    <t>Infection 4/8/20 /1M</t>
  </si>
  <si>
    <t>Infection 4/9/20 /1M</t>
  </si>
  <si>
    <t>Infection 4/10/20 /1M</t>
  </si>
  <si>
    <t>Infection 4/11/20 /1M</t>
  </si>
  <si>
    <t>Infection 4/12/20 /1M</t>
  </si>
  <si>
    <t>Infection 4/13/20 /1M</t>
  </si>
  <si>
    <t>Infection 4/14/20 /1M</t>
  </si>
  <si>
    <t>Infection 4/15/20 /1M</t>
  </si>
  <si>
    <t>Infection 4/16/20 /1M</t>
  </si>
  <si>
    <t>Infection 4/17/20 /1M</t>
  </si>
  <si>
    <t>Infection 4/18/20 /1M</t>
  </si>
  <si>
    <t>Infection 4/19/20 /1M</t>
  </si>
  <si>
    <t>Infection 4/20/20 /1M</t>
  </si>
  <si>
    <t>Infection 4/21/20 /1M</t>
  </si>
  <si>
    <t>Infection 4/22/20 /1M</t>
  </si>
  <si>
    <t>Infection 4/23/20 /1M</t>
  </si>
  <si>
    <t>Infection 4/24/20 /1M</t>
  </si>
  <si>
    <t>Infection 4/25/20 /1M</t>
  </si>
  <si>
    <t>Infection 4/26/20 /1M</t>
  </si>
  <si>
    <t>Infection 4/27/20 /1M</t>
  </si>
  <si>
    <t>Infection 4/28/20 /1M</t>
  </si>
  <si>
    <t>Infection 4/29/20 /1M</t>
  </si>
  <si>
    <t>Infection 4/30/20 /1M</t>
  </si>
  <si>
    <t>Infection 5/1/20 /1M</t>
  </si>
  <si>
    <t>Infection 5/2/20 /1M</t>
  </si>
  <si>
    <t>Infection 5/3/20 /1M</t>
  </si>
  <si>
    <t>Infection 5/4/20 /1M</t>
  </si>
  <si>
    <t>Infection 5/5/20 /1M</t>
  </si>
  <si>
    <t>Infection 5/6/20 /1M</t>
  </si>
  <si>
    <t>Infection 5/7/20 /1M</t>
  </si>
  <si>
    <t>Infection 5/8/20 /1M</t>
  </si>
  <si>
    <t>Infection 5/9/20 /1M</t>
  </si>
  <si>
    <t>Infection 5/10/20 /1M</t>
  </si>
  <si>
    <t>Infection 5/11/20 /1M</t>
  </si>
  <si>
    <t>Infection 5/12/20 /1M</t>
  </si>
  <si>
    <t>Infection 5/13/20 /1M</t>
  </si>
  <si>
    <t>Infection 5/14/20 /1M</t>
  </si>
  <si>
    <t>Infection 5/15/20 /1M</t>
  </si>
  <si>
    <t>Infection 5/16/20 /1M</t>
  </si>
  <si>
    <t>Infection 5/17/20 /1M</t>
  </si>
  <si>
    <t>Infection 5/18/20 /1M</t>
  </si>
  <si>
    <t>Infection 5/19/20 /1M</t>
  </si>
  <si>
    <t>Infection 5/20/20 /1M</t>
  </si>
  <si>
    <t>Infection 5/21/20 /1M</t>
  </si>
  <si>
    <t>Infection 5/22/20 /1M</t>
  </si>
  <si>
    <t>Infection 5/23/20 /1M</t>
  </si>
  <si>
    <t>Infection 5/24/20 /1M</t>
  </si>
  <si>
    <t>Infection 5/25/20 /1M</t>
  </si>
  <si>
    <t>Infection 5/26/20 /1M</t>
  </si>
  <si>
    <t>Infection 5/27/20 /1M</t>
  </si>
  <si>
    <t>Infection 5/28/20 /1M</t>
  </si>
  <si>
    <t>Infection 5/29/20 /1M</t>
  </si>
  <si>
    <t>Infection 5/30/20 /1M</t>
  </si>
  <si>
    <t>Infection 5/31/20 /1M</t>
  </si>
  <si>
    <t>Infection 6/1/20 /1M</t>
  </si>
  <si>
    <t>Infection 6/2/20 /1M</t>
  </si>
  <si>
    <t>Infection 6/3/20 /1M</t>
  </si>
  <si>
    <t>Infection 6/4/20 /1M</t>
  </si>
  <si>
    <t>Infection 6/5/20 /1M</t>
  </si>
  <si>
    <t>Infection 6/6/20 /1M</t>
  </si>
  <si>
    <t>Infection 6/7/20 /1M</t>
  </si>
  <si>
    <t>Infection 6/8/20 /1M</t>
  </si>
  <si>
    <t>Infection 6/9/20 /1M</t>
  </si>
  <si>
    <t>Infection 6/10/20 /1M</t>
  </si>
  <si>
    <t>Infection 6/11/20 /1M</t>
  </si>
  <si>
    <t>Infection 6/12/20 /1M</t>
  </si>
  <si>
    <t>Infection 6/13/20 /1M</t>
  </si>
  <si>
    <t>Infection 6/14/20 /1M</t>
  </si>
  <si>
    <t>Infection 6/15/20 /1M</t>
  </si>
  <si>
    <t>Infection 6/16/20 /1M</t>
  </si>
  <si>
    <t>Infection 6/17/20 /1M</t>
  </si>
  <si>
    <t>Infection 6/18/20 /1M</t>
  </si>
  <si>
    <t>Infection 6/19/20 /1M</t>
  </si>
  <si>
    <t>Infection 6/20/20 /1M</t>
  </si>
  <si>
    <t>Infection 6/21/20 /1M</t>
  </si>
  <si>
    <t>Infection 6/22/20 /1M</t>
  </si>
  <si>
    <t>Infection 6/23/20 /1M</t>
  </si>
  <si>
    <t>Infection 6/24/20 /1M</t>
  </si>
  <si>
    <t>Infection 6/25/20 /1M</t>
  </si>
  <si>
    <t>Infection 6/26/20 /1M</t>
  </si>
  <si>
    <t>Infection 6/27/20 /1M</t>
  </si>
  <si>
    <t>Infection 6/28/20 /1M</t>
  </si>
  <si>
    <t>Infection 6/29/20 /1M</t>
  </si>
  <si>
    <t>Infection 6/30/20 /1M</t>
  </si>
  <si>
    <t>Infection 7/1/20 /1M</t>
  </si>
  <si>
    <t>Infection 7/2/20 /1M</t>
  </si>
  <si>
    <t>Infection 7/3/20 /1M</t>
  </si>
  <si>
    <t>Infection 7/4/20 /1M</t>
  </si>
  <si>
    <t>Infection 7/5/20 /1M</t>
  </si>
  <si>
    <t>Infection 7/6/20 /1M</t>
  </si>
  <si>
    <t>Infection 7/7/20 /1M</t>
  </si>
  <si>
    <t>Infection 7/8/20 /1M</t>
  </si>
  <si>
    <t>Infection 7/9/20 /1M</t>
  </si>
  <si>
    <t>Infection 7/10/20 /1M</t>
  </si>
  <si>
    <t>Infection 7/11/20 /1M</t>
  </si>
  <si>
    <t>Infection 7/12/20 /1M</t>
  </si>
  <si>
    <t>Infection 7/13/20 /1M</t>
  </si>
  <si>
    <t>Infection 7/14/20 /1M</t>
  </si>
  <si>
    <t>Infection 7/15/20 /1M</t>
  </si>
  <si>
    <t>Infection 7/16/20 /1M</t>
  </si>
  <si>
    <t>Infection 7/17/20 /1M</t>
  </si>
  <si>
    <t>Infection 7/18/20 /1M</t>
  </si>
  <si>
    <t>Infection 7/19/20 /1M</t>
  </si>
  <si>
    <t>Infection 7/20/20 /1M</t>
  </si>
  <si>
    <t>Infection 7/21/20 /1M</t>
  </si>
  <si>
    <t>Infection 7/22/20 /1M</t>
  </si>
  <si>
    <t>Infection 7/23/20 /1M</t>
  </si>
  <si>
    <t>Infection 7/24/20 /1M</t>
  </si>
  <si>
    <t>Infection 7/25/20 /1M</t>
  </si>
  <si>
    <t>Infection 7/26/20 /1M</t>
  </si>
  <si>
    <t>Infection 7/27/20 /1M</t>
  </si>
  <si>
    <t>Infection 7/28/20 /1M</t>
  </si>
  <si>
    <t>Infection 7/29/20 /1M</t>
  </si>
  <si>
    <t>Infection 7/30/20 /1M</t>
  </si>
  <si>
    <t>Infection 7/31/20 /1M</t>
  </si>
  <si>
    <t>Infection 8/1/20 /1M</t>
  </si>
  <si>
    <t>Infection 8/2/20 /1M</t>
  </si>
  <si>
    <t>Infection 8/3/20 /1M</t>
  </si>
  <si>
    <t>Infection 8/4/20 /1M</t>
  </si>
  <si>
    <t>Infection 8/5/20 /1M</t>
  </si>
  <si>
    <t>Infection 8/6/20 /1M</t>
  </si>
  <si>
    <t>Infection 8/7/20 /1M</t>
  </si>
  <si>
    <t>Infection 8/8/20 /1M</t>
  </si>
  <si>
    <t>Infection 8/9/20 /1M</t>
  </si>
  <si>
    <t>Infection 8/10/20 /1M</t>
  </si>
  <si>
    <t>Infection 8/11/20 /1M</t>
  </si>
  <si>
    <t>Infection 8/12/20 /1M</t>
  </si>
  <si>
    <t>Infection 8/13/20 /1M</t>
  </si>
  <si>
    <t>Infection 8/14/20 /1M</t>
  </si>
  <si>
    <t>Infection 8/15/20 /1M</t>
  </si>
  <si>
    <t>Infection 8/16/20 /1M</t>
  </si>
  <si>
    <t>Infection 8/17/20 /1M</t>
  </si>
  <si>
    <t>Infection 8/18/20 /1M</t>
  </si>
  <si>
    <t>Infection 8/19/20 /1M</t>
  </si>
  <si>
    <t>Infection 8/20/20 /1M</t>
  </si>
  <si>
    <t>Infection 8/21/20 /1M</t>
  </si>
  <si>
    <t>Infection 8/22/20 /1M</t>
  </si>
  <si>
    <t>Infection 8/23/20 /1M</t>
  </si>
  <si>
    <t>Infection 8/24/20 /1M</t>
  </si>
  <si>
    <t>Infection 8/25/20 /1M</t>
  </si>
  <si>
    <t>Infection 8/26/20 /1M</t>
  </si>
  <si>
    <t>Infection 8/27/20 /1M</t>
  </si>
  <si>
    <t>Infection 8/28/20 /1M</t>
  </si>
  <si>
    <t>Infection 8/29/20 /1M</t>
  </si>
  <si>
    <t>Infection 8/30/20 /1M</t>
  </si>
  <si>
    <t>Infection 8/31/20 /1M</t>
  </si>
  <si>
    <t>Infection 9/1/20 /1M</t>
  </si>
  <si>
    <t>Infection 9/2/20 /1M</t>
  </si>
  <si>
    <t>Infection 9/3/20 /1M</t>
  </si>
  <si>
    <t>Infection 9/4/20 /1M</t>
  </si>
  <si>
    <t>Infection 9/5/20 /1M</t>
  </si>
  <si>
    <t>Infection 9/6/20 /1M</t>
  </si>
  <si>
    <t>Infection 9/7/20 /1M</t>
  </si>
  <si>
    <t>Infection 9/8/20 /1M</t>
  </si>
  <si>
    <t>Infection 9/9/20 /1M</t>
  </si>
  <si>
    <t>Infection 9/10/20 /1M</t>
  </si>
  <si>
    <t>Infection 9/11/20 /1M</t>
  </si>
  <si>
    <t>Infection 9/12/20 /1M</t>
  </si>
  <si>
    <t>Infection 9/13/20 /1M</t>
  </si>
  <si>
    <t>Infection 9/14/20 /1M</t>
  </si>
  <si>
    <t>Infection 9/15/20 /1M</t>
  </si>
  <si>
    <t>Infection 9/16/20 /1M</t>
  </si>
  <si>
    <t>Infection 9/17/20 /1M</t>
  </si>
  <si>
    <t>Infection 9/18/20 /1M</t>
  </si>
  <si>
    <t>Infection 9/19/20 /1M</t>
  </si>
  <si>
    <t>Infection 9/20/20 /1M</t>
  </si>
  <si>
    <t>Infection 9/21/20 /1M</t>
  </si>
  <si>
    <t>Infection 9/22/20 /1M</t>
  </si>
  <si>
    <t>Infection 9/23/20 /1M</t>
  </si>
  <si>
    <t>Infection 9/24/20 /1M</t>
  </si>
  <si>
    <t>Infection 9/25/20 /1M</t>
  </si>
  <si>
    <t>Infection 9/26/20 /1M</t>
  </si>
  <si>
    <t>Infection 9/27/20 /1M</t>
  </si>
  <si>
    <t>Infection 9/28/20 /1M</t>
  </si>
  <si>
    <t>Infection 9/29/20 /1M</t>
  </si>
  <si>
    <t>Infection 9/30/20 /1M</t>
  </si>
  <si>
    <t>Infection 10/1/20 /1M</t>
  </si>
  <si>
    <t>Infection 10/2/20 /1M</t>
  </si>
  <si>
    <t>Infection 10/3/20 /1M</t>
  </si>
  <si>
    <t>Infection 10/4/20 /1M</t>
  </si>
  <si>
    <t>Infection 10/5/20 /1M</t>
  </si>
  <si>
    <t>Infection 10/6/20 /1M</t>
  </si>
  <si>
    <t>Infection 10/7/20 /1M</t>
  </si>
  <si>
    <t>Infection 10/8/20 /1M</t>
  </si>
  <si>
    <t>Infection 10/9/20 /1M</t>
  </si>
  <si>
    <t>Infection 10/10/20 /1M</t>
  </si>
  <si>
    <t>Infection 10/11/20 /1M</t>
  </si>
  <si>
    <t>Infection 10/12/20 /1M</t>
  </si>
  <si>
    <t>Infection 10/13/20 /1M</t>
  </si>
  <si>
    <t>Infection 10/14/20 /1M</t>
  </si>
  <si>
    <t>Infection 10/15/20 /1M</t>
  </si>
  <si>
    <t>Infection 10/16/20 /1M</t>
  </si>
  <si>
    <t>Infection 10/17/20 /1M</t>
  </si>
  <si>
    <t>Infection 10/18/20 /1M</t>
  </si>
  <si>
    <t>Infection 10/19/20 /1M</t>
  </si>
  <si>
    <t>Infection 10/20/20 /1M</t>
  </si>
  <si>
    <t>Infection 10/21/20 /1M</t>
  </si>
  <si>
    <t>Infection 10/22/20 /1M</t>
  </si>
  <si>
    <t>Infection 10/23/20 /1M</t>
  </si>
  <si>
    <t>Infection 10/24/20 /1M</t>
  </si>
  <si>
    <t>Infection 10/25/20 /1M</t>
  </si>
  <si>
    <t>Infection 10/26/20 /1M</t>
  </si>
  <si>
    <t>Infection 10/27/20 /1M</t>
  </si>
  <si>
    <t>Infection 10/28/20 /1M</t>
  </si>
  <si>
    <t>Infection 10/29/20 /1M</t>
  </si>
  <si>
    <t>Infection 10/30/20 /1M</t>
  </si>
  <si>
    <t>Infection 10/31/20 /1M</t>
  </si>
  <si>
    <t>Infection 11/1/20 /1M</t>
  </si>
  <si>
    <t>Infection 11/2/20 /1M</t>
  </si>
  <si>
    <t>Infection 11/3/20 /1M</t>
  </si>
  <si>
    <t>Infection 11/4/20 /1M</t>
  </si>
  <si>
    <t>Infection 11/5/20 /1M</t>
  </si>
  <si>
    <t>Infection 11/6/20 /1M</t>
  </si>
  <si>
    <t>Infection 11/7/20 /1M</t>
  </si>
  <si>
    <t>Infection 11/8/20 /1M</t>
  </si>
  <si>
    <t>Infection 11/9/20 /1M</t>
  </si>
  <si>
    <t>Infection 11/10/20 /1M</t>
  </si>
  <si>
    <t>Infection 11/11/20 /1M</t>
  </si>
  <si>
    <t>Infection 11/12/20 /1M</t>
  </si>
  <si>
    <t>Infection 11/13/20 /1M</t>
  </si>
  <si>
    <t>Infection 11/14/20 /1M</t>
  </si>
  <si>
    <t>Infection 11/15/20 /1M</t>
  </si>
  <si>
    <t>Infection 11/16/20 /1M</t>
  </si>
  <si>
    <t>Infection 11/17/20 /1M</t>
  </si>
  <si>
    <t>Infection 11/18/20 /1M</t>
  </si>
  <si>
    <t>Infection 11/19/20 /1M</t>
  </si>
  <si>
    <t>Infection 11/20/20 /1M</t>
  </si>
  <si>
    <t>Infection 11/21/20 /1M</t>
  </si>
  <si>
    <t>Infection 11/22/20 /1M</t>
  </si>
  <si>
    <t>Infection 11/23/20 /1M</t>
  </si>
  <si>
    <t>Infection 11/24/20 /1M</t>
  </si>
  <si>
    <t>Infection 11/25/20 /1M</t>
  </si>
  <si>
    <t>Infection 11/26/20 /1M</t>
  </si>
  <si>
    <t>Infection 11/27/20 /1M</t>
  </si>
  <si>
    <t>Infection 11/28/20 /1M</t>
  </si>
  <si>
    <t>Infection 11/29/20 /1M</t>
  </si>
  <si>
    <t>Infection 11/30/20 /1M</t>
  </si>
  <si>
    <t>Infection 12/1/20 /1M</t>
  </si>
  <si>
    <t>Infection 12/2/20 /1M</t>
  </si>
  <si>
    <t>Infection 12/3/20 /1M</t>
  </si>
  <si>
    <t>Infection 12/4/20 /1M</t>
  </si>
  <si>
    <t>Infection 12/5/20 /1M</t>
  </si>
  <si>
    <t>Infection 12/6/20 /1M</t>
  </si>
  <si>
    <t>Infection 12/7/20 /1M</t>
  </si>
  <si>
    <t>Infection 12/8/20 /1M</t>
  </si>
  <si>
    <t>Infection 12/9/20 /1M</t>
  </si>
  <si>
    <t>Infection 12/10/20 /1M</t>
  </si>
  <si>
    <t>Infection 12/11/20 /1M</t>
  </si>
  <si>
    <t>Infection 12/12/20 /1M</t>
  </si>
  <si>
    <t>Infection 12/13/20 /1M</t>
  </si>
  <si>
    <t>Infection 12/14/20 /1M</t>
  </si>
  <si>
    <t>Infection 12/15/20 /1M</t>
  </si>
  <si>
    <t>Infection 12/16/20 /1M</t>
  </si>
  <si>
    <t>Infection 12/17/20 /1M</t>
  </si>
  <si>
    <t>Infection 12/18/20 /1M</t>
  </si>
  <si>
    <t>Infection 12/19/20 /1M</t>
  </si>
  <si>
    <t>Infection 12/20/20 /1M</t>
  </si>
  <si>
    <t>Infection 12/21/20 /1M</t>
  </si>
  <si>
    <t>Infection 12/22/20 /1M</t>
  </si>
  <si>
    <t>Infection 12/23/20 /1M</t>
  </si>
  <si>
    <t>Infection 12/24/20 /1M</t>
  </si>
  <si>
    <t>Infection 12/25/20 /1M</t>
  </si>
  <si>
    <t>Infection 12/26/20 /1M</t>
  </si>
  <si>
    <t>Infection 12/27/20 /1M</t>
  </si>
  <si>
    <t>Infection 12/28/20 /1M</t>
  </si>
  <si>
    <t>Infection 12/29/20 /1M</t>
  </si>
  <si>
    <t>Infection 12/30/20 /1M</t>
  </si>
  <si>
    <t>Infection 12/31/20 /1M</t>
  </si>
  <si>
    <t>Infection 1/1/21 /1M</t>
  </si>
  <si>
    <t>Infection 1/2/21 /1M</t>
  </si>
  <si>
    <t>Infection 1/3/21 /1M</t>
  </si>
  <si>
    <t>Infection 1/4/21 /1M</t>
  </si>
  <si>
    <t>Infection 1/5/21 /1M</t>
  </si>
  <si>
    <t>Infection 1/6/21 /1M</t>
  </si>
  <si>
    <t>Infection 1/7/21 /1M</t>
  </si>
  <si>
    <t>Infection 1/8/21 /1M</t>
  </si>
  <si>
    <t>Infection 1/9/21 /1M</t>
  </si>
  <si>
    <t>Infection 1/10/21 /1M</t>
  </si>
  <si>
    <t>Infection 1/11/21 /1M</t>
  </si>
  <si>
    <t>Infection 1/12/21 /1M</t>
  </si>
  <si>
    <t>Infection 1/13/21 /1M</t>
  </si>
  <si>
    <t>Infection 1/14/21 /1M</t>
  </si>
  <si>
    <t>Infection 1/15/21 /1M</t>
  </si>
  <si>
    <t>Infection 1/16/21 /1M</t>
  </si>
  <si>
    <t>Infection 1/17/21 /1M</t>
  </si>
  <si>
    <t>Infection 1/18/21 /1M</t>
  </si>
  <si>
    <t>Infection 1/19/21 /1M</t>
  </si>
  <si>
    <t>Infection 1/20/21 /1M</t>
  </si>
  <si>
    <t>Infection 1/21/21 /1M</t>
  </si>
  <si>
    <t>Infection 1/22/21 /1M</t>
  </si>
  <si>
    <t>Infection 1/23/21 /1M</t>
  </si>
  <si>
    <t>Infection 1/24/21 /1M</t>
  </si>
  <si>
    <t>Infection 1/25/21 /1M</t>
  </si>
  <si>
    <t>Infection 1/26/21 /1M</t>
  </si>
  <si>
    <t>Infection 1/27/21 /1M</t>
  </si>
  <si>
    <t>Infection 1/28/21 /1M</t>
  </si>
  <si>
    <t>Infection 1/29/21 /1M</t>
  </si>
  <si>
    <t>Infection 1/30/21 /1M</t>
  </si>
  <si>
    <t>Infection 1/31/21 /1M</t>
  </si>
  <si>
    <t>Infection 2/1/21 /1M</t>
  </si>
  <si>
    <t>Infection 2/2/21 /1M</t>
  </si>
  <si>
    <t>Infection 2/3/21 /1M</t>
  </si>
  <si>
    <t>Infection 2/4/21 /1M</t>
  </si>
  <si>
    <t>Infection 2/5/21 /1M</t>
  </si>
  <si>
    <t>Infection 2/6/21 /1M</t>
  </si>
  <si>
    <t>Infection 2/7/21 /1M</t>
  </si>
  <si>
    <t>Infection 2/8/21 /1M</t>
  </si>
  <si>
    <t>Infection 2/9/21 /1M</t>
  </si>
  <si>
    <t>Infection 2/10/21 /1M</t>
  </si>
  <si>
    <t>Infection 2/11/21 /1M</t>
  </si>
  <si>
    <t>Infection 2/12/21 /1M</t>
  </si>
  <si>
    <t>Infection 2/13/21 /1M</t>
  </si>
  <si>
    <t>Infection 2/14/21 /1M</t>
  </si>
  <si>
    <t>Infection 2/15/21 /1M</t>
  </si>
  <si>
    <t>Infection 2/16/21 /1M</t>
  </si>
  <si>
    <t>Infection 2/17/21 /1M</t>
  </si>
  <si>
    <t>Infection 2/18/21 /1M</t>
  </si>
  <si>
    <t>Infection 2/19/21 /1M</t>
  </si>
  <si>
    <t>Infection 2/20/21 /1M</t>
  </si>
  <si>
    <t>Infection 2/21/21 /1M</t>
  </si>
  <si>
    <t>Infection 2/22/21 /1M</t>
  </si>
  <si>
    <t>Infection 2/23/21 /1M</t>
  </si>
  <si>
    <t>Infection 2/24/21 /1M</t>
  </si>
  <si>
    <t>Infection 2/25/21 /1M</t>
  </si>
  <si>
    <t>Infection 2/26/21 /1M</t>
  </si>
  <si>
    <t>Infection 2/27/21 /1M</t>
  </si>
  <si>
    <t>Infection 2/28/21 /1M</t>
  </si>
  <si>
    <t>Infection 3/1/21 /1M</t>
  </si>
  <si>
    <t>Infection 3/2/21 /1M</t>
  </si>
  <si>
    <t>Infection 3/3/21 /1M</t>
  </si>
  <si>
    <t>Infection 3/4/21 /1M</t>
  </si>
  <si>
    <t>Infection 3/5/21 /1M</t>
  </si>
  <si>
    <t>Infection 3/6/21 /1M</t>
  </si>
  <si>
    <t>Infection 3/7/21 /1M</t>
  </si>
  <si>
    <t>Infection 3/8/21 /1M</t>
  </si>
  <si>
    <t>Infection 3/9/21 /1M</t>
  </si>
  <si>
    <t>Infection 3/10/21 /1M</t>
  </si>
  <si>
    <t>Infection 3/11/21 /1M</t>
  </si>
  <si>
    <t>Infection 3/12/21 /1M</t>
  </si>
  <si>
    <t>Infection 3/13/21 /1M</t>
  </si>
  <si>
    <t>Infection 3/14/21 /1M</t>
  </si>
  <si>
    <t>Infection 3/15/21 /1M</t>
  </si>
  <si>
    <t>Y</t>
  </si>
  <si>
    <t>exp(x)</t>
  </si>
  <si>
    <t>Difsq1</t>
  </si>
  <si>
    <t>Difsq2</t>
  </si>
  <si>
    <t>SqDif1</t>
  </si>
  <si>
    <t>Country: Croatia</t>
  </si>
  <si>
    <t>Wave1</t>
  </si>
  <si>
    <t>mode</t>
  </si>
  <si>
    <t>7-day(average)</t>
  </si>
  <si>
    <t>Lognormal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</si>
</sst>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"/>
  </numFmts>
  <fonts count="10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4" fontId="0" fillId="0" borderId="0" xfId="0" applyNumberFormat="1"/>
    <xf numFmtId="0" fontId="4" fillId="0" borderId="0" xfId="0" applyFont="1"/>
    <xf numFmtId="0" fontId="5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right" vertical="center" wrapText="1"/>
    </xf>
    <xf numFmtId="165" fontId="8" fillId="7" borderId="0" xfId="0" applyNumberFormat="1" applyFont="1" applyFill="1" applyAlignment="1">
      <alignment horizontal="right" vertical="center" wrapText="1"/>
    </xf>
    <xf numFmtId="0" fontId="0" fillId="0" borderId="1" xfId="0" applyBorder="1"/>
    <xf numFmtId="2" fontId="0" fillId="0" borderId="0" xfId="0" applyNumberFormat="1"/>
    <xf numFmtId="0" fontId="7" fillId="2" borderId="0" xfId="0" applyFont="1" applyFill="1" applyAlignment="1">
      <alignment horizontal="right" vertical="center" wrapText="1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164" fontId="0" fillId="9" borderId="5" xfId="0" applyNumberFormat="1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0" xfId="0" applyFill="1"/>
    <xf numFmtId="0" fontId="0" fillId="9" borderId="5" xfId="0" applyFill="1" applyBorder="1"/>
    <xf numFmtId="164" fontId="0" fillId="9" borderId="1" xfId="0" applyNumberFormat="1" applyFill="1" applyBorder="1"/>
    <xf numFmtId="0" fontId="4" fillId="0" borderId="0" xfId="0" applyFont="1" applyAlignment="1">
      <alignment horizontal="center"/>
    </xf>
    <xf numFmtId="0" fontId="0" fillId="8" borderId="8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logistic!$D$2</c:f>
              <c:strCache>
                <c:ptCount val="1"/>
                <c:pt idx="0">
                  <c:v>Y-Y0C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logistic!$B$3:$B$103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logistic!$D$2:$D$103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0.24461900000000003</c:v>
                </c:pt>
                <c:pt idx="3">
                  <c:v>0.52418357142857153</c:v>
                </c:pt>
                <c:pt idx="4">
                  <c:v>0.76880257142857145</c:v>
                </c:pt>
                <c:pt idx="5">
                  <c:v>1.0134215714285713</c:v>
                </c:pt>
                <c:pt idx="6">
                  <c:v>1.2230949999999998</c:v>
                </c:pt>
                <c:pt idx="7">
                  <c:v>1.4327684285714284</c:v>
                </c:pt>
                <c:pt idx="8">
                  <c:v>1.6074962857142854</c:v>
                </c:pt>
                <c:pt idx="9">
                  <c:v>1.7822241428571428</c:v>
                </c:pt>
                <c:pt idx="10">
                  <c:v>1.9569519999999994</c:v>
                </c:pt>
                <c:pt idx="11">
                  <c:v>2.2714621428571427</c:v>
                </c:pt>
                <c:pt idx="12">
                  <c:v>2.5859722857142855</c:v>
                </c:pt>
                <c:pt idx="13">
                  <c:v>3.3198292857142855</c:v>
                </c:pt>
                <c:pt idx="14">
                  <c:v>4.2284141428571429</c:v>
                </c:pt>
                <c:pt idx="15">
                  <c:v>5.521400285714285</c:v>
                </c:pt>
                <c:pt idx="16">
                  <c:v>7.0939510000000006</c:v>
                </c:pt>
                <c:pt idx="17">
                  <c:v>8.8761751428571429</c:v>
                </c:pt>
                <c:pt idx="18">
                  <c:v>11.042800428571429</c:v>
                </c:pt>
                <c:pt idx="19">
                  <c:v>14.048119428571429</c:v>
                </c:pt>
                <c:pt idx="20">
                  <c:v>17.402894142857143</c:v>
                </c:pt>
                <c:pt idx="21">
                  <c:v>23.27375</c:v>
                </c:pt>
                <c:pt idx="22">
                  <c:v>30.437591857142859</c:v>
                </c:pt>
                <c:pt idx="23">
                  <c:v>39.453549000000002</c:v>
                </c:pt>
                <c:pt idx="24">
                  <c:v>50.531294857142861</c:v>
                </c:pt>
                <c:pt idx="25">
                  <c:v>63.146645857142865</c:v>
                </c:pt>
                <c:pt idx="26">
                  <c:v>76.775418428571427</c:v>
                </c:pt>
                <c:pt idx="27">
                  <c:v>92.780489714285707</c:v>
                </c:pt>
                <c:pt idx="28">
                  <c:v>108.54094199999999</c:v>
                </c:pt>
                <c:pt idx="29">
                  <c:v>124.58095885714287</c:v>
                </c:pt>
                <c:pt idx="30">
                  <c:v>141.18010485714288</c:v>
                </c:pt>
                <c:pt idx="31">
                  <c:v>158.12870657142858</c:v>
                </c:pt>
                <c:pt idx="32">
                  <c:v>176.33534885714286</c:v>
                </c:pt>
                <c:pt idx="33">
                  <c:v>194.36726328571427</c:v>
                </c:pt>
                <c:pt idx="34">
                  <c:v>211.59542957142855</c:v>
                </c:pt>
                <c:pt idx="35">
                  <c:v>227.98490214285715</c:v>
                </c:pt>
                <c:pt idx="36">
                  <c:v>244.37437485714281</c:v>
                </c:pt>
                <c:pt idx="37">
                  <c:v>259.47086128571431</c:v>
                </c:pt>
                <c:pt idx="38">
                  <c:v>273.97327300000001</c:v>
                </c:pt>
                <c:pt idx="39">
                  <c:v>287.25258985714288</c:v>
                </c:pt>
                <c:pt idx="40">
                  <c:v>301.09103571428574</c:v>
                </c:pt>
                <c:pt idx="41">
                  <c:v>315.62839314285713</c:v>
                </c:pt>
                <c:pt idx="42">
                  <c:v>329.88618585714289</c:v>
                </c:pt>
                <c:pt idx="43">
                  <c:v>344.49343428571433</c:v>
                </c:pt>
                <c:pt idx="44">
                  <c:v>359.45013857142862</c:v>
                </c:pt>
                <c:pt idx="45">
                  <c:v>374.19716928571438</c:v>
                </c:pt>
                <c:pt idx="46">
                  <c:v>388.10550628571428</c:v>
                </c:pt>
                <c:pt idx="47">
                  <c:v>401.52460542857142</c:v>
                </c:pt>
                <c:pt idx="48">
                  <c:v>412.67224242857145</c:v>
                </c:pt>
                <c:pt idx="49">
                  <c:v>423.08602242857143</c:v>
                </c:pt>
                <c:pt idx="50">
                  <c:v>432.55627200000004</c:v>
                </c:pt>
                <c:pt idx="51">
                  <c:v>440.62869871428563</c:v>
                </c:pt>
                <c:pt idx="52">
                  <c:v>447.75759514285716</c:v>
                </c:pt>
                <c:pt idx="53">
                  <c:v>455.06121942857152</c:v>
                </c:pt>
                <c:pt idx="54">
                  <c:v>461.70087771428575</c:v>
                </c:pt>
                <c:pt idx="55">
                  <c:v>468.51526385714288</c:v>
                </c:pt>
                <c:pt idx="56">
                  <c:v>474.94524885714287</c:v>
                </c:pt>
                <c:pt idx="57">
                  <c:v>480.5015945714286</c:v>
                </c:pt>
                <c:pt idx="58">
                  <c:v>486.02299471428574</c:v>
                </c:pt>
                <c:pt idx="59">
                  <c:v>490.88042899999999</c:v>
                </c:pt>
                <c:pt idx="60">
                  <c:v>494.79433285714282</c:v>
                </c:pt>
                <c:pt idx="61">
                  <c:v>498.11416214285714</c:v>
                </c:pt>
                <c:pt idx="62">
                  <c:v>500.77002557142856</c:v>
                </c:pt>
                <c:pt idx="63">
                  <c:v>503.28610671428572</c:v>
                </c:pt>
                <c:pt idx="64">
                  <c:v>505.59251442857141</c:v>
                </c:pt>
                <c:pt idx="65">
                  <c:v>507.75913985714288</c:v>
                </c:pt>
                <c:pt idx="66">
                  <c:v>510.03060199999999</c:v>
                </c:pt>
                <c:pt idx="67">
                  <c:v>512.02249957142863</c:v>
                </c:pt>
                <c:pt idx="68">
                  <c:v>513.73483257142857</c:v>
                </c:pt>
                <c:pt idx="69">
                  <c:v>516.39069585714287</c:v>
                </c:pt>
                <c:pt idx="70">
                  <c:v>519.46590600000002</c:v>
                </c:pt>
                <c:pt idx="71">
                  <c:v>522.64595285714302</c:v>
                </c:pt>
                <c:pt idx="72">
                  <c:v>525.96578199999999</c:v>
                </c:pt>
                <c:pt idx="73">
                  <c:v>529.28561114285719</c:v>
                </c:pt>
                <c:pt idx="74">
                  <c:v>532.5704947142857</c:v>
                </c:pt>
                <c:pt idx="75">
                  <c:v>535.92526942857137</c:v>
                </c:pt>
                <c:pt idx="76">
                  <c:v>538.05694928571427</c:v>
                </c:pt>
                <c:pt idx="77">
                  <c:v>539.73433671428575</c:v>
                </c:pt>
                <c:pt idx="78">
                  <c:v>541.09721400000001</c:v>
                </c:pt>
                <c:pt idx="79">
                  <c:v>542.21547228571433</c:v>
                </c:pt>
                <c:pt idx="80">
                  <c:v>543.08911157142859</c:v>
                </c:pt>
                <c:pt idx="81">
                  <c:v>543.82296857142865</c:v>
                </c:pt>
                <c:pt idx="82">
                  <c:v>544.38209771428581</c:v>
                </c:pt>
                <c:pt idx="83">
                  <c:v>545.11595471428575</c:v>
                </c:pt>
                <c:pt idx="84">
                  <c:v>545.77992057142853</c:v>
                </c:pt>
                <c:pt idx="85">
                  <c:v>546.40894085714274</c:v>
                </c:pt>
                <c:pt idx="86">
                  <c:v>546.9680699999999</c:v>
                </c:pt>
                <c:pt idx="87">
                  <c:v>547.38741685714285</c:v>
                </c:pt>
                <c:pt idx="88">
                  <c:v>547.73687257142853</c:v>
                </c:pt>
                <c:pt idx="89">
                  <c:v>548.01643714285717</c:v>
                </c:pt>
                <c:pt idx="90">
                  <c:v>548.08632828571433</c:v>
                </c:pt>
                <c:pt idx="91">
                  <c:v>548.19116500000007</c:v>
                </c:pt>
                <c:pt idx="92">
                  <c:v>548.26105614285723</c:v>
                </c:pt>
                <c:pt idx="93">
                  <c:v>548.33094728571427</c:v>
                </c:pt>
                <c:pt idx="94">
                  <c:v>548.40083842857143</c:v>
                </c:pt>
                <c:pt idx="95">
                  <c:v>548.47072957142859</c:v>
                </c:pt>
                <c:pt idx="96">
                  <c:v>548.54062071428575</c:v>
                </c:pt>
                <c:pt idx="97">
                  <c:v>548.61051185714291</c:v>
                </c:pt>
                <c:pt idx="98">
                  <c:v>548.64545742857149</c:v>
                </c:pt>
                <c:pt idx="99">
                  <c:v>548.68040300000007</c:v>
                </c:pt>
                <c:pt idx="100">
                  <c:v>548.71534857142865</c:v>
                </c:pt>
                <c:pt idx="101">
                  <c:v>548.75029414285723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D9E-4C17-84D7-DE11BEFC803C}"/>
            </c:ext>
          </c:extLst>
        </c:ser>
        <c:ser>
          <c:idx val="1"/>
          <c:order val="1"/>
          <c:tx>
            <c:strRef>
              <c:f>logistic!$E$2</c:f>
              <c:strCache>
                <c:ptCount val="1"/>
                <c:pt idx="0">
                  <c:v>y(model)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logistic!$B$3:$B$214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logistic!$E$2:$E$214</c:f>
              <c:numCache>
                <c:formatCode>General</c:formatCode>
                <c:ptCount val="213"/>
                <c:pt idx="0">
                  <c:v>0</c:v>
                </c:pt>
                <c:pt idx="1">
                  <c:v>125.14881412498268</c:v>
                </c:pt>
                <c:pt idx="2">
                  <c:v>127.37931957430928</c:v>
                </c:pt>
                <c:pt idx="3">
                  <c:v>129.64923299943405</c:v>
                </c:pt>
                <c:pt idx="4">
                  <c:v>131.95923821385279</c:v>
                </c:pt>
                <c:pt idx="5">
                  <c:v>134.31003044973724</c:v>
                </c:pt>
                <c:pt idx="6">
                  <c:v>136.70231653247308</c:v>
                </c:pt>
                <c:pt idx="7">
                  <c:v>139.13681505727189</c:v>
                </c:pt>
                <c:pt idx="8">
                  <c:v>141.61425656785926</c:v>
                </c:pt>
                <c:pt idx="9">
                  <c:v>144.13538373723881</c:v>
                </c:pt>
                <c:pt idx="10">
                  <c:v>146.70095155053167</c:v>
                </c:pt>
                <c:pt idx="11">
                  <c:v>149.31172748988902</c:v>
                </c:pt>
                <c:pt idx="12">
                  <c:v>151.96849172147446</c:v>
                </c:pt>
                <c:pt idx="13">
                  <c:v>154.67203728451142</c:v>
                </c:pt>
                <c:pt idx="14">
                  <c:v>157.42317028238921</c:v>
                </c:pt>
                <c:pt idx="15">
                  <c:v>160.22271007582074</c:v>
                </c:pt>
                <c:pt idx="16">
                  <c:v>163.07148947804157</c:v>
                </c:pt>
                <c:pt idx="17">
                  <c:v>165.97035495204048</c:v>
                </c:pt>
                <c:pt idx="18">
                  <c:v>168.92016680980856</c:v>
                </c:pt>
                <c:pt idx="19">
                  <c:v>171.92179941359234</c:v>
                </c:pt>
                <c:pt idx="20">
                  <c:v>174.97614137913538</c:v>
                </c:pt>
                <c:pt idx="21">
                  <c:v>178.08409578088956</c:v>
                </c:pt>
                <c:pt idx="22">
                  <c:v>181.24658035917662</c:v>
                </c:pt>
                <c:pt idx="23">
                  <c:v>184.46452772927751</c:v>
                </c:pt>
                <c:pt idx="24">
                  <c:v>187.73888559242513</c:v>
                </c:pt>
                <c:pt idx="25">
                  <c:v>191.07061694867434</c:v>
                </c:pt>
                <c:pt idx="26">
                  <c:v>194.46070031161912</c:v>
                </c:pt>
                <c:pt idx="27">
                  <c:v>197.91012992492816</c:v>
                </c:pt>
                <c:pt idx="28">
                  <c:v>201.41991598066153</c:v>
                </c:pt>
                <c:pt idx="29">
                  <c:v>204.99108483933455</c:v>
                </c:pt>
                <c:pt idx="30">
                  <c:v>208.62467925168849</c:v>
                </c:pt>
                <c:pt idx="31">
                  <c:v>212.32175858212645</c:v>
                </c:pt>
                <c:pt idx="32">
                  <c:v>216.08339903376884</c:v>
                </c:pt>
                <c:pt idx="33">
                  <c:v>219.91069387508122</c:v>
                </c:pt>
                <c:pt idx="34">
                  <c:v>223.80475366802239</c:v>
                </c:pt>
                <c:pt idx="35">
                  <c:v>227.76670649765887</c:v>
                </c:pt>
                <c:pt idx="36">
                  <c:v>231.79769820318762</c:v>
                </c:pt>
                <c:pt idx="37">
                  <c:v>235.89889261030561</c:v>
                </c:pt>
                <c:pt idx="38">
                  <c:v>240.07147176486092</c:v>
                </c:pt>
                <c:pt idx="39">
                  <c:v>244.31663616771712</c:v>
                </c:pt>
                <c:pt idx="40">
                  <c:v>248.6356050107577</c:v>
                </c:pt>
                <c:pt idx="41">
                  <c:v>253.02961641395402</c:v>
                </c:pt>
                <c:pt idx="42">
                  <c:v>257.49992766341569</c:v>
                </c:pt>
                <c:pt idx="43">
                  <c:v>262.04781545033842</c:v>
                </c:pt>
                <c:pt idx="44">
                  <c:v>266.67457611075946</c:v>
                </c:pt>
                <c:pt idx="45">
                  <c:v>271.38152586602655</c:v>
                </c:pt>
                <c:pt idx="46">
                  <c:v>276.17000106388082</c:v>
                </c:pt>
                <c:pt idx="47">
                  <c:v>281.04135842005064</c:v>
                </c:pt>
                <c:pt idx="48">
                  <c:v>285.99697526024693</c:v>
                </c:pt>
                <c:pt idx="49">
                  <c:v>291.03824976244539</c:v>
                </c:pt>
                <c:pt idx="50">
                  <c:v>296.16660119933744</c:v>
                </c:pt>
                <c:pt idx="51">
                  <c:v>301.38347018082271</c:v>
                </c:pt>
                <c:pt idx="52">
                  <c:v>306.69031889641496</c:v>
                </c:pt>
                <c:pt idx="53">
                  <c:v>312.0886313574224</c:v>
                </c:pt>
                <c:pt idx="54">
                  <c:v>317.57991363876135</c:v>
                </c:pt>
                <c:pt idx="55">
                  <c:v>323.1656941202537</c:v>
                </c:pt>
                <c:pt idx="56">
                  <c:v>328.84752372725251</c:v>
                </c:pt>
                <c:pt idx="57">
                  <c:v>334.62697617043563</c:v>
                </c:pt>
                <c:pt idx="58">
                  <c:v>340.50564818459657</c:v>
                </c:pt>
                <c:pt idx="59">
                  <c:v>346.48515976625833</c:v>
                </c:pt>
                <c:pt idx="60">
                  <c:v>352.56715440992764</c:v>
                </c:pt>
                <c:pt idx="61">
                  <c:v>358.75329934279893</c:v>
                </c:pt>
                <c:pt idx="62">
                  <c:v>365.04528575771161</c:v>
                </c:pt>
                <c:pt idx="63">
                  <c:v>371.44482904415395</c:v>
                </c:pt>
                <c:pt idx="64">
                  <c:v>377.95366901710213</c:v>
                </c:pt>
                <c:pt idx="65">
                  <c:v>384.57357014347235</c:v>
                </c:pt>
                <c:pt idx="66">
                  <c:v>391.30632176595668</c:v>
                </c:pt>
                <c:pt idx="67">
                  <c:v>398.15373832400536</c:v>
                </c:pt>
                <c:pt idx="68">
                  <c:v>405.11765957170729</c:v>
                </c:pt>
                <c:pt idx="69">
                  <c:v>412.19995079231558</c:v>
                </c:pt>
                <c:pt idx="70">
                  <c:v>419.40250300915142</c:v>
                </c:pt>
                <c:pt idx="71">
                  <c:v>426.72723319261388</c:v>
                </c:pt>
                <c:pt idx="72">
                  <c:v>434.17608446301131</c:v>
                </c:pt>
                <c:pt idx="73">
                  <c:v>441.75102628892148</c:v>
                </c:pt>
                <c:pt idx="74">
                  <c:v>449.45405468077854</c:v>
                </c:pt>
                <c:pt idx="75">
                  <c:v>457.28719237937219</c:v>
                </c:pt>
                <c:pt idx="76">
                  <c:v>465.2524890389364</c:v>
                </c:pt>
                <c:pt idx="77">
                  <c:v>473.35202140449513</c:v>
                </c:pt>
                <c:pt idx="78">
                  <c:v>481.58789348311905</c:v>
                </c:pt>
                <c:pt idx="79">
                  <c:v>489.96223670873803</c:v>
                </c:pt>
                <c:pt idx="80">
                  <c:v>498.47721010014442</c:v>
                </c:pt>
                <c:pt idx="81">
                  <c:v>507.13500041180885</c:v>
                </c:pt>
                <c:pt idx="82">
                  <c:v>515.93782227711961</c:v>
                </c:pt>
                <c:pt idx="83">
                  <c:v>524.88791834364577</c:v>
                </c:pt>
                <c:pt idx="84">
                  <c:v>533.98755940001058</c:v>
                </c:pt>
                <c:pt idx="85">
                  <c:v>543.23904449395434</c:v>
                </c:pt>
                <c:pt idx="86">
                  <c:v>552.6447010411465</c:v>
                </c:pt>
                <c:pt idx="87">
                  <c:v>562.20688492430236</c:v>
                </c:pt>
                <c:pt idx="88">
                  <c:v>571.92798058214282</c:v>
                </c:pt>
                <c:pt idx="89">
                  <c:v>581.81040108772413</c:v>
                </c:pt>
                <c:pt idx="90">
                  <c:v>591.85658821565312</c:v>
                </c:pt>
                <c:pt idx="91">
                  <c:v>602.0690124976885</c:v>
                </c:pt>
                <c:pt idx="92">
                  <c:v>612.4501732662211</c:v>
                </c:pt>
                <c:pt idx="93">
                  <c:v>623.00259868510557</c:v>
                </c:pt>
                <c:pt idx="94">
                  <c:v>633.72884576731008</c:v>
                </c:pt>
                <c:pt idx="95">
                  <c:v>644.63150037883509</c:v>
                </c:pt>
                <c:pt idx="96">
                  <c:v>655.71317722833851</c:v>
                </c:pt>
                <c:pt idx="97">
                  <c:v>666.97651984189099</c:v>
                </c:pt>
                <c:pt idx="98">
                  <c:v>678.42420052227976</c:v>
                </c:pt>
                <c:pt idx="99">
                  <c:v>690.0589202922522</c:v>
                </c:pt>
                <c:pt idx="100">
                  <c:v>701.88340882109219</c:v>
                </c:pt>
                <c:pt idx="101">
                  <c:v>713.90042433390113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D9E-4C17-84D7-DE11BEFC8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393360"/>
        <c:axId val="387394144"/>
      </c:scatterChart>
      <c:valAx>
        <c:axId val="38739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94144"/>
        <c:crosses val="autoZero"/>
        <c:crossBetween val="midCat"/>
      </c:valAx>
      <c:valAx>
        <c:axId val="3873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9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logistic!$L$1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logistic!$B$2:$B$214</c:f>
              <c:strCache>
                <c:ptCount val="10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</c:strCache>
            </c:strRef>
          </c:xVal>
          <c:yVal>
            <c:numRef>
              <c:f>logistic!$L$2:$L$214</c:f>
              <c:numCache>
                <c:formatCode>General</c:formatCode>
                <c:ptCount val="213"/>
                <c:pt idx="0">
                  <c:v>0</c:v>
                </c:pt>
                <c:pt idx="1">
                  <c:v>0.24461900000000003</c:v>
                </c:pt>
                <c:pt idx="2">
                  <c:v>0.24461900000000003</c:v>
                </c:pt>
                <c:pt idx="3">
                  <c:v>0.2795645714285715</c:v>
                </c:pt>
                <c:pt idx="4">
                  <c:v>0.24461899999999992</c:v>
                </c:pt>
                <c:pt idx="5">
                  <c:v>0.2446189999999997</c:v>
                </c:pt>
                <c:pt idx="6">
                  <c:v>0.20967342857142879</c:v>
                </c:pt>
                <c:pt idx="7">
                  <c:v>0.20967342857142857</c:v>
                </c:pt>
                <c:pt idx="8">
                  <c:v>0.17472785714285699</c:v>
                </c:pt>
                <c:pt idx="9">
                  <c:v>0.17472785714285743</c:v>
                </c:pt>
                <c:pt idx="10">
                  <c:v>0.17472785714285655</c:v>
                </c:pt>
                <c:pt idx="11">
                  <c:v>0.31451014285714329</c:v>
                </c:pt>
                <c:pt idx="12">
                  <c:v>0.31451014285714285</c:v>
                </c:pt>
                <c:pt idx="13">
                  <c:v>0.73385699999999998</c:v>
                </c:pt>
                <c:pt idx="14">
                  <c:v>0.90858485714285742</c:v>
                </c:pt>
                <c:pt idx="15">
                  <c:v>1.2929861428571421</c:v>
                </c:pt>
                <c:pt idx="16">
                  <c:v>1.5725507142857156</c:v>
                </c:pt>
                <c:pt idx="17">
                  <c:v>1.7822241428571415</c:v>
                </c:pt>
                <c:pt idx="18">
                  <c:v>2.1666252857142858</c:v>
                </c:pt>
                <c:pt idx="19">
                  <c:v>3.0053190000000001</c:v>
                </c:pt>
                <c:pt idx="20">
                  <c:v>3.3547747142857158</c:v>
                </c:pt>
                <c:pt idx="21">
                  <c:v>5.8708558571428568</c:v>
                </c:pt>
                <c:pt idx="22">
                  <c:v>7.1638418571428595</c:v>
                </c:pt>
                <c:pt idx="23">
                  <c:v>9.0159571428571397</c:v>
                </c:pt>
                <c:pt idx="24">
                  <c:v>11.077745857142858</c:v>
                </c:pt>
                <c:pt idx="25">
                  <c:v>12.615351000000004</c:v>
                </c:pt>
                <c:pt idx="26">
                  <c:v>13.62877257142857</c:v>
                </c:pt>
                <c:pt idx="27">
                  <c:v>16.00507128571428</c:v>
                </c:pt>
                <c:pt idx="28">
                  <c:v>15.76045228571428</c:v>
                </c:pt>
                <c:pt idx="29">
                  <c:v>16.040016857142888</c:v>
                </c:pt>
                <c:pt idx="30">
                  <c:v>16.599146000000005</c:v>
                </c:pt>
                <c:pt idx="31">
                  <c:v>16.948601714285701</c:v>
                </c:pt>
                <c:pt idx="32">
                  <c:v>18.206642285714281</c:v>
                </c:pt>
                <c:pt idx="33">
                  <c:v>18.031914428571412</c:v>
                </c:pt>
                <c:pt idx="34">
                  <c:v>17.228166285714281</c:v>
                </c:pt>
                <c:pt idx="35">
                  <c:v>16.389472571428598</c:v>
                </c:pt>
                <c:pt idx="36">
                  <c:v>16.38947271428566</c:v>
                </c:pt>
                <c:pt idx="37">
                  <c:v>15.096486428571467</c:v>
                </c:pt>
                <c:pt idx="38">
                  <c:v>14.502411714285699</c:v>
                </c:pt>
                <c:pt idx="39">
                  <c:v>13.279316857142874</c:v>
                </c:pt>
                <c:pt idx="40">
                  <c:v>13.838445857142858</c:v>
                </c:pt>
                <c:pt idx="41">
                  <c:v>14.537357428571397</c:v>
                </c:pt>
                <c:pt idx="42">
                  <c:v>14.257792714285756</c:v>
                </c:pt>
                <c:pt idx="43">
                  <c:v>14.607248428571438</c:v>
                </c:pt>
                <c:pt idx="44">
                  <c:v>14.956704285714295</c:v>
                </c:pt>
                <c:pt idx="45">
                  <c:v>14.747030714285756</c:v>
                </c:pt>
                <c:pt idx="46">
                  <c:v>13.908336999999904</c:v>
                </c:pt>
                <c:pt idx="47">
                  <c:v>13.419099142857135</c:v>
                </c:pt>
                <c:pt idx="48">
                  <c:v>11.147637000000032</c:v>
                </c:pt>
                <c:pt idx="49">
                  <c:v>10.413779999999974</c:v>
                </c:pt>
                <c:pt idx="50">
                  <c:v>9.4702495714286101</c:v>
                </c:pt>
                <c:pt idx="51">
                  <c:v>8.0724267142855979</c:v>
                </c:pt>
                <c:pt idx="52">
                  <c:v>7.1288964285715224</c:v>
                </c:pt>
                <c:pt idx="53">
                  <c:v>7.3036242857143634</c:v>
                </c:pt>
                <c:pt idx="54">
                  <c:v>6.6396582857142334</c:v>
                </c:pt>
                <c:pt idx="55">
                  <c:v>6.8143861428571313</c:v>
                </c:pt>
                <c:pt idx="56">
                  <c:v>6.4299849999999878</c:v>
                </c:pt>
                <c:pt idx="57">
                  <c:v>5.556345714285726</c:v>
                </c:pt>
                <c:pt idx="58">
                  <c:v>5.5214001428571464</c:v>
                </c:pt>
                <c:pt idx="59">
                  <c:v>4.8574342857142483</c:v>
                </c:pt>
                <c:pt idx="60">
                  <c:v>3.9139038571428273</c:v>
                </c:pt>
                <c:pt idx="61">
                  <c:v>3.3198292857143201</c:v>
                </c:pt>
                <c:pt idx="62">
                  <c:v>2.655863428571422</c:v>
                </c:pt>
                <c:pt idx="63">
                  <c:v>2.5160811428571606</c:v>
                </c:pt>
                <c:pt idx="64">
                  <c:v>2.3064077142856831</c:v>
                </c:pt>
                <c:pt idx="65">
                  <c:v>2.1666254285714786</c:v>
                </c:pt>
                <c:pt idx="66">
                  <c:v>2.2714621428571036</c:v>
                </c:pt>
                <c:pt idx="67">
                  <c:v>1.9918975714286375</c:v>
                </c:pt>
                <c:pt idx="68">
                  <c:v>1.7123329999999441</c:v>
                </c:pt>
                <c:pt idx="69">
                  <c:v>2.6558632857143039</c:v>
                </c:pt>
                <c:pt idx="70">
                  <c:v>3.075210142857145</c:v>
                </c:pt>
                <c:pt idx="71">
                  <c:v>3.1800468571429974</c:v>
                </c:pt>
                <c:pt idx="72">
                  <c:v>3.3198291428569746</c:v>
                </c:pt>
                <c:pt idx="73">
                  <c:v>3.319829142857202</c:v>
                </c:pt>
                <c:pt idx="74">
                  <c:v>3.2848835714285087</c:v>
                </c:pt>
                <c:pt idx="75">
                  <c:v>3.3547747142856679</c:v>
                </c:pt>
                <c:pt idx="76">
                  <c:v>2.131679857142899</c:v>
                </c:pt>
                <c:pt idx="77">
                  <c:v>1.6773874285714783</c:v>
                </c:pt>
                <c:pt idx="78">
                  <c:v>1.3628772857142621</c:v>
                </c:pt>
                <c:pt idx="79">
                  <c:v>1.1182582857143188</c:v>
                </c:pt>
                <c:pt idx="80">
                  <c:v>0.87363928571426186</c:v>
                </c:pt>
                <c:pt idx="81">
                  <c:v>0.73385700000005727</c:v>
                </c:pt>
                <c:pt idx="82">
                  <c:v>0.55912914285715942</c:v>
                </c:pt>
                <c:pt idx="83">
                  <c:v>0.73385699999994358</c:v>
                </c:pt>
                <c:pt idx="84">
                  <c:v>0.66396585714278444</c:v>
                </c:pt>
                <c:pt idx="85">
                  <c:v>0.62902028571420487</c:v>
                </c:pt>
                <c:pt idx="86">
                  <c:v>0.55912914285715942</c:v>
                </c:pt>
                <c:pt idx="87">
                  <c:v>0.41934685714295483</c:v>
                </c:pt>
                <c:pt idx="88">
                  <c:v>0.34945571428568201</c:v>
                </c:pt>
                <c:pt idx="89">
                  <c:v>0.27956457142863655</c:v>
                </c:pt>
                <c:pt idx="90">
                  <c:v>6.9891142857159139E-2</c:v>
                </c:pt>
                <c:pt idx="91">
                  <c:v>0.10483671428573871</c:v>
                </c:pt>
                <c:pt idx="92">
                  <c:v>6.9891142857159139E-2</c:v>
                </c:pt>
                <c:pt idx="93">
                  <c:v>6.9891142857045452E-2</c:v>
                </c:pt>
                <c:pt idx="94">
                  <c:v>6.9891142857159139E-2</c:v>
                </c:pt>
                <c:pt idx="95">
                  <c:v>6.9891142857159139E-2</c:v>
                </c:pt>
                <c:pt idx="96">
                  <c:v>6.9891142857159139E-2</c:v>
                </c:pt>
                <c:pt idx="97">
                  <c:v>6.9891142857159139E-2</c:v>
                </c:pt>
                <c:pt idx="98">
                  <c:v>3.4945571428579569E-2</c:v>
                </c:pt>
                <c:pt idx="99">
                  <c:v>3.4945571428579569E-2</c:v>
                </c:pt>
                <c:pt idx="100">
                  <c:v>3.4945571428579569E-2</c:v>
                </c:pt>
                <c:pt idx="101">
                  <c:v>3.4945571428579569E-2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2DC-40BA-A670-A9CCC2FEC887}"/>
            </c:ext>
          </c:extLst>
        </c:ser>
        <c:ser>
          <c:idx val="1"/>
          <c:order val="1"/>
          <c:tx>
            <c:strRef>
              <c:f>logistic!$N$2</c:f>
              <c:strCache>
                <c:ptCount val="1"/>
                <c:pt idx="0">
                  <c:v>y(model)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logistic!$B$3:$B$214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logistic!$N$2:$N$214</c:f>
              <c:numCache>
                <c:formatCode>General</c:formatCode>
                <c:ptCount val="213"/>
                <c:pt idx="0">
                  <c:v>0</c:v>
                </c:pt>
                <c:pt idx="1">
                  <c:v>2.4556455791526322</c:v>
                </c:pt>
                <c:pt idx="2">
                  <c:v>2.494715411208261</c:v>
                </c:pt>
                <c:pt idx="3">
                  <c:v>2.5344634050828221</c:v>
                </c:pt>
                <c:pt idx="4">
                  <c:v>2.5749008928742954</c:v>
                </c:pt>
                <c:pt idx="5">
                  <c:v>2.6160393801820487</c:v>
                </c:pt>
                <c:pt idx="6">
                  <c:v>2.6578905481801001</c:v>
                </c:pt>
                <c:pt idx="7">
                  <c:v>2.7004662556923891</c:v>
                </c:pt>
                <c:pt idx="8">
                  <c:v>2.7437785412689446</c:v>
                </c:pt>
                <c:pt idx="9">
                  <c:v>2.7878396252617978</c:v>
                </c:pt>
                <c:pt idx="10">
                  <c:v>2.8326619118994221</c:v>
                </c:pt>
                <c:pt idx="11">
                  <c:v>2.8782579913584376</c:v>
                </c:pt>
                <c:pt idx="12">
                  <c:v>2.9246406418312469</c:v>
                </c:pt>
                <c:pt idx="13">
                  <c:v>2.9718228315882049</c:v>
                </c:pt>
                <c:pt idx="14">
                  <c:v>3.0198177210328834</c:v>
                </c:pt>
                <c:pt idx="15">
                  <c:v>3.0686386647488959</c:v>
                </c:pt>
                <c:pt idx="16">
                  <c:v>3.118299213536702</c:v>
                </c:pt>
                <c:pt idx="17">
                  <c:v>3.168813116438733</c:v>
                </c:pt>
                <c:pt idx="18">
                  <c:v>3.2201943227511132</c:v>
                </c:pt>
                <c:pt idx="19">
                  <c:v>3.2724569840201596</c:v>
                </c:pt>
                <c:pt idx="20">
                  <c:v>3.3256154560218034</c:v>
                </c:pt>
                <c:pt idx="21">
                  <c:v>3.3796843007219461</c:v>
                </c:pt>
                <c:pt idx="22">
                  <c:v>3.4346782882157401</c:v>
                </c:pt>
                <c:pt idx="23">
                  <c:v>3.4906123986436355</c:v>
                </c:pt>
                <c:pt idx="24">
                  <c:v>3.5475018240820226</c:v>
                </c:pt>
                <c:pt idx="25">
                  <c:v>3.6053619704061326</c:v>
                </c:pt>
                <c:pt idx="26">
                  <c:v>3.6642084591228246</c:v>
                </c:pt>
                <c:pt idx="27">
                  <c:v>3.7240571291707929</c:v>
                </c:pt>
                <c:pt idx="28">
                  <c:v>3.7849240386855625</c:v>
                </c:pt>
                <c:pt idx="29">
                  <c:v>3.8468254667266519</c:v>
                </c:pt>
                <c:pt idx="30">
                  <c:v>3.9097779149640766</c:v>
                </c:pt>
                <c:pt idx="31">
                  <c:v>3.9737981093213253</c:v>
                </c:pt>
                <c:pt idx="32">
                  <c:v>4.0389030015718115</c:v>
                </c:pt>
                <c:pt idx="33">
                  <c:v>4.1051097708856945</c:v>
                </c:pt>
                <c:pt idx="34">
                  <c:v>4.1724358253238485</c:v>
                </c:pt>
                <c:pt idx="35">
                  <c:v>4.2408988032756376</c:v>
                </c:pt>
                <c:pt idx="36">
                  <c:v>4.3105165748370631</c:v>
                </c:pt>
                <c:pt idx="37">
                  <c:v>4.381307243125681</c:v>
                </c:pt>
                <c:pt idx="38">
                  <c:v>4.4532891455286032</c:v>
                </c:pt>
                <c:pt idx="39">
                  <c:v>4.5264808548797344</c:v>
                </c:pt>
                <c:pt idx="40">
                  <c:v>4.600901180562305</c:v>
                </c:pt>
                <c:pt idx="41">
                  <c:v>4.6765691695325851</c:v>
                </c:pt>
                <c:pt idx="42">
                  <c:v>4.7535041072605466</c:v>
                </c:pt>
                <c:pt idx="43">
                  <c:v>4.8317255185830996</c:v>
                </c:pt>
                <c:pt idx="44">
                  <c:v>4.9112531684653877</c:v>
                </c:pt>
                <c:pt idx="45">
                  <c:v>4.9921070626654709</c:v>
                </c:pt>
                <c:pt idx="46">
                  <c:v>5.0743074482975699</c:v>
                </c:pt>
                <c:pt idx="47">
                  <c:v>5.1578748142889248</c:v>
                </c:pt>
                <c:pt idx="48">
                  <c:v>5.2428298917251208</c:v>
                </c:pt>
                <c:pt idx="49">
                  <c:v>5.3291936540786047</c:v>
                </c:pt>
                <c:pt idx="50">
                  <c:v>5.4169873173149465</c:v>
                </c:pt>
                <c:pt idx="51">
                  <c:v>5.506232339871219</c:v>
                </c:pt>
                <c:pt idx="52">
                  <c:v>5.5969504225007469</c:v>
                </c:pt>
                <c:pt idx="53">
                  <c:v>5.6891635079782361</c:v>
                </c:pt>
                <c:pt idx="54">
                  <c:v>5.7828937806591734</c:v>
                </c:pt>
                <c:pt idx="55">
                  <c:v>5.8781636658872216</c:v>
                </c:pt>
                <c:pt idx="56">
                  <c:v>5.9749958292430625</c:v>
                </c:pt>
                <c:pt idx="57">
                  <c:v>6.0734131756281178</c:v>
                </c:pt>
                <c:pt idx="58">
                  <c:v>6.1734388481762128</c:v>
                </c:pt>
                <c:pt idx="59">
                  <c:v>6.2750962269862098</c:v>
                </c:pt>
                <c:pt idx="60">
                  <c:v>6.3784089276683646</c:v>
                </c:pt>
                <c:pt idx="61">
                  <c:v>6.4834007996970033</c:v>
                </c:pt>
                <c:pt idx="62">
                  <c:v>6.5900959245619193</c:v>
                </c:pt>
                <c:pt idx="63">
                  <c:v>6.6985186137106769</c:v>
                </c:pt>
                <c:pt idx="64">
                  <c:v>6.8086934062738447</c:v>
                </c:pt>
                <c:pt idx="65">
                  <c:v>6.9206450665649752</c:v>
                </c:pt>
                <c:pt idx="66">
                  <c:v>7.0343985813469105</c:v>
                </c:pt>
                <c:pt idx="67">
                  <c:v>7.1499791568558626</c:v>
                </c:pt>
                <c:pt idx="68">
                  <c:v>7.2674122155744616</c:v>
                </c:pt>
                <c:pt idx="69">
                  <c:v>7.3867233927447975</c:v>
                </c:pt>
                <c:pt idx="70">
                  <c:v>7.507938532612247</c:v>
                </c:pt>
                <c:pt idx="71">
                  <c:v>7.6310836843907408</c:v>
                </c:pt>
                <c:pt idx="72">
                  <c:v>7.7561850979398264</c:v>
                </c:pt>
                <c:pt idx="73">
                  <c:v>7.8832692191438101</c:v>
                </c:pt>
                <c:pt idx="74">
                  <c:v>8.0123626849829392</c:v>
                </c:pt>
                <c:pt idx="75">
                  <c:v>8.1434923182864889</c:v>
                </c:pt>
                <c:pt idx="76">
                  <c:v>8.2766851221573532</c:v>
                </c:pt>
                <c:pt idx="77">
                  <c:v>8.4119682740576085</c:v>
                </c:pt>
                <c:pt idx="78">
                  <c:v>8.5493691195443056</c:v>
                </c:pt>
                <c:pt idx="79">
                  <c:v>8.6889151656444916</c:v>
                </c:pt>
                <c:pt idx="80">
                  <c:v>8.8306340738584534</c:v>
                </c:pt>
                <c:pt idx="81">
                  <c:v>8.9745536527798144</c:v>
                </c:pt>
                <c:pt idx="82">
                  <c:v>9.1207018503210744</c:v>
                </c:pt>
                <c:pt idx="83">
                  <c:v>9.2691067455329268</c:v>
                </c:pt>
                <c:pt idx="84">
                  <c:v>9.4197965400056365</c:v>
                </c:pt>
                <c:pt idx="85">
                  <c:v>9.5727995488404716</c:v>
                </c:pt>
                <c:pt idx="86">
                  <c:v>9.7281441911791937</c:v>
                </c:pt>
                <c:pt idx="87">
                  <c:v>9.8858589802793215</c:v>
                </c:pt>
                <c:pt idx="88">
                  <c:v>10.045972513122917</c:v>
                </c:pt>
                <c:pt idx="89">
                  <c:v>10.208513459546365</c:v>
                </c:pt>
                <c:pt idx="90">
                  <c:v>10.373510550878663</c:v>
                </c:pt>
                <c:pt idx="91">
                  <c:v>10.540992568075556</c:v>
                </c:pt>
                <c:pt idx="92">
                  <c:v>10.710988329336757</c:v>
                </c:pt>
                <c:pt idx="93">
                  <c:v>10.883526677193542</c:v>
                </c:pt>
                <c:pt idx="94">
                  <c:v>11.058636465053821</c:v>
                </c:pt>
                <c:pt idx="95">
                  <c:v>11.236346543191862</c:v>
                </c:pt>
                <c:pt idx="96">
                  <c:v>11.416685744169728</c:v>
                </c:pt>
                <c:pt idx="97">
                  <c:v>11.599682867677604</c:v>
                </c:pt>
                <c:pt idx="98">
                  <c:v>11.785366664780112</c:v>
                </c:pt>
                <c:pt idx="99">
                  <c:v>11.973765821555801</c:v>
                </c:pt>
                <c:pt idx="100">
                  <c:v>12.164908942117039</c:v>
                </c:pt>
                <c:pt idx="101">
                  <c:v>12.358824530997667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2DC-40BA-A670-A9CCC2FEC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80600"/>
        <c:axId val="393082952"/>
      </c:scatterChart>
      <c:valAx>
        <c:axId val="39308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82952"/>
        <c:crosses val="autoZero"/>
        <c:crossBetween val="midCat"/>
      </c:valAx>
      <c:valAx>
        <c:axId val="3930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80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LogNormal!$F$1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LogNormal!$B$2:$B$194</c:f>
              <c:numCache>
                <c:formatCode>General</c:formatCode>
                <c:ptCount val="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LogNormal!$F$2:$F$194</c:f>
              <c:numCache>
                <c:formatCode>General</c:formatCode>
                <c:ptCount val="189"/>
                <c:pt idx="0">
                  <c:v>0</c:v>
                </c:pt>
                <c:pt idx="1">
                  <c:v>0.2795645714285715</c:v>
                </c:pt>
                <c:pt idx="2">
                  <c:v>0.52418357142857142</c:v>
                </c:pt>
                <c:pt idx="3">
                  <c:v>0.76880257142857111</c:v>
                </c:pt>
                <c:pt idx="4">
                  <c:v>0.9784759999999999</c:v>
                </c:pt>
                <c:pt idx="5">
                  <c:v>1.1881494285714285</c:v>
                </c:pt>
                <c:pt idx="6">
                  <c:v>1.3628772857142855</c:v>
                </c:pt>
                <c:pt idx="7">
                  <c:v>1.5376051428571429</c:v>
                </c:pt>
                <c:pt idx="8">
                  <c:v>1.7123329999999994</c:v>
                </c:pt>
                <c:pt idx="9">
                  <c:v>2.0268431428571425</c:v>
                </c:pt>
                <c:pt idx="10">
                  <c:v>2.3413532857142858</c:v>
                </c:pt>
                <c:pt idx="11">
                  <c:v>3.0752102857142853</c:v>
                </c:pt>
                <c:pt idx="12">
                  <c:v>3.9837951428571428</c:v>
                </c:pt>
                <c:pt idx="13">
                  <c:v>5.2767812857142848</c:v>
                </c:pt>
                <c:pt idx="14">
                  <c:v>6.8493320000000004</c:v>
                </c:pt>
                <c:pt idx="15">
                  <c:v>8.6315561428571428</c:v>
                </c:pt>
                <c:pt idx="16">
                  <c:v>10.798181428571429</c:v>
                </c:pt>
                <c:pt idx="17">
                  <c:v>13.803500428571429</c:v>
                </c:pt>
                <c:pt idx="18">
                  <c:v>17.158275142857143</c:v>
                </c:pt>
                <c:pt idx="19">
                  <c:v>23.029131</c:v>
                </c:pt>
                <c:pt idx="20">
                  <c:v>30.192972857142859</c:v>
                </c:pt>
                <c:pt idx="21">
                  <c:v>39.208930000000002</c:v>
                </c:pt>
                <c:pt idx="22">
                  <c:v>50.28667585714286</c:v>
                </c:pt>
                <c:pt idx="23">
                  <c:v>62.902026857142864</c:v>
                </c:pt>
                <c:pt idx="24">
                  <c:v>76.530799428571427</c:v>
                </c:pt>
                <c:pt idx="25">
                  <c:v>92.535870714285707</c:v>
                </c:pt>
                <c:pt idx="26">
                  <c:v>108.29632299999999</c:v>
                </c:pt>
                <c:pt idx="27">
                  <c:v>124.33633985714287</c:v>
                </c:pt>
                <c:pt idx="28">
                  <c:v>140.93548585714288</c:v>
                </c:pt>
                <c:pt idx="29">
                  <c:v>157.88408757142858</c:v>
                </c:pt>
                <c:pt idx="30">
                  <c:v>176.09072985714286</c:v>
                </c:pt>
                <c:pt idx="31">
                  <c:v>194.12264428571427</c:v>
                </c:pt>
                <c:pt idx="32">
                  <c:v>211.35081057142855</c:v>
                </c:pt>
                <c:pt idx="33">
                  <c:v>227.74028314285715</c:v>
                </c:pt>
                <c:pt idx="34">
                  <c:v>244.12975585714281</c:v>
                </c:pt>
                <c:pt idx="35">
                  <c:v>259.22624228571431</c:v>
                </c:pt>
                <c:pt idx="36">
                  <c:v>273.72865400000001</c:v>
                </c:pt>
                <c:pt idx="37">
                  <c:v>287.00797085714288</c:v>
                </c:pt>
                <c:pt idx="38">
                  <c:v>300.84641671428574</c:v>
                </c:pt>
                <c:pt idx="39">
                  <c:v>315.38377414285713</c:v>
                </c:pt>
                <c:pt idx="40">
                  <c:v>329.64156685714289</c:v>
                </c:pt>
                <c:pt idx="41">
                  <c:v>344.24881528571433</c:v>
                </c:pt>
                <c:pt idx="42">
                  <c:v>359.20551957142862</c:v>
                </c:pt>
                <c:pt idx="43">
                  <c:v>373.95255028571438</c:v>
                </c:pt>
                <c:pt idx="44">
                  <c:v>387.86088728571428</c:v>
                </c:pt>
                <c:pt idx="45">
                  <c:v>401.27998642857142</c:v>
                </c:pt>
                <c:pt idx="46">
                  <c:v>412.42762342857145</c:v>
                </c:pt>
                <c:pt idx="47">
                  <c:v>422.84140342857143</c:v>
                </c:pt>
                <c:pt idx="48">
                  <c:v>432.31165300000004</c:v>
                </c:pt>
                <c:pt idx="49">
                  <c:v>440.38407971428563</c:v>
                </c:pt>
                <c:pt idx="50">
                  <c:v>447.51297614285716</c:v>
                </c:pt>
                <c:pt idx="51">
                  <c:v>454.81660042857152</c:v>
                </c:pt>
                <c:pt idx="52">
                  <c:v>461.45625871428575</c:v>
                </c:pt>
                <c:pt idx="53">
                  <c:v>468.27064485714288</c:v>
                </c:pt>
                <c:pt idx="54">
                  <c:v>474.70062985714287</c:v>
                </c:pt>
                <c:pt idx="55">
                  <c:v>480.2569755714286</c:v>
                </c:pt>
                <c:pt idx="56">
                  <c:v>485.77837571428574</c:v>
                </c:pt>
                <c:pt idx="57">
                  <c:v>490.63580999999999</c:v>
                </c:pt>
                <c:pt idx="58">
                  <c:v>494.54971385714282</c:v>
                </c:pt>
                <c:pt idx="59">
                  <c:v>497.86954314285714</c:v>
                </c:pt>
                <c:pt idx="60">
                  <c:v>500.52540657142856</c:v>
                </c:pt>
                <c:pt idx="61">
                  <c:v>503.04148771428572</c:v>
                </c:pt>
                <c:pt idx="62">
                  <c:v>505.34789542857141</c:v>
                </c:pt>
                <c:pt idx="63">
                  <c:v>507.51452085714288</c:v>
                </c:pt>
                <c:pt idx="64">
                  <c:v>509.78598299999999</c:v>
                </c:pt>
                <c:pt idx="65">
                  <c:v>511.77788057142862</c:v>
                </c:pt>
                <c:pt idx="66">
                  <c:v>513.49021357142851</c:v>
                </c:pt>
                <c:pt idx="67">
                  <c:v>516.14607685714282</c:v>
                </c:pt>
                <c:pt idx="68">
                  <c:v>519.22128699999996</c:v>
                </c:pt>
                <c:pt idx="69">
                  <c:v>522.40133385714296</c:v>
                </c:pt>
                <c:pt idx="70">
                  <c:v>525.72116299999993</c:v>
                </c:pt>
                <c:pt idx="71">
                  <c:v>529.04099214285714</c:v>
                </c:pt>
                <c:pt idx="72">
                  <c:v>532.32587571428564</c:v>
                </c:pt>
                <c:pt idx="73">
                  <c:v>535.68065042857131</c:v>
                </c:pt>
                <c:pt idx="74">
                  <c:v>537.81233028571421</c:v>
                </c:pt>
                <c:pt idx="75">
                  <c:v>539.48971771428569</c:v>
                </c:pt>
                <c:pt idx="76">
                  <c:v>540.85259499999995</c:v>
                </c:pt>
                <c:pt idx="77">
                  <c:v>541.97085328571427</c:v>
                </c:pt>
                <c:pt idx="78">
                  <c:v>542.84449257142853</c:v>
                </c:pt>
                <c:pt idx="79">
                  <c:v>543.57834957142859</c:v>
                </c:pt>
                <c:pt idx="80">
                  <c:v>544.13747871428575</c:v>
                </c:pt>
                <c:pt idx="81">
                  <c:v>544.87133571428569</c:v>
                </c:pt>
                <c:pt idx="82">
                  <c:v>545.53530157142848</c:v>
                </c:pt>
                <c:pt idx="83">
                  <c:v>546.16432185714268</c:v>
                </c:pt>
                <c:pt idx="84">
                  <c:v>546.72345099999984</c:v>
                </c:pt>
                <c:pt idx="85">
                  <c:v>547.1427978571428</c:v>
                </c:pt>
                <c:pt idx="86">
                  <c:v>547.49225357142848</c:v>
                </c:pt>
                <c:pt idx="87">
                  <c:v>547.77181814285711</c:v>
                </c:pt>
                <c:pt idx="88">
                  <c:v>547.84170928571427</c:v>
                </c:pt>
                <c:pt idx="89">
                  <c:v>547.94654600000001</c:v>
                </c:pt>
                <c:pt idx="90">
                  <c:v>548.01643714285717</c:v>
                </c:pt>
                <c:pt idx="91">
                  <c:v>548.08632828571422</c:v>
                </c:pt>
                <c:pt idx="92">
                  <c:v>548.15621942857138</c:v>
                </c:pt>
                <c:pt idx="93">
                  <c:v>548.22611057142853</c:v>
                </c:pt>
                <c:pt idx="94">
                  <c:v>548.29600171428569</c:v>
                </c:pt>
                <c:pt idx="95">
                  <c:v>548.36589285714285</c:v>
                </c:pt>
                <c:pt idx="96">
                  <c:v>548.40083842857143</c:v>
                </c:pt>
                <c:pt idx="97">
                  <c:v>548.43578400000001</c:v>
                </c:pt>
                <c:pt idx="98">
                  <c:v>548.47072957142859</c:v>
                </c:pt>
                <c:pt idx="99">
                  <c:v>548.50567514285717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4B4-47F7-BFBA-5A64C17FCF62}"/>
            </c:ext>
          </c:extLst>
        </c:ser>
        <c:ser>
          <c:idx val="1"/>
          <c:order val="1"/>
          <c:tx>
            <c:strRef>
              <c:f>LogNormal!$G$1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LogNormal!$B$2:$B$194</c:f>
              <c:numCache>
                <c:formatCode>General</c:formatCode>
                <c:ptCount val="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LogNormal!$G$2:$G$194</c:f>
              <c:numCache>
                <c:formatCode>General</c:formatCode>
                <c:ptCount val="189"/>
                <c:pt idx="0">
                  <c:v>4.6410457612297163E-21</c:v>
                </c:pt>
                <c:pt idx="1">
                  <c:v>2.3726783590499971E-13</c:v>
                </c:pt>
                <c:pt idx="2">
                  <c:v>1.252099305813937E-9</c:v>
                </c:pt>
                <c:pt idx="3">
                  <c:v>2.4464546748535833E-7</c:v>
                </c:pt>
                <c:pt idx="4">
                  <c:v>9.3696007179852272E-6</c:v>
                </c:pt>
                <c:pt idx="5">
                  <c:v>1.3987288036245365E-4</c:v>
                </c:pt>
                <c:pt idx="6">
                  <c:v>1.1418560919720748E-3</c:v>
                </c:pt>
                <c:pt idx="7">
                  <c:v>6.1517149509203771E-3</c:v>
                </c:pt>
                <c:pt idx="8">
                  <c:v>2.4519782491594252E-2</c:v>
                </c:pt>
                <c:pt idx="9">
                  <c:v>7.7884897331293182E-2</c:v>
                </c:pt>
                <c:pt idx="10">
                  <c:v>0.20744733823823552</c:v>
                </c:pt>
                <c:pt idx="11">
                  <c:v>0.48042886102230714</c:v>
                </c:pt>
                <c:pt idx="12">
                  <c:v>0.99357839300794693</c:v>
                </c:pt>
                <c:pt idx="13">
                  <c:v>1.8722959830412673</c:v>
                </c:pt>
                <c:pt idx="14">
                  <c:v>3.2650968428941773</c:v>
                </c:pt>
                <c:pt idx="15">
                  <c:v>5.3342331960042237</c:v>
                </c:pt>
                <c:pt idx="16">
                  <c:v>8.2440080372384763</c:v>
                </c:pt>
                <c:pt idx="17">
                  <c:v>12.148552473800054</c:v>
                </c:pt>
                <c:pt idx="18">
                  <c:v>17.180669835644153</c:v>
                </c:pt>
                <c:pt idx="19">
                  <c:v>23.442928804711585</c:v>
                </c:pt>
                <c:pt idx="20">
                  <c:v>31.001673353039635</c:v>
                </c:pt>
                <c:pt idx="21">
                  <c:v>39.884131285337901</c:v>
                </c:pt>
                <c:pt idx="22">
                  <c:v>50.078417748798948</c:v>
                </c:pt>
                <c:pt idx="23">
                  <c:v>61.535972685174485</c:v>
                </c:pt>
                <c:pt idx="24">
                  <c:v>74.175837723160356</c:v>
                </c:pt>
                <c:pt idx="25">
                  <c:v>87.890146440327612</c:v>
                </c:pt>
                <c:pt idx="26">
                  <c:v>102.550243441872</c:v>
                </c:pt>
                <c:pt idx="27">
                  <c:v>118.01293402132781</c:v>
                </c:pt>
                <c:pt idx="28">
                  <c:v>134.12647353260428</c:v>
                </c:pt>
                <c:pt idx="29">
                  <c:v>150.73601630360983</c:v>
                </c:pt>
                <c:pt idx="30">
                  <c:v>167.68834622848379</c:v>
                </c:pt>
                <c:pt idx="31">
                  <c:v>184.83579844171186</c:v>
                </c:pt>
                <c:pt idx="32">
                  <c:v>202.03935093880594</c:v>
                </c:pt>
                <c:pt idx="33">
                  <c:v>219.17091658843569</c:v>
                </c:pt>
                <c:pt idx="34">
                  <c:v>236.11490126824475</c:v>
                </c:pt>
                <c:pt idx="35">
                  <c:v>252.76911531051078</c:v>
                </c:pt>
                <c:pt idx="36">
                  <c:v>269.04513582957696</c:v>
                </c:pt>
                <c:pt idx="37">
                  <c:v>284.86821952298675</c:v>
                </c:pt>
                <c:pt idx="38">
                  <c:v>300.17686161739522</c:v>
                </c:pt>
                <c:pt idx="39">
                  <c:v>314.92208881330566</c:v>
                </c:pt>
                <c:pt idx="40">
                  <c:v>329.06656400673904</c:v>
                </c:pt>
                <c:pt idx="41">
                  <c:v>342.58356948039028</c:v>
                </c:pt>
                <c:pt idx="42">
                  <c:v>355.45592406805451</c:v>
                </c:pt>
                <c:pt idx="43">
                  <c:v>367.67487912359815</c:v>
                </c:pt>
                <c:pt idx="44">
                  <c:v>379.23902835955857</c:v>
                </c:pt>
                <c:pt idx="45">
                  <c:v>390.15325797466812</c:v>
                </c:pt>
                <c:pt idx="46">
                  <c:v>400.42775604891915</c:v>
                </c:pt>
                <c:pt idx="47">
                  <c:v>410.07709394321574</c:v>
                </c:pt>
                <c:pt idx="48">
                  <c:v>419.11938733234166</c:v>
                </c:pt>
                <c:pt idx="49">
                  <c:v>427.57554042292634</c:v>
                </c:pt>
                <c:pt idx="50">
                  <c:v>435.46857374180121</c:v>
                </c:pt>
                <c:pt idx="51">
                  <c:v>442.8230334981094</c:v>
                </c:pt>
                <c:pt idx="52">
                  <c:v>449.66447880081347</c:v>
                </c:pt>
                <c:pt idx="53">
                  <c:v>456.01904183588482</c:v>
                </c:pt>
                <c:pt idx="54">
                  <c:v>461.91305536960931</c:v>
                </c:pt>
                <c:pt idx="55">
                  <c:v>467.37274155386268</c:v>
                </c:pt>
                <c:pt idx="56">
                  <c:v>472.42395588653693</c:v>
                </c:pt>
                <c:pt idx="57">
                  <c:v>477.09198025863429</c:v>
                </c:pt>
                <c:pt idx="58">
                  <c:v>481.40135924350648</c:v>
                </c:pt>
                <c:pt idx="59">
                  <c:v>485.37577410827316</c:v>
                </c:pt>
                <c:pt idx="60">
                  <c:v>489.03794941664364</c:v>
                </c:pt>
                <c:pt idx="61">
                  <c:v>492.40958751801281</c:v>
                </c:pt>
                <c:pt idx="62">
                  <c:v>495.51132665819495</c:v>
                </c:pt>
                <c:pt idx="63">
                  <c:v>498.36271888632962</c:v>
                </c:pt>
                <c:pt idx="64">
                  <c:v>500.98222435862482</c:v>
                </c:pt>
                <c:pt idx="65">
                  <c:v>503.38721904455275</c:v>
                </c:pt>
                <c:pt idx="66">
                  <c:v>505.59401321956898</c:v>
                </c:pt>
                <c:pt idx="67">
                  <c:v>507.61787847728465</c:v>
                </c:pt>
                <c:pt idx="68">
                  <c:v>509.47308131185127</c:v>
                </c:pt>
                <c:pt idx="69">
                  <c:v>511.17292160795176</c:v>
                </c:pt>
                <c:pt idx="70">
                  <c:v>512.72977463196196</c:v>
                </c:pt>
                <c:pt idx="71">
                  <c:v>514.1551353449272</c:v>
                </c:pt>
                <c:pt idx="72">
                  <c:v>515.45966405777256</c:v>
                </c:pt>
                <c:pt idx="73">
                  <c:v>516.65323262367394</c:v>
                </c:pt>
                <c:pt idx="74">
                  <c:v>517.74497051391495</c:v>
                </c:pt>
                <c:pt idx="75">
                  <c:v>518.74331025403376</c:v>
                </c:pt>
                <c:pt idx="76">
                  <c:v>519.6560318087694</c:v>
                </c:pt>
                <c:pt idx="77">
                  <c:v>520.4903055993077</c:v>
                </c:pt>
                <c:pt idx="78">
                  <c:v>521.25273391654343</c:v>
                </c:pt>
                <c:pt idx="79">
                  <c:v>521.949390561315</c:v>
                </c:pt>
                <c:pt idx="80">
                  <c:v>522.58585859848654</c:v>
                </c:pt>
                <c:pt idx="81">
                  <c:v>523.16726615783989</c:v>
                </c:pt>
                <c:pt idx="82">
                  <c:v>523.69832025235667</c:v>
                </c:pt>
                <c:pt idx="83">
                  <c:v>524.18333861481028</c:v>
                </c:pt>
                <c:pt idx="84">
                  <c:v>524.62627957773111</c:v>
                </c:pt>
                <c:pt idx="85">
                  <c:v>525.03077004068382</c:v>
                </c:pt>
                <c:pt idx="86">
                  <c:v>525.40013158324336</c:v>
                </c:pt>
                <c:pt idx="87">
                  <c:v>525.73740479278422</c:v>
                </c:pt>
                <c:pt idx="88">
                  <c:v>526.04537188383574</c:v>
                </c:pt>
                <c:pt idx="89">
                  <c:v>526.32657769084392</c:v>
                </c:pt>
                <c:pt idx="90">
                  <c:v>526.58334911917666</c:v>
                </c:pt>
                <c:pt idx="91">
                  <c:v>526.81781314051079</c:v>
                </c:pt>
                <c:pt idx="92">
                  <c:v>527.03191341868728</c:v>
                </c:pt>
                <c:pt idx="93">
                  <c:v>527.22742565098974</c:v>
                </c:pt>
                <c:pt idx="94">
                  <c:v>527.40597170784019</c:v>
                </c:pt>
                <c:pt idx="95">
                  <c:v>527.56903265131041</c:v>
                </c:pt>
                <c:pt idx="96">
                  <c:v>527.71796070978553</c:v>
                </c:pt>
                <c:pt idx="97">
                  <c:v>527.85399028272491</c:v>
                </c:pt>
                <c:pt idx="98">
                  <c:v>527.97824804585957</c:v>
                </c:pt>
                <c:pt idx="99">
                  <c:v>528.09176222343604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4B4-47F7-BFBA-5A64C17FC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79424"/>
        <c:axId val="393081776"/>
      </c:scatterChart>
      <c:valAx>
        <c:axId val="39307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81776"/>
        <c:crosses val="autoZero"/>
        <c:crossBetween val="midCat"/>
      </c:valAx>
      <c:valAx>
        <c:axId val="3930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7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LogNormal!$O$3:$O$4</c:f>
              <c:strCache>
                <c:ptCount val="2"/>
                <c:pt idx="0">
                  <c:v>0.244619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LogNormal!$A$2:$A$194</c:f>
              <c:numCache>
                <c:formatCode>General</c:formatCode>
                <c:ptCount val="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LogNormal!$O$2:$O$194</c:f>
              <c:numCache>
                <c:formatCode>General</c:formatCode>
                <c:ptCount val="189"/>
                <c:pt idx="0">
                  <c:v>0</c:v>
                </c:pt>
                <c:pt idx="1">
                  <c:v>3.4945571428571465E-2</c:v>
                </c:pt>
                <c:pt idx="2">
                  <c:v>0</c:v>
                </c:pt>
                <c:pt idx="3">
                  <c:v>-3.3306690738754696E-16</c:v>
                </c:pt>
                <c:pt idx="4">
                  <c:v>-3.4945571428571243E-2</c:v>
                </c:pt>
                <c:pt idx="5">
                  <c:v>-3.4945571428571465E-2</c:v>
                </c:pt>
                <c:pt idx="6">
                  <c:v>-6.989114285714304E-2</c:v>
                </c:pt>
                <c:pt idx="7">
                  <c:v>-6.9891142857142596E-2</c:v>
                </c:pt>
                <c:pt idx="8">
                  <c:v>-6.9891142857143485E-2</c:v>
                </c:pt>
                <c:pt idx="9">
                  <c:v>6.9891142857143262E-2</c:v>
                </c:pt>
                <c:pt idx="10">
                  <c:v>6.9891142857142818E-2</c:v>
                </c:pt>
                <c:pt idx="11">
                  <c:v>0.48923799999999995</c:v>
                </c:pt>
                <c:pt idx="12">
                  <c:v>0.66396585714285739</c:v>
                </c:pt>
                <c:pt idx="13">
                  <c:v>1.0483671428571419</c:v>
                </c:pt>
                <c:pt idx="14">
                  <c:v>1.3279317142857154</c:v>
                </c:pt>
                <c:pt idx="15">
                  <c:v>1.5376051428571413</c:v>
                </c:pt>
                <c:pt idx="16">
                  <c:v>1.9220062857142857</c:v>
                </c:pt>
                <c:pt idx="17">
                  <c:v>2.7606999999999999</c:v>
                </c:pt>
                <c:pt idx="18">
                  <c:v>3.1101557142857157</c:v>
                </c:pt>
                <c:pt idx="19">
                  <c:v>5.6262368571428567</c:v>
                </c:pt>
                <c:pt idx="20">
                  <c:v>6.9192228571428593</c:v>
                </c:pt>
                <c:pt idx="21">
                  <c:v>8.7713381428571395</c:v>
                </c:pt>
                <c:pt idx="22">
                  <c:v>10.833126857142858</c:v>
                </c:pt>
                <c:pt idx="23">
                  <c:v>12.370732000000004</c:v>
                </c:pt>
                <c:pt idx="24">
                  <c:v>13.38415357142857</c:v>
                </c:pt>
                <c:pt idx="25">
                  <c:v>15.76045228571428</c:v>
                </c:pt>
                <c:pt idx="26">
                  <c:v>15.51583328571428</c:v>
                </c:pt>
                <c:pt idx="27">
                  <c:v>15.795397857142888</c:v>
                </c:pt>
                <c:pt idx="28">
                  <c:v>16.354527000000004</c:v>
                </c:pt>
                <c:pt idx="29">
                  <c:v>16.703982714285701</c:v>
                </c:pt>
                <c:pt idx="30">
                  <c:v>17.962023285714281</c:v>
                </c:pt>
                <c:pt idx="31">
                  <c:v>17.787295428571412</c:v>
                </c:pt>
                <c:pt idx="32">
                  <c:v>16.98354728571428</c:v>
                </c:pt>
                <c:pt idx="33">
                  <c:v>16.144853571428598</c:v>
                </c:pt>
                <c:pt idx="34">
                  <c:v>16.144853714285659</c:v>
                </c:pt>
                <c:pt idx="35">
                  <c:v>14.851867428571467</c:v>
                </c:pt>
                <c:pt idx="36">
                  <c:v>14.257792714285699</c:v>
                </c:pt>
                <c:pt idx="37">
                  <c:v>13.034697857142874</c:v>
                </c:pt>
                <c:pt idx="38">
                  <c:v>13.593826857142858</c:v>
                </c:pt>
                <c:pt idx="39">
                  <c:v>14.292738428571397</c:v>
                </c:pt>
                <c:pt idx="40">
                  <c:v>14.013173714285756</c:v>
                </c:pt>
                <c:pt idx="41">
                  <c:v>14.362629428571438</c:v>
                </c:pt>
                <c:pt idx="42">
                  <c:v>14.712085285714295</c:v>
                </c:pt>
                <c:pt idx="43">
                  <c:v>14.502411714285756</c:v>
                </c:pt>
                <c:pt idx="44">
                  <c:v>13.663717999999903</c:v>
                </c:pt>
                <c:pt idx="45">
                  <c:v>13.174480142857135</c:v>
                </c:pt>
                <c:pt idx="46">
                  <c:v>10.903018000000031</c:v>
                </c:pt>
                <c:pt idx="47">
                  <c:v>10.169160999999974</c:v>
                </c:pt>
                <c:pt idx="48">
                  <c:v>9.22563057142861</c:v>
                </c:pt>
                <c:pt idx="49">
                  <c:v>7.8278077142855977</c:v>
                </c:pt>
                <c:pt idx="50">
                  <c:v>6.8842774285715223</c:v>
                </c:pt>
                <c:pt idx="51">
                  <c:v>7.0590052857143633</c:v>
                </c:pt>
                <c:pt idx="52">
                  <c:v>6.3950392857142333</c:v>
                </c:pt>
                <c:pt idx="53">
                  <c:v>6.5697671428571311</c:v>
                </c:pt>
                <c:pt idx="54">
                  <c:v>6.1853659999999877</c:v>
                </c:pt>
                <c:pt idx="55">
                  <c:v>5.3117267142857258</c:v>
                </c:pt>
                <c:pt idx="56">
                  <c:v>5.2767811428571463</c:v>
                </c:pt>
                <c:pt idx="57">
                  <c:v>4.6128152857142481</c:v>
                </c:pt>
                <c:pt idx="58">
                  <c:v>3.6692848571428271</c:v>
                </c:pt>
                <c:pt idx="59">
                  <c:v>3.07521028571432</c:v>
                </c:pt>
                <c:pt idx="60">
                  <c:v>2.4112444285714218</c:v>
                </c:pt>
                <c:pt idx="61">
                  <c:v>2.2714621428571604</c:v>
                </c:pt>
                <c:pt idx="62">
                  <c:v>2.061788714285683</c:v>
                </c:pt>
                <c:pt idx="63">
                  <c:v>1.9220064285714784</c:v>
                </c:pt>
                <c:pt idx="64">
                  <c:v>2.0268431428571034</c:v>
                </c:pt>
                <c:pt idx="65">
                  <c:v>1.7472785714286374</c:v>
                </c:pt>
                <c:pt idx="66">
                  <c:v>1.467713999999944</c:v>
                </c:pt>
                <c:pt idx="67">
                  <c:v>2.4112442857143037</c:v>
                </c:pt>
                <c:pt idx="68">
                  <c:v>2.8305911428571449</c:v>
                </c:pt>
                <c:pt idx="69">
                  <c:v>2.9354278571429973</c:v>
                </c:pt>
                <c:pt idx="70">
                  <c:v>3.0752101428569745</c:v>
                </c:pt>
                <c:pt idx="71">
                  <c:v>3.0752101428572018</c:v>
                </c:pt>
                <c:pt idx="72">
                  <c:v>3.0402645714285086</c:v>
                </c:pt>
                <c:pt idx="73">
                  <c:v>3.1101557142856677</c:v>
                </c:pt>
                <c:pt idx="74">
                  <c:v>1.8870608571428988</c:v>
                </c:pt>
                <c:pt idx="75">
                  <c:v>1.4327684285714781</c:v>
                </c:pt>
                <c:pt idx="76">
                  <c:v>1.118258285714262</c:v>
                </c:pt>
                <c:pt idx="77">
                  <c:v>0.87363928571431881</c:v>
                </c:pt>
                <c:pt idx="78">
                  <c:v>0.62902028571426183</c:v>
                </c:pt>
                <c:pt idx="79">
                  <c:v>0.48923800000005724</c:v>
                </c:pt>
                <c:pt idx="80">
                  <c:v>0.31451014285715939</c:v>
                </c:pt>
                <c:pt idx="81">
                  <c:v>0.48923799999994355</c:v>
                </c:pt>
                <c:pt idx="82">
                  <c:v>0.41934685714278441</c:v>
                </c:pt>
                <c:pt idx="83">
                  <c:v>0.38440128571420484</c:v>
                </c:pt>
                <c:pt idx="84">
                  <c:v>0.31451014285715939</c:v>
                </c:pt>
                <c:pt idx="85">
                  <c:v>0.1747278571429548</c:v>
                </c:pt>
                <c:pt idx="86">
                  <c:v>0.10483671428568198</c:v>
                </c:pt>
                <c:pt idx="87">
                  <c:v>3.4945571428636524E-2</c:v>
                </c:pt>
                <c:pt idx="88">
                  <c:v>-0.17472785714284089</c:v>
                </c:pt>
                <c:pt idx="89">
                  <c:v>-0.13978228571426132</c:v>
                </c:pt>
                <c:pt idx="90">
                  <c:v>-0.17472785714284089</c:v>
                </c:pt>
                <c:pt idx="91">
                  <c:v>-0.17472785714295458</c:v>
                </c:pt>
                <c:pt idx="92">
                  <c:v>-0.17472785714284089</c:v>
                </c:pt>
                <c:pt idx="93">
                  <c:v>-0.17472785714284089</c:v>
                </c:pt>
                <c:pt idx="94">
                  <c:v>-0.17472785714284089</c:v>
                </c:pt>
                <c:pt idx="95">
                  <c:v>-0.17472785714284089</c:v>
                </c:pt>
                <c:pt idx="96">
                  <c:v>-0.20967342857142046</c:v>
                </c:pt>
                <c:pt idx="97">
                  <c:v>-0.20967342857142046</c:v>
                </c:pt>
                <c:pt idx="98">
                  <c:v>-0.20967342857142046</c:v>
                </c:pt>
                <c:pt idx="99">
                  <c:v>-0.20967342857142046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E8-4D66-BFEB-01A330FA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530840"/>
        <c:axId val="306531232"/>
      </c:lineChart>
      <c:scatterChart>
        <c:scatterStyle val="smoothMarker"/>
        <c:varyColors val="0"/>
        <c:ser>
          <c:idx val="1"/>
          <c:order val="1"/>
          <c:tx>
            <c:strRef>
              <c:f>LogNormal!$P$1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LogNormal!$A$2:$A$194</c:f>
              <c:numCache>
                <c:formatCode>General</c:formatCode>
                <c:ptCount val="1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LogNormal!$P$2:$P$194</c:f>
              <c:numCache>
                <c:formatCode>General</c:formatCode>
                <c:ptCount val="189"/>
                <c:pt idx="0">
                  <c:v>4.6410457612297163E-21</c:v>
                </c:pt>
                <c:pt idx="1">
                  <c:v>2.3726783126395395E-13</c:v>
                </c:pt>
                <c:pt idx="2">
                  <c:v>1.2518620379780319E-9</c:v>
                </c:pt>
                <c:pt idx="3">
                  <c:v>2.4339336817954441E-7</c:v>
                </c:pt>
                <c:pt idx="4">
                  <c:v>9.1249552504998688E-6</c:v>
                </c:pt>
                <c:pt idx="5">
                  <c:v>1.3050327964446841E-4</c:v>
                </c:pt>
                <c:pt idx="6">
                  <c:v>1.0019832116096212E-3</c:v>
                </c:pt>
                <c:pt idx="7">
                  <c:v>5.0098588589483021E-3</c:v>
                </c:pt>
                <c:pt idx="8">
                  <c:v>1.8368067540673876E-2</c:v>
                </c:pt>
                <c:pt idx="9">
                  <c:v>5.3365114839698934E-2</c:v>
                </c:pt>
                <c:pt idx="10">
                  <c:v>0.12956244090694233</c:v>
                </c:pt>
                <c:pt idx="11">
                  <c:v>0.27298152278407162</c:v>
                </c:pt>
                <c:pt idx="12">
                  <c:v>0.51314953198563973</c:v>
                </c:pt>
                <c:pt idx="13">
                  <c:v>0.87871759003332051</c:v>
                </c:pt>
                <c:pt idx="14">
                  <c:v>1.3928008598529102</c:v>
                </c:pt>
                <c:pt idx="15">
                  <c:v>2.0691363531100468</c:v>
                </c:pt>
                <c:pt idx="16">
                  <c:v>2.9097748412342517</c:v>
                </c:pt>
                <c:pt idx="17">
                  <c:v>3.9045444365615776</c:v>
                </c:pt>
                <c:pt idx="18">
                  <c:v>5.0321173618440982</c:v>
                </c:pt>
                <c:pt idx="19">
                  <c:v>6.2622589690674326</c:v>
                </c:pt>
                <c:pt idx="20">
                  <c:v>7.5587445483280495</c:v>
                </c:pt>
                <c:pt idx="21">
                  <c:v>8.8824579322982622</c:v>
                </c:pt>
                <c:pt idx="22">
                  <c:v>10.194286463461047</c:v>
                </c:pt>
                <c:pt idx="23">
                  <c:v>11.457554936375534</c:v>
                </c:pt>
                <c:pt idx="24">
                  <c:v>12.639865037985869</c:v>
                </c:pt>
                <c:pt idx="25">
                  <c:v>13.714308717167254</c:v>
                </c:pt>
                <c:pt idx="26">
                  <c:v>14.660097001544381</c:v>
                </c:pt>
                <c:pt idx="27">
                  <c:v>15.462690579455804</c:v>
                </c:pt>
                <c:pt idx="28">
                  <c:v>16.113539511276457</c:v>
                </c:pt>
                <c:pt idx="29">
                  <c:v>16.609542771005554</c:v>
                </c:pt>
                <c:pt idx="30">
                  <c:v>16.952329924873965</c:v>
                </c:pt>
                <c:pt idx="31">
                  <c:v>17.147452213228057</c:v>
                </c:pt>
                <c:pt idx="32">
                  <c:v>17.203552497094087</c:v>
                </c:pt>
                <c:pt idx="33">
                  <c:v>17.131565649629756</c:v>
                </c:pt>
                <c:pt idx="34">
                  <c:v>16.943984679809063</c:v>
                </c:pt>
                <c:pt idx="35">
                  <c:v>16.65421404226603</c:v>
                </c:pt>
                <c:pt idx="36">
                  <c:v>16.276020519066172</c:v>
                </c:pt>
                <c:pt idx="37">
                  <c:v>15.823083693409764</c:v>
                </c:pt>
                <c:pt idx="38">
                  <c:v>15.308642094408489</c:v>
                </c:pt>
                <c:pt idx="39">
                  <c:v>14.745227195910461</c:v>
                </c:pt>
                <c:pt idx="40">
                  <c:v>14.144475193433381</c:v>
                </c:pt>
                <c:pt idx="41">
                  <c:v>13.517005473651242</c:v>
                </c:pt>
                <c:pt idx="42">
                  <c:v>12.872354587664217</c:v>
                </c:pt>
                <c:pt idx="43">
                  <c:v>12.218955055543619</c:v>
                </c:pt>
                <c:pt idx="44">
                  <c:v>11.56414923596042</c:v>
                </c:pt>
                <c:pt idx="45">
                  <c:v>10.914229615109571</c:v>
                </c:pt>
                <c:pt idx="46">
                  <c:v>10.27449807425101</c:v>
                </c:pt>
                <c:pt idx="47">
                  <c:v>9.6493378942965773</c:v>
                </c:pt>
                <c:pt idx="48">
                  <c:v>9.042293389125927</c:v>
                </c:pt>
                <c:pt idx="49">
                  <c:v>8.4561530905846531</c:v>
                </c:pt>
                <c:pt idx="50">
                  <c:v>7.8930333188748731</c:v>
                </c:pt>
                <c:pt idx="51">
                  <c:v>7.3544597563081631</c:v>
                </c:pt>
                <c:pt idx="52">
                  <c:v>6.8414453027040789</c:v>
                </c:pt>
                <c:pt idx="53">
                  <c:v>6.354563035071326</c:v>
                </c:pt>
                <c:pt idx="54">
                  <c:v>5.8940135337244834</c:v>
                </c:pt>
                <c:pt idx="55">
                  <c:v>5.4596861842533935</c:v>
                </c:pt>
                <c:pt idx="56">
                  <c:v>5.0512143326742738</c:v>
                </c:pt>
                <c:pt idx="57">
                  <c:v>4.6680243720973627</c:v>
                </c:pt>
                <c:pt idx="58">
                  <c:v>4.3093789848721631</c:v>
                </c:pt>
                <c:pt idx="59">
                  <c:v>3.9744148647666675</c:v>
                </c:pt>
                <c:pt idx="60">
                  <c:v>3.6621753083704514</c:v>
                </c:pt>
                <c:pt idx="61">
                  <c:v>3.3716381013691579</c:v>
                </c:pt>
                <c:pt idx="62">
                  <c:v>3.1017391401821559</c:v>
                </c:pt>
                <c:pt idx="63">
                  <c:v>2.851392228134658</c:v>
                </c:pt>
                <c:pt idx="64">
                  <c:v>2.6195054722952236</c:v>
                </c:pt>
                <c:pt idx="65">
                  <c:v>2.4049946859279432</c:v>
                </c:pt>
                <c:pt idx="66">
                  <c:v>2.2067941750162543</c:v>
                </c:pt>
                <c:pt idx="67">
                  <c:v>2.0238652577156651</c:v>
                </c:pt>
                <c:pt idx="68">
                  <c:v>1.8552028345666118</c:v>
                </c:pt>
                <c:pt idx="69">
                  <c:v>1.699840296100477</c:v>
                </c:pt>
                <c:pt idx="70">
                  <c:v>1.5568530240102276</c:v>
                </c:pt>
                <c:pt idx="71">
                  <c:v>1.4253607129652426</c:v>
                </c:pt>
                <c:pt idx="72">
                  <c:v>1.3045287128453718</c:v>
                </c:pt>
                <c:pt idx="73">
                  <c:v>1.1935685659013933</c:v>
                </c:pt>
                <c:pt idx="74">
                  <c:v>1.0917378902410118</c:v>
                </c:pt>
                <c:pt idx="75">
                  <c:v>0.99833974011881654</c:v>
                </c:pt>
                <c:pt idx="76">
                  <c:v>0.9127215547356633</c:v>
                </c:pt>
                <c:pt idx="77">
                  <c:v>0.83427379053835582</c:v>
                </c:pt>
                <c:pt idx="78">
                  <c:v>0.76242831723569382</c:v>
                </c:pt>
                <c:pt idx="79">
                  <c:v>0.69665664477157985</c:v>
                </c:pt>
                <c:pt idx="80">
                  <c:v>0.63646803717151235</c:v>
                </c:pt>
                <c:pt idx="81">
                  <c:v>0.58140755935336697</c:v>
                </c:pt>
                <c:pt idx="82">
                  <c:v>0.53105409451672081</c:v>
                </c:pt>
                <c:pt idx="83">
                  <c:v>0.48501836245363888</c:v>
                </c:pt>
                <c:pt idx="84">
                  <c:v>0.44294096292083063</c:v>
                </c:pt>
                <c:pt idx="85">
                  <c:v>0.40449046295267582</c:v>
                </c:pt>
                <c:pt idx="86">
                  <c:v>0.3693615425595263</c:v>
                </c:pt>
                <c:pt idx="87">
                  <c:v>0.33727320954080936</c:v>
                </c:pt>
                <c:pt idx="88">
                  <c:v>0.30796709105146658</c:v>
                </c:pt>
                <c:pt idx="89">
                  <c:v>0.28120580700822512</c:v>
                </c:pt>
                <c:pt idx="90">
                  <c:v>0.2567714283326949</c:v>
                </c:pt>
                <c:pt idx="91">
                  <c:v>0.23446402133408284</c:v>
                </c:pt>
                <c:pt idx="92">
                  <c:v>0.21410027817651411</c:v>
                </c:pt>
                <c:pt idx="93">
                  <c:v>0.19551223230251727</c:v>
                </c:pt>
                <c:pt idx="94">
                  <c:v>0.1785460568504374</c:v>
                </c:pt>
                <c:pt idx="95">
                  <c:v>0.16306094347016792</c:v>
                </c:pt>
                <c:pt idx="96">
                  <c:v>0.14892805847506674</c:v>
                </c:pt>
                <c:pt idx="97">
                  <c:v>0.13602957293933249</c:v>
                </c:pt>
                <c:pt idx="98">
                  <c:v>0.12425776313464754</c:v>
                </c:pt>
                <c:pt idx="99">
                  <c:v>0.11351417757651133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2FE8-4D66-BFEB-01A330FA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530840"/>
        <c:axId val="306531232"/>
      </c:scatterChart>
      <c:catAx>
        <c:axId val="30653084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1232"/>
        <c:crosses val="autoZero"/>
        <c:auto val="1"/>
        <c:lblAlgn val="ctr"/>
        <c:lblOffset val="100"/>
        <c:noMultiLvlLbl val="1"/>
      </c:catAx>
      <c:valAx>
        <c:axId val="3065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0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Lognormal distribution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4.6410457612297163E-21</c:v>
                </c:pt>
                <c:pt idx="1">
                  <c:v>2.3726783126395395E-13</c:v>
                </c:pt>
                <c:pt idx="2">
                  <c:v>1.2518620379780319E-9</c:v>
                </c:pt>
                <c:pt idx="3">
                  <c:v>2.4339336817954441E-7</c:v>
                </c:pt>
                <c:pt idx="4">
                  <c:v>9.1249552504998688E-6</c:v>
                </c:pt>
                <c:pt idx="5">
                  <c:v>1.3050327964446841E-4</c:v>
                </c:pt>
                <c:pt idx="6">
                  <c:v>1.0019832116096212E-3</c:v>
                </c:pt>
                <c:pt idx="7">
                  <c:v>5.0098588589483021E-3</c:v>
                </c:pt>
                <c:pt idx="8">
                  <c:v>1.8368067540673876E-2</c:v>
                </c:pt>
                <c:pt idx="9">
                  <c:v>5.3365114839698934E-2</c:v>
                </c:pt>
                <c:pt idx="10">
                  <c:v>0.12956244090694233</c:v>
                </c:pt>
                <c:pt idx="11">
                  <c:v>0.27298152278407162</c:v>
                </c:pt>
                <c:pt idx="12">
                  <c:v>0.51314953198563973</c:v>
                </c:pt>
                <c:pt idx="13">
                  <c:v>0.87871759003332051</c:v>
                </c:pt>
                <c:pt idx="14">
                  <c:v>1.3928008598529102</c:v>
                </c:pt>
                <c:pt idx="15">
                  <c:v>2.0691363531100468</c:v>
                </c:pt>
                <c:pt idx="16">
                  <c:v>2.9097748412342517</c:v>
                </c:pt>
                <c:pt idx="17">
                  <c:v>3.9045444365615776</c:v>
                </c:pt>
                <c:pt idx="18">
                  <c:v>5.0321173618440982</c:v>
                </c:pt>
                <c:pt idx="19">
                  <c:v>6.2622589690674326</c:v>
                </c:pt>
                <c:pt idx="20">
                  <c:v>7.5587445483280495</c:v>
                </c:pt>
                <c:pt idx="21">
                  <c:v>8.8824579322982622</c:v>
                </c:pt>
                <c:pt idx="22">
                  <c:v>10.194286463461047</c:v>
                </c:pt>
                <c:pt idx="23">
                  <c:v>11.457554936375534</c:v>
                </c:pt>
                <c:pt idx="24">
                  <c:v>12.639865037985869</c:v>
                </c:pt>
                <c:pt idx="25">
                  <c:v>13.714308717167254</c:v>
                </c:pt>
                <c:pt idx="26">
                  <c:v>14.660097001544381</c:v>
                </c:pt>
                <c:pt idx="27">
                  <c:v>15.462690579455804</c:v>
                </c:pt>
                <c:pt idx="28">
                  <c:v>16.113539511276457</c:v>
                </c:pt>
                <c:pt idx="29">
                  <c:v>16.609542771005554</c:v>
                </c:pt>
                <c:pt idx="30">
                  <c:v>16.952329924873965</c:v>
                </c:pt>
                <c:pt idx="31">
                  <c:v>17.147452213228057</c:v>
                </c:pt>
                <c:pt idx="32">
                  <c:v>17.203552497094087</c:v>
                </c:pt>
                <c:pt idx="33">
                  <c:v>17.131565649629756</c:v>
                </c:pt>
                <c:pt idx="34">
                  <c:v>16.943984679809063</c:v>
                </c:pt>
                <c:pt idx="35">
                  <c:v>16.65421404226603</c:v>
                </c:pt>
                <c:pt idx="36">
                  <c:v>16.276020519066172</c:v>
                </c:pt>
                <c:pt idx="37">
                  <c:v>15.823083693409764</c:v>
                </c:pt>
                <c:pt idx="38">
                  <c:v>15.308642094408489</c:v>
                </c:pt>
                <c:pt idx="39">
                  <c:v>14.745227195910461</c:v>
                </c:pt>
                <c:pt idx="40">
                  <c:v>14.144475193433381</c:v>
                </c:pt>
                <c:pt idx="41">
                  <c:v>13.517005473651242</c:v>
                </c:pt>
                <c:pt idx="42">
                  <c:v>12.872354587664217</c:v>
                </c:pt>
                <c:pt idx="43">
                  <c:v>12.218955055543619</c:v>
                </c:pt>
                <c:pt idx="44">
                  <c:v>11.56414923596042</c:v>
                </c:pt>
                <c:pt idx="45">
                  <c:v>10.914229615109571</c:v>
                </c:pt>
                <c:pt idx="46">
                  <c:v>10.27449807425101</c:v>
                </c:pt>
                <c:pt idx="47">
                  <c:v>9.6493378942965773</c:v>
                </c:pt>
                <c:pt idx="48">
                  <c:v>9.042293389125927</c:v>
                </c:pt>
                <c:pt idx="49">
                  <c:v>8.4561530905846531</c:v>
                </c:pt>
                <c:pt idx="50">
                  <c:v>7.8930333188748731</c:v>
                </c:pt>
                <c:pt idx="51">
                  <c:v>7.3544597563081631</c:v>
                </c:pt>
                <c:pt idx="52">
                  <c:v>6.8414453027040789</c:v>
                </c:pt>
                <c:pt idx="53">
                  <c:v>6.354563035071326</c:v>
                </c:pt>
                <c:pt idx="54">
                  <c:v>5.8940135337244834</c:v>
                </c:pt>
                <c:pt idx="55">
                  <c:v>5.4596861842533935</c:v>
                </c:pt>
                <c:pt idx="56">
                  <c:v>5.0512143326742738</c:v>
                </c:pt>
                <c:pt idx="57">
                  <c:v>4.6680243720973627</c:v>
                </c:pt>
                <c:pt idx="58">
                  <c:v>4.3093789848721631</c:v>
                </c:pt>
                <c:pt idx="59">
                  <c:v>3.9744148647666675</c:v>
                </c:pt>
                <c:pt idx="60">
                  <c:v>3.6621753083704514</c:v>
                </c:pt>
                <c:pt idx="61">
                  <c:v>3.3716381013691579</c:v>
                </c:pt>
                <c:pt idx="62">
                  <c:v>3.1017391401821559</c:v>
                </c:pt>
                <c:pt idx="63">
                  <c:v>2.851392228134658</c:v>
                </c:pt>
                <c:pt idx="64">
                  <c:v>2.6195054722952236</c:v>
                </c:pt>
                <c:pt idx="65">
                  <c:v>2.4049946859279432</c:v>
                </c:pt>
                <c:pt idx="66">
                  <c:v>2.2067941750162543</c:v>
                </c:pt>
                <c:pt idx="67">
                  <c:v>2.0238652577156651</c:v>
                </c:pt>
                <c:pt idx="68">
                  <c:v>1.8552028345666118</c:v>
                </c:pt>
                <c:pt idx="69">
                  <c:v>1.699840296100477</c:v>
                </c:pt>
                <c:pt idx="70">
                  <c:v>1.5568530240102276</c:v>
                </c:pt>
                <c:pt idx="71">
                  <c:v>1.4253607129652426</c:v>
                </c:pt>
                <c:pt idx="72">
                  <c:v>1.3045287128453718</c:v>
                </c:pt>
                <c:pt idx="73">
                  <c:v>1.1935685659013933</c:v>
                </c:pt>
                <c:pt idx="74">
                  <c:v>1.0917378902410118</c:v>
                </c:pt>
                <c:pt idx="75">
                  <c:v>0.99833974011881654</c:v>
                </c:pt>
                <c:pt idx="76">
                  <c:v>0.9127215547356633</c:v>
                </c:pt>
                <c:pt idx="77">
                  <c:v>0.83427379053835582</c:v>
                </c:pt>
                <c:pt idx="78">
                  <c:v>0.76242831723569382</c:v>
                </c:pt>
                <c:pt idx="79">
                  <c:v>0.69665664477157985</c:v>
                </c:pt>
                <c:pt idx="80">
                  <c:v>0.63646803717151235</c:v>
                </c:pt>
                <c:pt idx="81">
                  <c:v>0.58140755935336697</c:v>
                </c:pt>
                <c:pt idx="82">
                  <c:v>0.53105409451672081</c:v>
                </c:pt>
                <c:pt idx="83">
                  <c:v>0.48501836245363888</c:v>
                </c:pt>
                <c:pt idx="84">
                  <c:v>0.44294096292083063</c:v>
                </c:pt>
                <c:pt idx="85">
                  <c:v>0.40449046295267582</c:v>
                </c:pt>
                <c:pt idx="86">
                  <c:v>0.3693615425595263</c:v>
                </c:pt>
                <c:pt idx="87">
                  <c:v>0.33727320954080936</c:v>
                </c:pt>
                <c:pt idx="88">
                  <c:v>0.30796709105146658</c:v>
                </c:pt>
                <c:pt idx="89">
                  <c:v>0.28120580700822512</c:v>
                </c:pt>
                <c:pt idx="90">
                  <c:v>0.2567714283326949</c:v>
                </c:pt>
                <c:pt idx="91">
                  <c:v>0.23446402133408284</c:v>
                </c:pt>
                <c:pt idx="92">
                  <c:v>0.21410027817651411</c:v>
                </c:pt>
                <c:pt idx="93">
                  <c:v>0.19551223230251727</c:v>
                </c:pt>
                <c:pt idx="94">
                  <c:v>0.1785460568504374</c:v>
                </c:pt>
                <c:pt idx="95">
                  <c:v>0.16306094347016792</c:v>
                </c:pt>
                <c:pt idx="96">
                  <c:v>0.14892805847506674</c:v>
                </c:pt>
                <c:pt idx="97">
                  <c:v>0.13602957293933249</c:v>
                </c:pt>
                <c:pt idx="98">
                  <c:v>0.12425776313464754</c:v>
                </c:pt>
                <c:pt idx="99">
                  <c:v>0.11351417757651133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7-day(average)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3.4945571428571465E-2</c:v>
                </c:pt>
                <c:pt idx="2">
                  <c:v>0</c:v>
                </c:pt>
                <c:pt idx="3">
                  <c:v>-3.3306690738754696E-16</c:v>
                </c:pt>
                <c:pt idx="4">
                  <c:v>-3.4945571428571243E-2</c:v>
                </c:pt>
                <c:pt idx="5">
                  <c:v>-3.4945571428571465E-2</c:v>
                </c:pt>
                <c:pt idx="6">
                  <c:v>-6.989114285714304E-2</c:v>
                </c:pt>
                <c:pt idx="7">
                  <c:v>-6.9891142857142596E-2</c:v>
                </c:pt>
                <c:pt idx="8">
                  <c:v>-6.9891142857143485E-2</c:v>
                </c:pt>
                <c:pt idx="9">
                  <c:v>6.9891142857143262E-2</c:v>
                </c:pt>
                <c:pt idx="10">
                  <c:v>6.9891142857142818E-2</c:v>
                </c:pt>
                <c:pt idx="11">
                  <c:v>0.48923799999999995</c:v>
                </c:pt>
                <c:pt idx="12">
                  <c:v>0.66396585714285739</c:v>
                </c:pt>
                <c:pt idx="13">
                  <c:v>1.0483671428571419</c:v>
                </c:pt>
                <c:pt idx="14">
                  <c:v>1.3279317142857154</c:v>
                </c:pt>
                <c:pt idx="15">
                  <c:v>1.5376051428571413</c:v>
                </c:pt>
                <c:pt idx="16">
                  <c:v>1.9220062857142857</c:v>
                </c:pt>
                <c:pt idx="17">
                  <c:v>2.7606999999999999</c:v>
                </c:pt>
                <c:pt idx="18">
                  <c:v>3.1101557142857157</c:v>
                </c:pt>
                <c:pt idx="19">
                  <c:v>5.6262368571428567</c:v>
                </c:pt>
                <c:pt idx="20">
                  <c:v>6.9192228571428593</c:v>
                </c:pt>
                <c:pt idx="21">
                  <c:v>8.7713381428571395</c:v>
                </c:pt>
                <c:pt idx="22">
                  <c:v>10.833126857142858</c:v>
                </c:pt>
                <c:pt idx="23">
                  <c:v>12.370732000000004</c:v>
                </c:pt>
                <c:pt idx="24">
                  <c:v>13.38415357142857</c:v>
                </c:pt>
                <c:pt idx="25">
                  <c:v>15.76045228571428</c:v>
                </c:pt>
                <c:pt idx="26">
                  <c:v>15.51583328571428</c:v>
                </c:pt>
                <c:pt idx="27">
                  <c:v>15.795397857142888</c:v>
                </c:pt>
                <c:pt idx="28">
                  <c:v>16.354527000000004</c:v>
                </c:pt>
                <c:pt idx="29">
                  <c:v>16.703982714285701</c:v>
                </c:pt>
                <c:pt idx="30">
                  <c:v>17.962023285714281</c:v>
                </c:pt>
                <c:pt idx="31">
                  <c:v>17.787295428571412</c:v>
                </c:pt>
                <c:pt idx="32">
                  <c:v>16.98354728571428</c:v>
                </c:pt>
                <c:pt idx="33">
                  <c:v>16.144853571428598</c:v>
                </c:pt>
                <c:pt idx="34">
                  <c:v>16.144853714285659</c:v>
                </c:pt>
                <c:pt idx="35">
                  <c:v>14.851867428571467</c:v>
                </c:pt>
                <c:pt idx="36">
                  <c:v>14.257792714285699</c:v>
                </c:pt>
                <c:pt idx="37">
                  <c:v>13.034697857142874</c:v>
                </c:pt>
                <c:pt idx="38">
                  <c:v>13.593826857142858</c:v>
                </c:pt>
                <c:pt idx="39">
                  <c:v>14.292738428571397</c:v>
                </c:pt>
                <c:pt idx="40">
                  <c:v>14.013173714285756</c:v>
                </c:pt>
                <c:pt idx="41">
                  <c:v>14.362629428571438</c:v>
                </c:pt>
                <c:pt idx="42">
                  <c:v>14.712085285714295</c:v>
                </c:pt>
                <c:pt idx="43">
                  <c:v>14.502411714285756</c:v>
                </c:pt>
                <c:pt idx="44">
                  <c:v>13.663717999999903</c:v>
                </c:pt>
                <c:pt idx="45">
                  <c:v>13.174480142857135</c:v>
                </c:pt>
                <c:pt idx="46">
                  <c:v>10.903018000000031</c:v>
                </c:pt>
                <c:pt idx="47">
                  <c:v>10.169160999999974</c:v>
                </c:pt>
                <c:pt idx="48">
                  <c:v>9.22563057142861</c:v>
                </c:pt>
                <c:pt idx="49">
                  <c:v>7.8278077142855977</c:v>
                </c:pt>
                <c:pt idx="50">
                  <c:v>6.8842774285715223</c:v>
                </c:pt>
                <c:pt idx="51">
                  <c:v>7.0590052857143633</c:v>
                </c:pt>
                <c:pt idx="52">
                  <c:v>6.3950392857142333</c:v>
                </c:pt>
                <c:pt idx="53">
                  <c:v>6.5697671428571311</c:v>
                </c:pt>
                <c:pt idx="54">
                  <c:v>6.1853659999999877</c:v>
                </c:pt>
                <c:pt idx="55">
                  <c:v>5.3117267142857258</c:v>
                </c:pt>
                <c:pt idx="56">
                  <c:v>5.2767811428571463</c:v>
                </c:pt>
                <c:pt idx="57">
                  <c:v>4.6128152857142481</c:v>
                </c:pt>
                <c:pt idx="58">
                  <c:v>3.6692848571428271</c:v>
                </c:pt>
                <c:pt idx="59">
                  <c:v>3.07521028571432</c:v>
                </c:pt>
                <c:pt idx="60">
                  <c:v>2.4112444285714218</c:v>
                </c:pt>
                <c:pt idx="61">
                  <c:v>2.2714621428571604</c:v>
                </c:pt>
                <c:pt idx="62">
                  <c:v>2.061788714285683</c:v>
                </c:pt>
                <c:pt idx="63">
                  <c:v>1.9220064285714784</c:v>
                </c:pt>
                <c:pt idx="64">
                  <c:v>2.0268431428571034</c:v>
                </c:pt>
                <c:pt idx="65">
                  <c:v>1.7472785714286374</c:v>
                </c:pt>
                <c:pt idx="66">
                  <c:v>1.467713999999944</c:v>
                </c:pt>
                <c:pt idx="67">
                  <c:v>2.4112442857143037</c:v>
                </c:pt>
                <c:pt idx="68">
                  <c:v>2.8305911428571449</c:v>
                </c:pt>
                <c:pt idx="69">
                  <c:v>2.9354278571429973</c:v>
                </c:pt>
                <c:pt idx="70">
                  <c:v>3.0752101428569745</c:v>
                </c:pt>
                <c:pt idx="71">
                  <c:v>3.0752101428572018</c:v>
                </c:pt>
                <c:pt idx="72">
                  <c:v>3.0402645714285086</c:v>
                </c:pt>
                <c:pt idx="73">
                  <c:v>3.1101557142856677</c:v>
                </c:pt>
                <c:pt idx="74">
                  <c:v>1.8870608571428988</c:v>
                </c:pt>
                <c:pt idx="75">
                  <c:v>1.4327684285714781</c:v>
                </c:pt>
                <c:pt idx="76">
                  <c:v>1.118258285714262</c:v>
                </c:pt>
                <c:pt idx="77">
                  <c:v>0.87363928571431881</c:v>
                </c:pt>
                <c:pt idx="78">
                  <c:v>0.62902028571426183</c:v>
                </c:pt>
                <c:pt idx="79">
                  <c:v>0.48923800000005724</c:v>
                </c:pt>
                <c:pt idx="80">
                  <c:v>0.31451014285715939</c:v>
                </c:pt>
                <c:pt idx="81">
                  <c:v>0.48923799999994355</c:v>
                </c:pt>
                <c:pt idx="82">
                  <c:v>0.41934685714278441</c:v>
                </c:pt>
                <c:pt idx="83">
                  <c:v>0.38440128571420484</c:v>
                </c:pt>
                <c:pt idx="84">
                  <c:v>0.31451014285715939</c:v>
                </c:pt>
                <c:pt idx="85">
                  <c:v>0.1747278571429548</c:v>
                </c:pt>
                <c:pt idx="86">
                  <c:v>0.10483671428568198</c:v>
                </c:pt>
                <c:pt idx="87">
                  <c:v>3.4945571428636524E-2</c:v>
                </c:pt>
                <c:pt idx="88">
                  <c:v>-0.17472785714284089</c:v>
                </c:pt>
                <c:pt idx="89">
                  <c:v>-0.13978228571426132</c:v>
                </c:pt>
                <c:pt idx="90">
                  <c:v>-0.17472785714284089</c:v>
                </c:pt>
                <c:pt idx="91">
                  <c:v>-0.17472785714295458</c:v>
                </c:pt>
                <c:pt idx="92">
                  <c:v>-0.17472785714284089</c:v>
                </c:pt>
                <c:pt idx="93">
                  <c:v>-0.17472785714284089</c:v>
                </c:pt>
                <c:pt idx="94">
                  <c:v>-0.17472785714284089</c:v>
                </c:pt>
                <c:pt idx="95">
                  <c:v>-0.17472785714284089</c:v>
                </c:pt>
                <c:pt idx="96">
                  <c:v>-0.20967342857142046</c:v>
                </c:pt>
                <c:pt idx="97">
                  <c:v>-0.20967342857142046</c:v>
                </c:pt>
                <c:pt idx="98">
                  <c:v>-0.20967342857142046</c:v>
                </c:pt>
                <c:pt idx="99">
                  <c:v>-0.20967342857142046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791608"/>
        <c:axId val="465786904"/>
      </c:lineChart>
      <c:catAx>
        <c:axId val="46579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86904"/>
        <c:crosses val="autoZero"/>
        <c:auto val="1"/>
        <c:lblAlgn val="ctr"/>
        <c:lblOffset val="100"/>
        <c:noMultiLvlLbl val="0"/>
      </c:catAx>
      <c:valAx>
        <c:axId val="46578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9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NORMAL!$E$2:$E$84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0.24461900000000003</c:v>
                </c:pt>
                <c:pt idx="3">
                  <c:v>0.52418357142857153</c:v>
                </c:pt>
                <c:pt idx="4">
                  <c:v>0.76880257142857145</c:v>
                </c:pt>
                <c:pt idx="5">
                  <c:v>1.0134215714285713</c:v>
                </c:pt>
                <c:pt idx="6">
                  <c:v>1.2230949999999998</c:v>
                </c:pt>
                <c:pt idx="7">
                  <c:v>1.4327684285714284</c:v>
                </c:pt>
                <c:pt idx="8">
                  <c:v>1.6074962857142854</c:v>
                </c:pt>
                <c:pt idx="9">
                  <c:v>1.7822241428571428</c:v>
                </c:pt>
                <c:pt idx="10">
                  <c:v>1.9569519999999994</c:v>
                </c:pt>
                <c:pt idx="11">
                  <c:v>2.2714621428571427</c:v>
                </c:pt>
                <c:pt idx="12">
                  <c:v>2.5859722857142855</c:v>
                </c:pt>
                <c:pt idx="13">
                  <c:v>3.3198292857142855</c:v>
                </c:pt>
                <c:pt idx="14">
                  <c:v>4.2284141428571429</c:v>
                </c:pt>
                <c:pt idx="15">
                  <c:v>5.521400285714285</c:v>
                </c:pt>
                <c:pt idx="16">
                  <c:v>7.0939510000000006</c:v>
                </c:pt>
                <c:pt idx="17">
                  <c:v>8.8761751428571429</c:v>
                </c:pt>
                <c:pt idx="18">
                  <c:v>11.042800428571429</c:v>
                </c:pt>
                <c:pt idx="19">
                  <c:v>14.048119428571429</c:v>
                </c:pt>
                <c:pt idx="20">
                  <c:v>17.402894142857143</c:v>
                </c:pt>
                <c:pt idx="21">
                  <c:v>23.27375</c:v>
                </c:pt>
                <c:pt idx="22">
                  <c:v>30.437591857142859</c:v>
                </c:pt>
                <c:pt idx="23">
                  <c:v>39.453549000000002</c:v>
                </c:pt>
                <c:pt idx="24">
                  <c:v>50.531294857142861</c:v>
                </c:pt>
                <c:pt idx="25">
                  <c:v>63.146645857142865</c:v>
                </c:pt>
                <c:pt idx="26">
                  <c:v>76.775418428571427</c:v>
                </c:pt>
                <c:pt idx="27">
                  <c:v>92.780489714285707</c:v>
                </c:pt>
                <c:pt idx="28">
                  <c:v>108.54094199999999</c:v>
                </c:pt>
                <c:pt idx="29">
                  <c:v>124.58095885714287</c:v>
                </c:pt>
                <c:pt idx="30">
                  <c:v>141.18010485714288</c:v>
                </c:pt>
                <c:pt idx="31">
                  <c:v>158.12870657142858</c:v>
                </c:pt>
                <c:pt idx="32">
                  <c:v>176.33534885714286</c:v>
                </c:pt>
                <c:pt idx="33">
                  <c:v>194.36726328571427</c:v>
                </c:pt>
                <c:pt idx="34">
                  <c:v>211.59542957142855</c:v>
                </c:pt>
                <c:pt idx="35">
                  <c:v>227.98490214285715</c:v>
                </c:pt>
                <c:pt idx="36">
                  <c:v>244.37437485714281</c:v>
                </c:pt>
                <c:pt idx="37">
                  <c:v>259.47086128571431</c:v>
                </c:pt>
                <c:pt idx="38">
                  <c:v>273.97327300000001</c:v>
                </c:pt>
                <c:pt idx="39">
                  <c:v>287.25258985714288</c:v>
                </c:pt>
                <c:pt idx="40">
                  <c:v>301.09103571428574</c:v>
                </c:pt>
                <c:pt idx="41">
                  <c:v>315.62839314285713</c:v>
                </c:pt>
                <c:pt idx="42">
                  <c:v>329.88618585714289</c:v>
                </c:pt>
                <c:pt idx="43">
                  <c:v>344.49343428571433</c:v>
                </c:pt>
                <c:pt idx="44">
                  <c:v>359.45013857142862</c:v>
                </c:pt>
                <c:pt idx="45">
                  <c:v>374.19716928571438</c:v>
                </c:pt>
                <c:pt idx="46">
                  <c:v>388.10550628571428</c:v>
                </c:pt>
                <c:pt idx="47">
                  <c:v>401.52460542857142</c:v>
                </c:pt>
                <c:pt idx="48">
                  <c:v>412.67224242857145</c:v>
                </c:pt>
                <c:pt idx="49">
                  <c:v>423.08602242857143</c:v>
                </c:pt>
                <c:pt idx="50">
                  <c:v>432.55627200000004</c:v>
                </c:pt>
                <c:pt idx="51">
                  <c:v>440.62869871428563</c:v>
                </c:pt>
                <c:pt idx="52">
                  <c:v>447.75759514285716</c:v>
                </c:pt>
                <c:pt idx="53">
                  <c:v>455.06121942857152</c:v>
                </c:pt>
                <c:pt idx="54">
                  <c:v>461.70087771428575</c:v>
                </c:pt>
                <c:pt idx="55">
                  <c:v>468.51526385714288</c:v>
                </c:pt>
                <c:pt idx="56">
                  <c:v>474.94524885714287</c:v>
                </c:pt>
                <c:pt idx="57">
                  <c:v>480.5015945714286</c:v>
                </c:pt>
                <c:pt idx="58">
                  <c:v>486.02299471428574</c:v>
                </c:pt>
                <c:pt idx="59">
                  <c:v>490.88042899999999</c:v>
                </c:pt>
                <c:pt idx="60">
                  <c:v>494.79433285714282</c:v>
                </c:pt>
                <c:pt idx="61">
                  <c:v>498.11416214285714</c:v>
                </c:pt>
                <c:pt idx="62">
                  <c:v>500.77002557142856</c:v>
                </c:pt>
                <c:pt idx="63">
                  <c:v>503.28610671428572</c:v>
                </c:pt>
                <c:pt idx="64">
                  <c:v>505.59251442857141</c:v>
                </c:pt>
                <c:pt idx="65">
                  <c:v>507.75913985714288</c:v>
                </c:pt>
                <c:pt idx="66">
                  <c:v>510.03060199999999</c:v>
                </c:pt>
                <c:pt idx="67">
                  <c:v>512.02249957142863</c:v>
                </c:pt>
                <c:pt idx="68">
                  <c:v>513.73483257142857</c:v>
                </c:pt>
                <c:pt idx="69">
                  <c:v>516.39069585714287</c:v>
                </c:pt>
                <c:pt idx="70">
                  <c:v>519.46590600000002</c:v>
                </c:pt>
                <c:pt idx="71">
                  <c:v>522.64595285714302</c:v>
                </c:pt>
                <c:pt idx="72">
                  <c:v>525.96578199999999</c:v>
                </c:pt>
                <c:pt idx="73">
                  <c:v>529.28561114285719</c:v>
                </c:pt>
                <c:pt idx="74">
                  <c:v>532.5704947142857</c:v>
                </c:pt>
                <c:pt idx="75">
                  <c:v>535.92526942857137</c:v>
                </c:pt>
                <c:pt idx="76">
                  <c:v>538.05694928571427</c:v>
                </c:pt>
                <c:pt idx="77">
                  <c:v>539.73433671428575</c:v>
                </c:pt>
                <c:pt idx="78">
                  <c:v>541.09721400000001</c:v>
                </c:pt>
                <c:pt idx="79">
                  <c:v>542.21547228571433</c:v>
                </c:pt>
                <c:pt idx="80">
                  <c:v>543.08911157142859</c:v>
                </c:pt>
                <c:pt idx="81">
                  <c:v>543.82296857142865</c:v>
                </c:pt>
                <c:pt idx="82">
                  <c:v>544.38209771428581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5ED-4C01-850B-4495D6C3AF70}"/>
            </c:ext>
          </c:extLst>
        </c:ser>
        <c:ser>
          <c:idx val="1"/>
          <c:order val="1"/>
          <c:tx>
            <c:strRef>
              <c:f>NORMAL!$F$1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NORMAL!$F$2:$F$84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1.473099386070178</c:v>
                </c:pt>
                <c:pt idx="3">
                  <c:v>3.3066404803098086</c:v>
                </c:pt>
                <c:pt idx="4">
                  <c:v>5.5738929896874936</c:v>
                </c:pt>
                <c:pt idx="5">
                  <c:v>8.3591147409768158</c:v>
                </c:pt>
                <c:pt idx="6">
                  <c:v>11.758264575968479</c:v>
                </c:pt>
                <c:pt idx="7">
                  <c:v>15.879538517390518</c:v>
                </c:pt>
                <c:pt idx="8">
                  <c:v>20.843670287472655</c:v>
                </c:pt>
                <c:pt idx="9">
                  <c:v>26.783934509867052</c:v>
                </c:pt>
                <c:pt idx="10">
                  <c:v>33.845790683518558</c:v>
                </c:pt>
                <c:pt idx="11">
                  <c:v>42.186108828427585</c:v>
                </c:pt>
                <c:pt idx="12">
                  <c:v>51.971924028943178</c:v>
                </c:pt>
                <c:pt idx="13">
                  <c:v>63.37867726783557</c:v>
                </c:pt>
                <c:pt idx="14">
                  <c:v>76.587914098881242</c:v>
                </c:pt>
                <c:pt idx="15">
                  <c:v>91.78443076484777</c:v>
                </c:pt>
                <c:pt idx="16">
                  <c:v>109.15287898715344</c:v>
                </c:pt>
                <c:pt idx="17">
                  <c:v>128.87386520545633</c:v>
                </c:pt>
                <c:pt idx="18">
                  <c:v>151.11960661649607</c:v>
                </c:pt>
                <c:pt idx="19">
                  <c:v>176.04923377119272</c:v>
                </c:pt>
                <c:pt idx="20">
                  <c:v>203.80385633207743</c:v>
                </c:pt>
                <c:pt idx="21">
                  <c:v>234.50153330516889</c:v>
                </c:pt>
                <c:pt idx="22">
                  <c:v>268.23231000451699</c:v>
                </c:pt>
                <c:pt idx="23">
                  <c:v>305.05349957800513</c:v>
                </c:pt>
                <c:pt idx="24">
                  <c:v>344.98539565893395</c:v>
                </c:pt>
                <c:pt idx="25">
                  <c:v>388.00760341014899</c:v>
                </c:pt>
                <c:pt idx="26">
                  <c:v>434.05616806758695</c:v>
                </c:pt>
                <c:pt idx="27">
                  <c:v>483.02166270326666</c:v>
                </c:pt>
                <c:pt idx="28">
                  <c:v>534.74837047963774</c:v>
                </c:pt>
                <c:pt idx="29">
                  <c:v>589.03466188745801</c:v>
                </c:pt>
                <c:pt idx="30">
                  <c:v>645.63462563581209</c:v>
                </c:pt>
                <c:pt idx="31">
                  <c:v>704.26096479415128</c:v>
                </c:pt>
                <c:pt idx="32">
                  <c:v>764.58911969364794</c:v>
                </c:pt>
                <c:pt idx="33">
                  <c:v>826.26252849836567</c:v>
                </c:pt>
                <c:pt idx="34">
                  <c:v>888.89888792095405</c:v>
                </c:pt>
                <c:pt idx="35">
                  <c:v>952.09723292322792</c:v>
                </c:pt>
                <c:pt idx="36">
                  <c:v>1015.4456178495877</c:v>
                </c:pt>
                <c:pt idx="37">
                  <c:v>1078.5291543649823</c:v>
                </c:pt>
                <c:pt idx="38">
                  <c:v>1140.9381453727894</c:v>
                </c:pt>
                <c:pt idx="39">
                  <c:v>1202.2760497147865</c:v>
                </c:pt>
                <c:pt idx="40">
                  <c:v>1262.167020160939</c:v>
                </c:pt>
                <c:pt idx="41">
                  <c:v>1320.2627765308935</c:v>
                </c:pt>
                <c:pt idx="42">
                  <c:v>1376.2486056279538</c:v>
                </c:pt>
                <c:pt idx="43">
                  <c:v>1429.8483182920352</c:v>
                </c:pt>
                <c:pt idx="44">
                  <c:v>1480.8280390992707</c:v>
                </c:pt>
                <c:pt idx="45">
                  <c:v>1528.9987535394196</c:v>
                </c:pt>
                <c:pt idx="46">
                  <c:v>1574.2175882230604</c:v>
                </c:pt>
                <c:pt idx="47">
                  <c:v>1616.3878491673754</c:v>
                </c:pt>
                <c:pt idx="48">
                  <c:v>1655.4578890309006</c:v>
                </c:pt>
                <c:pt idx="49">
                  <c:v>1691.4189141987072</c:v>
                </c:pt>
                <c:pt idx="50">
                  <c:v>1724.3018751959098</c:v>
                </c:pt>
                <c:pt idx="51">
                  <c:v>1754.1736078930526</c:v>
                </c:pt>
                <c:pt idx="52">
                  <c:v>1781.1324077896688</c:v>
                </c:pt>
                <c:pt idx="53">
                  <c:v>1805.3032253083427</c:v>
                </c:pt>
                <c:pt idx="54">
                  <c:v>1826.8326670022236</c:v>
                </c:pt>
                <c:pt idx="55">
                  <c:v>1845.8839768155342</c:v>
                </c:pt>
                <c:pt idx="56">
                  <c:v>1862.6321543223075</c:v>
                </c:pt>
                <c:pt idx="57">
                  <c:v>1877.2593447160218</c:v>
                </c:pt>
                <c:pt idx="58">
                  <c:v>1889.950609857515</c:v>
                </c:pt>
                <c:pt idx="59">
                  <c:v>1900.8901625371129</c:v>
                </c:pt>
                <c:pt idx="60">
                  <c:v>1910.2581187974558</c:v>
                </c:pt>
                <c:pt idx="61">
                  <c:v>1918.2277970445716</c:v>
                </c:pt>
                <c:pt idx="62">
                  <c:v>1924.9635688560347</c:v>
                </c:pt>
                <c:pt idx="63">
                  <c:v>1930.6192457117763</c:v>
                </c:pt>
                <c:pt idx="64">
                  <c:v>1935.3369688732985</c:v>
                </c:pt>
                <c:pt idx="65">
                  <c:v>1939.2465565896816</c:v>
                </c:pt>
                <c:pt idx="66">
                  <c:v>1942.4652537290999</c:v>
                </c:pt>
                <c:pt idx="67">
                  <c:v>1945.0978236222518</c:v>
                </c:pt>
                <c:pt idx="68">
                  <c:v>1947.2369199896307</c:v>
                </c:pt>
                <c:pt idx="69">
                  <c:v>1948.9636778189699</c:v>
                </c:pt>
                <c:pt idx="70">
                  <c:v>1950.3484654034644</c:v>
                </c:pt>
                <c:pt idx="71">
                  <c:v>1951.4517448616546</c:v>
                </c:pt>
                <c:pt idx="72">
                  <c:v>1952.3249947663462</c:v>
                </c:pt>
                <c:pt idx="73">
                  <c:v>1953.0116554875726</c:v>
                </c:pt>
                <c:pt idx="74">
                  <c:v>1953.5480650452562</c:v>
                </c:pt>
                <c:pt idx="75">
                  <c:v>1953.9643602930885</c:v>
                </c:pt>
                <c:pt idx="76">
                  <c:v>1954.2853248245003</c:v>
                </c:pt>
                <c:pt idx="77">
                  <c:v>1954.531170897784</c:v>
                </c:pt>
                <c:pt idx="78">
                  <c:v>1954.7182477927079</c:v>
                </c:pt>
                <c:pt idx="79">
                  <c:v>1954.8596732766603</c:v>
                </c:pt>
                <c:pt idx="80">
                  <c:v>1954.9658882728515</c:v>
                </c:pt>
                <c:pt idx="81">
                  <c:v>1955.0451374288855</c:v>
                </c:pt>
                <c:pt idx="82">
                  <c:v>1955.1038801550455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5ED-4C01-850B-4495D6C3A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78744"/>
        <c:axId val="395431696"/>
      </c:scatterChart>
      <c:valAx>
        <c:axId val="38757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31696"/>
        <c:crosses val="autoZero"/>
        <c:crossBetween val="midCat"/>
      </c:valAx>
      <c:valAx>
        <c:axId val="3954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78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NORMAL!$N$1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NORMAL!$N$2:$N$84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3.4945571428571465E-2</c:v>
                </c:pt>
                <c:pt idx="4">
                  <c:v>0</c:v>
                </c:pt>
                <c:pt idx="5">
                  <c:v>-3.3306690738754696E-16</c:v>
                </c:pt>
                <c:pt idx="6">
                  <c:v>-3.4945571428571243E-2</c:v>
                </c:pt>
                <c:pt idx="7">
                  <c:v>-3.4945571428571465E-2</c:v>
                </c:pt>
                <c:pt idx="8">
                  <c:v>-6.989114285714304E-2</c:v>
                </c:pt>
                <c:pt idx="9">
                  <c:v>-6.9891142857142596E-2</c:v>
                </c:pt>
                <c:pt idx="10">
                  <c:v>-6.9891142857143485E-2</c:v>
                </c:pt>
                <c:pt idx="11">
                  <c:v>6.9891142857143262E-2</c:v>
                </c:pt>
                <c:pt idx="12">
                  <c:v>6.9891142857142818E-2</c:v>
                </c:pt>
                <c:pt idx="13">
                  <c:v>0.48923799999999995</c:v>
                </c:pt>
                <c:pt idx="14">
                  <c:v>0.66396585714285739</c:v>
                </c:pt>
                <c:pt idx="15">
                  <c:v>1.0483671428571419</c:v>
                </c:pt>
                <c:pt idx="16">
                  <c:v>1.3279317142857154</c:v>
                </c:pt>
                <c:pt idx="17">
                  <c:v>1.5376051428571413</c:v>
                </c:pt>
                <c:pt idx="18">
                  <c:v>1.9220062857142857</c:v>
                </c:pt>
                <c:pt idx="19">
                  <c:v>2.7606999999999999</c:v>
                </c:pt>
                <c:pt idx="20">
                  <c:v>3.1101557142857157</c:v>
                </c:pt>
                <c:pt idx="21">
                  <c:v>5.6262368571428567</c:v>
                </c:pt>
                <c:pt idx="22">
                  <c:v>6.9192228571428593</c:v>
                </c:pt>
                <c:pt idx="23">
                  <c:v>8.7713381428571395</c:v>
                </c:pt>
                <c:pt idx="24">
                  <c:v>10.833126857142858</c:v>
                </c:pt>
                <c:pt idx="25">
                  <c:v>12.370732000000004</c:v>
                </c:pt>
                <c:pt idx="26">
                  <c:v>13.38415357142857</c:v>
                </c:pt>
                <c:pt idx="27">
                  <c:v>15.76045228571428</c:v>
                </c:pt>
                <c:pt idx="28">
                  <c:v>15.51583328571428</c:v>
                </c:pt>
                <c:pt idx="29">
                  <c:v>15.795397857142888</c:v>
                </c:pt>
                <c:pt idx="30">
                  <c:v>16.354527000000004</c:v>
                </c:pt>
                <c:pt idx="31">
                  <c:v>16.703982714285701</c:v>
                </c:pt>
                <c:pt idx="32">
                  <c:v>17.962023285714281</c:v>
                </c:pt>
                <c:pt idx="33">
                  <c:v>17.787295428571412</c:v>
                </c:pt>
                <c:pt idx="34">
                  <c:v>16.98354728571428</c:v>
                </c:pt>
                <c:pt idx="35">
                  <c:v>16.144853571428598</c:v>
                </c:pt>
                <c:pt idx="36">
                  <c:v>16.144853714285659</c:v>
                </c:pt>
                <c:pt idx="37">
                  <c:v>14.851867428571467</c:v>
                </c:pt>
                <c:pt idx="38">
                  <c:v>14.257792714285699</c:v>
                </c:pt>
                <c:pt idx="39">
                  <c:v>13.034697857142874</c:v>
                </c:pt>
                <c:pt idx="40">
                  <c:v>13.593826857142858</c:v>
                </c:pt>
                <c:pt idx="41">
                  <c:v>14.292738428571397</c:v>
                </c:pt>
                <c:pt idx="42">
                  <c:v>14.013173714285756</c:v>
                </c:pt>
                <c:pt idx="43">
                  <c:v>14.362629428571438</c:v>
                </c:pt>
                <c:pt idx="44">
                  <c:v>14.712085285714295</c:v>
                </c:pt>
                <c:pt idx="45">
                  <c:v>14.502411714285756</c:v>
                </c:pt>
                <c:pt idx="46">
                  <c:v>13.663717999999903</c:v>
                </c:pt>
                <c:pt idx="47">
                  <c:v>13.174480142857135</c:v>
                </c:pt>
                <c:pt idx="48">
                  <c:v>10.903018000000031</c:v>
                </c:pt>
                <c:pt idx="49">
                  <c:v>10.169160999999974</c:v>
                </c:pt>
                <c:pt idx="50">
                  <c:v>9.22563057142861</c:v>
                </c:pt>
                <c:pt idx="51">
                  <c:v>7.8278077142855977</c:v>
                </c:pt>
                <c:pt idx="52">
                  <c:v>6.8842774285715223</c:v>
                </c:pt>
                <c:pt idx="53">
                  <c:v>7.0590052857143633</c:v>
                </c:pt>
                <c:pt idx="54">
                  <c:v>6.3950392857142333</c:v>
                </c:pt>
                <c:pt idx="55">
                  <c:v>6.5697671428571311</c:v>
                </c:pt>
                <c:pt idx="56">
                  <c:v>6.1853659999999877</c:v>
                </c:pt>
                <c:pt idx="57">
                  <c:v>5.3117267142857258</c:v>
                </c:pt>
                <c:pt idx="58">
                  <c:v>5.2767811428571463</c:v>
                </c:pt>
                <c:pt idx="59">
                  <c:v>4.6128152857142481</c:v>
                </c:pt>
                <c:pt idx="60">
                  <c:v>3.6692848571428271</c:v>
                </c:pt>
                <c:pt idx="61">
                  <c:v>3.07521028571432</c:v>
                </c:pt>
                <c:pt idx="62">
                  <c:v>2.4112444285714218</c:v>
                </c:pt>
                <c:pt idx="63">
                  <c:v>2.2714621428571604</c:v>
                </c:pt>
                <c:pt idx="64">
                  <c:v>2.061788714285683</c:v>
                </c:pt>
                <c:pt idx="65">
                  <c:v>1.9220064285714784</c:v>
                </c:pt>
                <c:pt idx="66">
                  <c:v>2.0268431428571034</c:v>
                </c:pt>
                <c:pt idx="67">
                  <c:v>1.7472785714286374</c:v>
                </c:pt>
                <c:pt idx="68">
                  <c:v>1.467713999999944</c:v>
                </c:pt>
                <c:pt idx="69">
                  <c:v>2.4112442857143037</c:v>
                </c:pt>
                <c:pt idx="70">
                  <c:v>2.8305911428571449</c:v>
                </c:pt>
                <c:pt idx="71">
                  <c:v>2.9354278571429973</c:v>
                </c:pt>
                <c:pt idx="72">
                  <c:v>3.0752101428569745</c:v>
                </c:pt>
                <c:pt idx="73">
                  <c:v>3.0752101428572018</c:v>
                </c:pt>
                <c:pt idx="74">
                  <c:v>3.0402645714285086</c:v>
                </c:pt>
                <c:pt idx="75">
                  <c:v>3.1101557142856677</c:v>
                </c:pt>
                <c:pt idx="76">
                  <c:v>1.8870608571428988</c:v>
                </c:pt>
                <c:pt idx="77">
                  <c:v>1.4327684285714781</c:v>
                </c:pt>
                <c:pt idx="78">
                  <c:v>1.118258285714262</c:v>
                </c:pt>
                <c:pt idx="79">
                  <c:v>0.87363928571431881</c:v>
                </c:pt>
                <c:pt idx="80">
                  <c:v>0.62902028571426183</c:v>
                </c:pt>
                <c:pt idx="81">
                  <c:v>0.48923800000005724</c:v>
                </c:pt>
                <c:pt idx="82">
                  <c:v>0.31451014285715939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477-4DD2-8FE5-63C9A6542C15}"/>
            </c:ext>
          </c:extLst>
        </c:ser>
        <c:ser>
          <c:idx val="1"/>
          <c:order val="1"/>
          <c:tx>
            <c:strRef>
              <c:f>NORMAL!$O$1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NORMAL!$O$2:$O$84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1.473099386070178</c:v>
                </c:pt>
                <c:pt idx="3">
                  <c:v>1.8335410942396306</c:v>
                </c:pt>
                <c:pt idx="4">
                  <c:v>2.267252509377685</c:v>
                </c:pt>
                <c:pt idx="5">
                  <c:v>2.7852217512893227</c:v>
                </c:pt>
                <c:pt idx="6">
                  <c:v>3.3991498349916633</c:v>
                </c:pt>
                <c:pt idx="7">
                  <c:v>4.1212739414220385</c:v>
                </c:pt>
                <c:pt idx="8">
                  <c:v>4.9641317700821368</c:v>
                </c:pt>
                <c:pt idx="9">
                  <c:v>5.940264222394398</c:v>
                </c:pt>
                <c:pt idx="10">
                  <c:v>7.0618561736515044</c:v>
                </c:pt>
                <c:pt idx="11">
                  <c:v>8.3403181449090269</c:v>
                </c:pt>
                <c:pt idx="12">
                  <c:v>9.7858152005155912</c:v>
                </c:pt>
                <c:pt idx="13">
                  <c:v>11.406753238892396</c:v>
                </c:pt>
                <c:pt idx="14">
                  <c:v>13.209236831045677</c:v>
                </c:pt>
                <c:pt idx="15">
                  <c:v>15.196516665966522</c:v>
                </c:pt>
                <c:pt idx="16">
                  <c:v>17.36844822230567</c:v>
                </c:pt>
                <c:pt idx="17">
                  <c:v>19.720986218302887</c:v>
                </c:pt>
                <c:pt idx="18">
                  <c:v>22.245741411039738</c:v>
                </c:pt>
                <c:pt idx="19">
                  <c:v>24.92962715469665</c:v>
                </c:pt>
                <c:pt idx="20">
                  <c:v>27.754622560884716</c:v>
                </c:pt>
                <c:pt idx="21">
                  <c:v>30.697676973091468</c:v>
                </c:pt>
                <c:pt idx="22">
                  <c:v>33.73077669934812</c:v>
                </c:pt>
                <c:pt idx="23">
                  <c:v>36.821189573488113</c:v>
                </c:pt>
                <c:pt idx="24">
                  <c:v>39.931896080928837</c:v>
                </c:pt>
                <c:pt idx="25">
                  <c:v>43.022207751215014</c:v>
                </c:pt>
                <c:pt idx="26">
                  <c:v>46.048564657437957</c:v>
                </c:pt>
                <c:pt idx="27">
                  <c:v>48.965494635679725</c:v>
                </c:pt>
                <c:pt idx="28">
                  <c:v>51.726707776371128</c:v>
                </c:pt>
                <c:pt idx="29">
                  <c:v>54.286291407820229</c:v>
                </c:pt>
                <c:pt idx="30">
                  <c:v>56.599963748354092</c:v>
                </c:pt>
                <c:pt idx="31">
                  <c:v>58.626339158339235</c:v>
                </c:pt>
                <c:pt idx="32">
                  <c:v>60.328154899496674</c:v>
                </c:pt>
                <c:pt idx="33">
                  <c:v>61.673408804717752</c:v>
                </c:pt>
                <c:pt idx="34">
                  <c:v>62.636359422588349</c:v>
                </c:pt>
                <c:pt idx="35">
                  <c:v>63.198345002273861</c:v>
                </c:pt>
                <c:pt idx="36">
                  <c:v>63.348384926359806</c:v>
                </c:pt>
                <c:pt idx="37">
                  <c:v>63.083536515394556</c:v>
                </c:pt>
                <c:pt idx="38">
                  <c:v>62.408991007807145</c:v>
                </c:pt>
                <c:pt idx="39">
                  <c:v>61.337904341997152</c:v>
                </c:pt>
                <c:pt idx="40">
                  <c:v>59.890970446152565</c:v>
                </c:pt>
                <c:pt idx="41">
                  <c:v>58.095756369954302</c:v>
                </c:pt>
                <c:pt idx="42">
                  <c:v>55.985829097060417</c:v>
                </c:pt>
                <c:pt idx="43">
                  <c:v>53.599712664081352</c:v>
                </c:pt>
                <c:pt idx="44">
                  <c:v>50.979720807235545</c:v>
                </c:pt>
                <c:pt idx="45">
                  <c:v>48.170714440148942</c:v>
                </c:pt>
                <c:pt idx="46">
                  <c:v>45.218834683640701</c:v>
                </c:pt>
                <c:pt idx="47">
                  <c:v>42.170260944315054</c:v>
                </c:pt>
                <c:pt idx="48">
                  <c:v>39.07003986352511</c:v>
                </c:pt>
                <c:pt idx="49">
                  <c:v>35.961025167806696</c:v>
                </c:pt>
                <c:pt idx="50">
                  <c:v>32.882960997202595</c:v>
                </c:pt>
                <c:pt idx="51">
                  <c:v>29.871732697142658</c:v>
                </c:pt>
                <c:pt idx="52">
                  <c:v>26.958799896616284</c:v>
                </c:pt>
                <c:pt idx="53">
                  <c:v>24.170817518673939</c:v>
                </c:pt>
                <c:pt idx="54">
                  <c:v>21.52944169388088</c:v>
                </c:pt>
                <c:pt idx="55">
                  <c:v>19.051309813310606</c:v>
                </c:pt>
                <c:pt idx="56">
                  <c:v>16.748177506773303</c:v>
                </c:pt>
                <c:pt idx="57">
                  <c:v>14.627190393714361</c:v>
                </c:pt>
                <c:pt idx="58">
                  <c:v>12.691265141493163</c:v>
                </c:pt>
                <c:pt idx="59">
                  <c:v>10.939552679597876</c:v>
                </c:pt>
                <c:pt idx="60">
                  <c:v>9.3679562603430124</c:v>
                </c:pt>
                <c:pt idx="61">
                  <c:v>7.9696782471158043</c:v>
                </c:pt>
                <c:pt idx="62">
                  <c:v>6.7357718114631515</c:v>
                </c:pt>
                <c:pt idx="63">
                  <c:v>5.6556768557417119</c:v>
                </c:pt>
                <c:pt idx="64">
                  <c:v>4.7177231615221142</c:v>
                </c:pt>
                <c:pt idx="65">
                  <c:v>3.9095877163830934</c:v>
                </c:pt>
                <c:pt idx="66">
                  <c:v>3.2186971394183641</c:v>
                </c:pt>
                <c:pt idx="67">
                  <c:v>2.6325698931519605</c:v>
                </c:pt>
                <c:pt idx="68">
                  <c:v>2.1390963673788548</c:v>
                </c:pt>
                <c:pt idx="69">
                  <c:v>1.7267578293392905</c:v>
                </c:pt>
                <c:pt idx="70">
                  <c:v>1.3847875844943713</c:v>
                </c:pt>
                <c:pt idx="71">
                  <c:v>1.1032794581902508</c:v>
                </c:pt>
                <c:pt idx="72">
                  <c:v>0.87324990469168084</c:v>
                </c:pt>
                <c:pt idx="73">
                  <c:v>0.68666072122632704</c:v>
                </c:pt>
                <c:pt idx="74">
                  <c:v>0.53640955768352327</c:v>
                </c:pt>
                <c:pt idx="75">
                  <c:v>0.41629524783223454</c:v>
                </c:pt>
                <c:pt idx="76">
                  <c:v>0.32096453141176501</c:v>
                </c:pt>
                <c:pt idx="77">
                  <c:v>0.24584607328366054</c:v>
                </c:pt>
                <c:pt idx="78">
                  <c:v>0.1870768949237975</c:v>
                </c:pt>
                <c:pt idx="79">
                  <c:v>0.14142548395249327</c:v>
                </c:pt>
                <c:pt idx="80">
                  <c:v>0.10621499619128323</c:v>
                </c:pt>
                <c:pt idx="81">
                  <c:v>7.9249156033927542E-2</c:v>
                </c:pt>
                <c:pt idx="82">
                  <c:v>5.8742726159951568E-2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477-4DD2-8FE5-63C9A6542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57712"/>
        <c:axId val="497259672"/>
      </c:scatterChart>
      <c:valAx>
        <c:axId val="49725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9672"/>
        <c:crosses val="autoZero"/>
        <c:crossBetween val="midCat"/>
      </c:valAx>
      <c:valAx>
        <c:axId val="49725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Cauchy!$D$1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Cauchy!$B$2:$B$199</c:f>
              <c:strCache>
                <c:ptCount val="19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strCache>
            </c:strRef>
          </c:xVal>
          <c:yVal>
            <c:numRef>
              <c:f>Cauchy!$D$2:$D$199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0.24461900000000003</c:v>
                </c:pt>
                <c:pt idx="3">
                  <c:v>0.52418357142857153</c:v>
                </c:pt>
                <c:pt idx="4">
                  <c:v>0.76880257142857145</c:v>
                </c:pt>
                <c:pt idx="5">
                  <c:v>1.0134215714285713</c:v>
                </c:pt>
                <c:pt idx="6">
                  <c:v>1.2230949999999998</c:v>
                </c:pt>
                <c:pt idx="7">
                  <c:v>1.4327684285714284</c:v>
                </c:pt>
                <c:pt idx="8">
                  <c:v>1.6074962857142854</c:v>
                </c:pt>
                <c:pt idx="9">
                  <c:v>1.7822241428571428</c:v>
                </c:pt>
                <c:pt idx="10">
                  <c:v>1.9569519999999994</c:v>
                </c:pt>
                <c:pt idx="11">
                  <c:v>2.2714621428571427</c:v>
                </c:pt>
                <c:pt idx="12">
                  <c:v>2.5859722857142855</c:v>
                </c:pt>
                <c:pt idx="13">
                  <c:v>3.3198292857142855</c:v>
                </c:pt>
                <c:pt idx="14">
                  <c:v>4.2284141428571429</c:v>
                </c:pt>
                <c:pt idx="15">
                  <c:v>5.521400285714285</c:v>
                </c:pt>
                <c:pt idx="16">
                  <c:v>7.0939510000000006</c:v>
                </c:pt>
                <c:pt idx="17">
                  <c:v>8.8761751428571429</c:v>
                </c:pt>
                <c:pt idx="18">
                  <c:v>11.042800428571429</c:v>
                </c:pt>
                <c:pt idx="19">
                  <c:v>14.048119428571429</c:v>
                </c:pt>
                <c:pt idx="20">
                  <c:v>17.402894142857143</c:v>
                </c:pt>
                <c:pt idx="21">
                  <c:v>23.27375</c:v>
                </c:pt>
                <c:pt idx="22">
                  <c:v>30.437591857142859</c:v>
                </c:pt>
                <c:pt idx="23">
                  <c:v>39.453549000000002</c:v>
                </c:pt>
                <c:pt idx="24">
                  <c:v>50.531294857142861</c:v>
                </c:pt>
                <c:pt idx="25">
                  <c:v>63.146645857142865</c:v>
                </c:pt>
                <c:pt idx="26">
                  <c:v>76.775418428571427</c:v>
                </c:pt>
                <c:pt idx="27">
                  <c:v>92.780489714285707</c:v>
                </c:pt>
                <c:pt idx="28">
                  <c:v>108.54094199999999</c:v>
                </c:pt>
                <c:pt idx="29">
                  <c:v>124.58095885714287</c:v>
                </c:pt>
                <c:pt idx="30">
                  <c:v>141.18010485714288</c:v>
                </c:pt>
                <c:pt idx="31">
                  <c:v>158.12870657142858</c:v>
                </c:pt>
                <c:pt idx="32">
                  <c:v>176.33534885714286</c:v>
                </c:pt>
                <c:pt idx="33">
                  <c:v>194.36726328571427</c:v>
                </c:pt>
                <c:pt idx="34">
                  <c:v>211.59542957142855</c:v>
                </c:pt>
                <c:pt idx="35">
                  <c:v>227.98490214285715</c:v>
                </c:pt>
                <c:pt idx="36">
                  <c:v>244.37437485714281</c:v>
                </c:pt>
                <c:pt idx="37">
                  <c:v>259.47086128571431</c:v>
                </c:pt>
                <c:pt idx="38">
                  <c:v>273.97327300000001</c:v>
                </c:pt>
                <c:pt idx="39">
                  <c:v>287.25258985714288</c:v>
                </c:pt>
                <c:pt idx="40">
                  <c:v>301.09103571428574</c:v>
                </c:pt>
                <c:pt idx="41">
                  <c:v>315.62839314285713</c:v>
                </c:pt>
                <c:pt idx="42">
                  <c:v>329.88618585714289</c:v>
                </c:pt>
                <c:pt idx="43">
                  <c:v>344.49343428571433</c:v>
                </c:pt>
                <c:pt idx="44">
                  <c:v>359.45013857142862</c:v>
                </c:pt>
                <c:pt idx="45">
                  <c:v>374.19716928571438</c:v>
                </c:pt>
                <c:pt idx="46">
                  <c:v>388.10550628571428</c:v>
                </c:pt>
                <c:pt idx="47">
                  <c:v>401.52460542857142</c:v>
                </c:pt>
                <c:pt idx="48">
                  <c:v>412.67224242857145</c:v>
                </c:pt>
                <c:pt idx="49">
                  <c:v>423.08602242857143</c:v>
                </c:pt>
                <c:pt idx="50">
                  <c:v>432.55627200000004</c:v>
                </c:pt>
                <c:pt idx="51">
                  <c:v>440.62869871428563</c:v>
                </c:pt>
                <c:pt idx="52">
                  <c:v>447.75759514285716</c:v>
                </c:pt>
                <c:pt idx="53">
                  <c:v>455.06121942857152</c:v>
                </c:pt>
                <c:pt idx="54">
                  <c:v>461.70087771428575</c:v>
                </c:pt>
                <c:pt idx="55">
                  <c:v>468.51526385714288</c:v>
                </c:pt>
                <c:pt idx="56">
                  <c:v>474.94524885714287</c:v>
                </c:pt>
                <c:pt idx="57">
                  <c:v>480.5015945714286</c:v>
                </c:pt>
                <c:pt idx="58">
                  <c:v>486.02299471428574</c:v>
                </c:pt>
                <c:pt idx="59">
                  <c:v>490.88042899999999</c:v>
                </c:pt>
                <c:pt idx="60">
                  <c:v>494.79433285714282</c:v>
                </c:pt>
                <c:pt idx="61">
                  <c:v>498.11416214285714</c:v>
                </c:pt>
                <c:pt idx="62">
                  <c:v>500.77002557142856</c:v>
                </c:pt>
                <c:pt idx="63">
                  <c:v>503.28610671428572</c:v>
                </c:pt>
                <c:pt idx="64">
                  <c:v>505.59251442857141</c:v>
                </c:pt>
                <c:pt idx="65">
                  <c:v>507.75913985714288</c:v>
                </c:pt>
                <c:pt idx="66">
                  <c:v>510.03060199999999</c:v>
                </c:pt>
                <c:pt idx="67">
                  <c:v>512.02249957142863</c:v>
                </c:pt>
                <c:pt idx="68">
                  <c:v>513.73483257142857</c:v>
                </c:pt>
                <c:pt idx="69">
                  <c:v>516.39069585714287</c:v>
                </c:pt>
                <c:pt idx="70">
                  <c:v>519.46590600000002</c:v>
                </c:pt>
                <c:pt idx="71">
                  <c:v>522.64595285714302</c:v>
                </c:pt>
                <c:pt idx="72">
                  <c:v>525.96578199999999</c:v>
                </c:pt>
                <c:pt idx="73">
                  <c:v>529.28561114285719</c:v>
                </c:pt>
                <c:pt idx="74">
                  <c:v>532.5704947142857</c:v>
                </c:pt>
                <c:pt idx="75">
                  <c:v>535.92526942857137</c:v>
                </c:pt>
                <c:pt idx="76">
                  <c:v>538.05694928571427</c:v>
                </c:pt>
                <c:pt idx="77">
                  <c:v>539.73433671428575</c:v>
                </c:pt>
                <c:pt idx="78">
                  <c:v>541.09721400000001</c:v>
                </c:pt>
                <c:pt idx="79">
                  <c:v>542.21547228571433</c:v>
                </c:pt>
                <c:pt idx="80">
                  <c:v>543.08911157142859</c:v>
                </c:pt>
                <c:pt idx="81">
                  <c:v>543.82296857142865</c:v>
                </c:pt>
                <c:pt idx="82">
                  <c:v>544.38209771428581</c:v>
                </c:pt>
                <c:pt idx="83">
                  <c:v>545.11595471428575</c:v>
                </c:pt>
                <c:pt idx="84">
                  <c:v>545.77992057142853</c:v>
                </c:pt>
                <c:pt idx="85">
                  <c:v>546.40894085714274</c:v>
                </c:pt>
                <c:pt idx="86">
                  <c:v>546.9680699999999</c:v>
                </c:pt>
                <c:pt idx="87">
                  <c:v>547.38741685714285</c:v>
                </c:pt>
                <c:pt idx="88">
                  <c:v>547.73687257142853</c:v>
                </c:pt>
                <c:pt idx="89">
                  <c:v>548.01643714285717</c:v>
                </c:pt>
                <c:pt idx="90">
                  <c:v>548.08632828571433</c:v>
                </c:pt>
                <c:pt idx="91">
                  <c:v>548.19116500000007</c:v>
                </c:pt>
                <c:pt idx="92">
                  <c:v>548.26105614285723</c:v>
                </c:pt>
                <c:pt idx="93">
                  <c:v>548.33094728571427</c:v>
                </c:pt>
                <c:pt idx="94">
                  <c:v>548.40083842857143</c:v>
                </c:pt>
                <c:pt idx="95">
                  <c:v>548.47072957142859</c:v>
                </c:pt>
                <c:pt idx="96">
                  <c:v>548.54062071428575</c:v>
                </c:pt>
                <c:pt idx="97">
                  <c:v>548.61051185714291</c:v>
                </c:pt>
                <c:pt idx="98">
                  <c:v>548.64545742857149</c:v>
                </c:pt>
                <c:pt idx="99">
                  <c:v>548.68040300000007</c:v>
                </c:pt>
                <c:pt idx="100">
                  <c:v>548.71534857142865</c:v>
                </c:pt>
                <c:pt idx="101">
                  <c:v>548.75029414285723</c:v>
                </c:pt>
                <c:pt idx="102">
                  <c:v>-0.87363928571428573</c:v>
                </c:pt>
                <c:pt idx="103">
                  <c:v>-0.87363928571428573</c:v>
                </c:pt>
                <c:pt idx="104">
                  <c:v>-0.87363928571428573</c:v>
                </c:pt>
                <c:pt idx="105">
                  <c:v>-0.87363928571428573</c:v>
                </c:pt>
                <c:pt idx="106">
                  <c:v>-0.87363928571428573</c:v>
                </c:pt>
                <c:pt idx="107">
                  <c:v>-0.87363928571428573</c:v>
                </c:pt>
                <c:pt idx="108">
                  <c:v>-0.87363928571428573</c:v>
                </c:pt>
                <c:pt idx="109">
                  <c:v>-0.87363928571428573</c:v>
                </c:pt>
                <c:pt idx="110">
                  <c:v>-0.87363928571428573</c:v>
                </c:pt>
                <c:pt idx="111">
                  <c:v>-0.87363928571428573</c:v>
                </c:pt>
                <c:pt idx="112">
                  <c:v>-0.87363928571428573</c:v>
                </c:pt>
                <c:pt idx="113">
                  <c:v>-0.87363928571428573</c:v>
                </c:pt>
                <c:pt idx="114">
                  <c:v>-0.87363928571428573</c:v>
                </c:pt>
                <c:pt idx="115">
                  <c:v>-0.87363928571428573</c:v>
                </c:pt>
                <c:pt idx="116">
                  <c:v>-0.87363928571428573</c:v>
                </c:pt>
                <c:pt idx="117">
                  <c:v>-0.87363928571428573</c:v>
                </c:pt>
                <c:pt idx="118">
                  <c:v>-0.87363928571428573</c:v>
                </c:pt>
                <c:pt idx="119">
                  <c:v>-0.87363928571428573</c:v>
                </c:pt>
                <c:pt idx="120">
                  <c:v>-0.87363928571428573</c:v>
                </c:pt>
                <c:pt idx="121">
                  <c:v>-0.87363928571428573</c:v>
                </c:pt>
                <c:pt idx="122">
                  <c:v>-0.87363928571428573</c:v>
                </c:pt>
                <c:pt idx="123">
                  <c:v>-0.87363928571428573</c:v>
                </c:pt>
                <c:pt idx="124">
                  <c:v>-0.87363928571428573</c:v>
                </c:pt>
                <c:pt idx="125">
                  <c:v>-0.87363928571428573</c:v>
                </c:pt>
                <c:pt idx="126">
                  <c:v>-0.87363928571428573</c:v>
                </c:pt>
                <c:pt idx="127">
                  <c:v>-0.87363928571428573</c:v>
                </c:pt>
                <c:pt idx="128">
                  <c:v>-0.87363928571428573</c:v>
                </c:pt>
                <c:pt idx="129">
                  <c:v>-0.87363928571428573</c:v>
                </c:pt>
                <c:pt idx="130">
                  <c:v>-0.87363928571428573</c:v>
                </c:pt>
                <c:pt idx="131">
                  <c:v>-0.87363928571428573</c:v>
                </c:pt>
                <c:pt idx="132">
                  <c:v>-0.87363928571428573</c:v>
                </c:pt>
                <c:pt idx="133">
                  <c:v>-0.87363928571428573</c:v>
                </c:pt>
                <c:pt idx="134">
                  <c:v>-0.87363928571428573</c:v>
                </c:pt>
                <c:pt idx="135">
                  <c:v>-0.87363928571428573</c:v>
                </c:pt>
                <c:pt idx="136">
                  <c:v>-0.87363928571428573</c:v>
                </c:pt>
                <c:pt idx="137">
                  <c:v>-0.87363928571428573</c:v>
                </c:pt>
                <c:pt idx="138">
                  <c:v>-0.87363928571428573</c:v>
                </c:pt>
                <c:pt idx="139">
                  <c:v>-0.87363928571428573</c:v>
                </c:pt>
                <c:pt idx="140">
                  <c:v>-0.87363928571428573</c:v>
                </c:pt>
                <c:pt idx="141">
                  <c:v>-0.87363928571428573</c:v>
                </c:pt>
                <c:pt idx="142">
                  <c:v>-0.87363928571428573</c:v>
                </c:pt>
                <c:pt idx="143">
                  <c:v>-0.87363928571428573</c:v>
                </c:pt>
                <c:pt idx="144">
                  <c:v>-0.87363928571428573</c:v>
                </c:pt>
                <c:pt idx="145">
                  <c:v>-0.87363928571428573</c:v>
                </c:pt>
                <c:pt idx="146">
                  <c:v>-0.87363928571428573</c:v>
                </c:pt>
                <c:pt idx="147">
                  <c:v>-0.87363928571428573</c:v>
                </c:pt>
                <c:pt idx="148">
                  <c:v>-0.87363928571428573</c:v>
                </c:pt>
                <c:pt idx="149">
                  <c:v>-0.87363928571428573</c:v>
                </c:pt>
                <c:pt idx="150">
                  <c:v>-0.87363928571428573</c:v>
                </c:pt>
                <c:pt idx="151">
                  <c:v>-0.87363928571428573</c:v>
                </c:pt>
                <c:pt idx="152">
                  <c:v>-0.87363928571428573</c:v>
                </c:pt>
                <c:pt idx="153">
                  <c:v>-0.87363928571428573</c:v>
                </c:pt>
                <c:pt idx="154">
                  <c:v>-0.87363928571428573</c:v>
                </c:pt>
                <c:pt idx="155">
                  <c:v>-0.87363928571428573</c:v>
                </c:pt>
                <c:pt idx="156">
                  <c:v>-0.87363928571428573</c:v>
                </c:pt>
                <c:pt idx="157">
                  <c:v>-0.87363928571428573</c:v>
                </c:pt>
                <c:pt idx="158">
                  <c:v>-0.87363928571428573</c:v>
                </c:pt>
                <c:pt idx="159">
                  <c:v>-0.87363928571428573</c:v>
                </c:pt>
                <c:pt idx="160">
                  <c:v>-0.87363928571428573</c:v>
                </c:pt>
                <c:pt idx="161">
                  <c:v>-0.87363928571428573</c:v>
                </c:pt>
                <c:pt idx="162">
                  <c:v>-0.87363928571428573</c:v>
                </c:pt>
                <c:pt idx="163">
                  <c:v>-0.87363928571428573</c:v>
                </c:pt>
                <c:pt idx="164">
                  <c:v>-0.87363928571428573</c:v>
                </c:pt>
                <c:pt idx="165">
                  <c:v>-0.87363928571428573</c:v>
                </c:pt>
                <c:pt idx="166">
                  <c:v>-0.87363928571428573</c:v>
                </c:pt>
                <c:pt idx="167">
                  <c:v>-0.87363928571428573</c:v>
                </c:pt>
                <c:pt idx="168">
                  <c:v>-0.87363928571428573</c:v>
                </c:pt>
                <c:pt idx="169">
                  <c:v>-0.87363928571428573</c:v>
                </c:pt>
                <c:pt idx="170">
                  <c:v>-0.87363928571428573</c:v>
                </c:pt>
                <c:pt idx="171">
                  <c:v>-0.87363928571428573</c:v>
                </c:pt>
                <c:pt idx="172">
                  <c:v>-0.87363928571428573</c:v>
                </c:pt>
                <c:pt idx="173">
                  <c:v>-0.87363928571428573</c:v>
                </c:pt>
                <c:pt idx="174">
                  <c:v>-0.87363928571428573</c:v>
                </c:pt>
                <c:pt idx="175">
                  <c:v>-0.87363928571428573</c:v>
                </c:pt>
                <c:pt idx="176">
                  <c:v>-0.87363928571428573</c:v>
                </c:pt>
                <c:pt idx="177">
                  <c:v>-0.87363928571428573</c:v>
                </c:pt>
                <c:pt idx="178">
                  <c:v>-0.87363928571428573</c:v>
                </c:pt>
                <c:pt idx="179">
                  <c:v>-0.87363928571428573</c:v>
                </c:pt>
                <c:pt idx="180">
                  <c:v>-0.87363928571428573</c:v>
                </c:pt>
                <c:pt idx="181">
                  <c:v>-0.87363928571428573</c:v>
                </c:pt>
                <c:pt idx="182">
                  <c:v>-0.87363928571428573</c:v>
                </c:pt>
                <c:pt idx="183">
                  <c:v>-0.87363928571428573</c:v>
                </c:pt>
                <c:pt idx="184">
                  <c:v>-0.87363928571428573</c:v>
                </c:pt>
                <c:pt idx="185">
                  <c:v>-0.87363928571428573</c:v>
                </c:pt>
                <c:pt idx="186">
                  <c:v>-0.87363928571428573</c:v>
                </c:pt>
                <c:pt idx="187">
                  <c:v>-0.87363928571428573</c:v>
                </c:pt>
                <c:pt idx="188">
                  <c:v>-0.87363928571428573</c:v>
                </c:pt>
                <c:pt idx="189">
                  <c:v>-0.87363928571428573</c:v>
                </c:pt>
                <c:pt idx="190">
                  <c:v>-0.87363928571428573</c:v>
                </c:pt>
                <c:pt idx="191">
                  <c:v>-0.87363928571428573</c:v>
                </c:pt>
                <c:pt idx="192">
                  <c:v>-0.87363928571428573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54A-43DA-AA2E-9276F5B8C465}"/>
            </c:ext>
          </c:extLst>
        </c:ser>
        <c:ser>
          <c:idx val="1"/>
          <c:order val="1"/>
          <c:tx>
            <c:strRef>
              <c:f>Cauchy!$E$1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Cauchy!$B$2:$B$199</c:f>
              <c:strCache>
                <c:ptCount val="19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strCache>
            </c:strRef>
          </c:xVal>
          <c:yVal>
            <c:numRef>
              <c:f>Cauchy!$E$2:$E$199</c:f>
              <c:numCache>
                <c:formatCode>General</c:formatCode>
                <c:ptCount val="198"/>
                <c:pt idx="0">
                  <c:v>0</c:v>
                </c:pt>
                <c:pt idx="1">
                  <c:v>10.859945038159996</c:v>
                </c:pt>
                <c:pt idx="2">
                  <c:v>21.889557153349749</c:v>
                </c:pt>
                <c:pt idx="3">
                  <c:v>33.092833157003447</c:v>
                </c:pt>
                <c:pt idx="4">
                  <c:v>44.473896047292683</c:v>
                </c:pt>
                <c:pt idx="5">
                  <c:v>56.037000014708816</c:v>
                </c:pt>
                <c:pt idx="6">
                  <c:v>67.786535687135597</c:v>
                </c:pt>
                <c:pt idx="7">
                  <c:v>79.727035627847542</c:v>
                </c:pt>
                <c:pt idx="8">
                  <c:v>91.863180100735207</c:v>
                </c:pt>
                <c:pt idx="9">
                  <c:v>104.19980311798733</c:v>
                </c:pt>
                <c:pt idx="10">
                  <c:v>116.74189878645657</c:v>
                </c:pt>
                <c:pt idx="11">
                  <c:v>129.49462797000669</c:v>
                </c:pt>
                <c:pt idx="12">
                  <c:v>142.46332528628886</c:v>
                </c:pt>
                <c:pt idx="13">
                  <c:v>155.65350645763289</c:v>
                </c:pt>
                <c:pt idx="14">
                  <c:v>169.07087603706901</c:v>
                </c:pt>
                <c:pt idx="15">
                  <c:v>182.72133553192921</c:v>
                </c:pt>
                <c:pt idx="16">
                  <c:v>196.61099194901979</c:v>
                </c:pt>
                <c:pt idx="17">
                  <c:v>210.74616678701969</c:v>
                </c:pt>
                <c:pt idx="18">
                  <c:v>225.13340550355252</c:v>
                </c:pt>
                <c:pt idx="19">
                  <c:v>239.77948748631488</c:v>
                </c:pt>
                <c:pt idx="20">
                  <c:v>254.69143655973286</c:v>
                </c:pt>
                <c:pt idx="21">
                  <c:v>269.87653206087555</c:v>
                </c:pt>
                <c:pt idx="22">
                  <c:v>285.34232052079415</c:v>
                </c:pt>
                <c:pt idx="23">
                  <c:v>301.09662799009521</c:v>
                </c:pt>
                <c:pt idx="24">
                  <c:v>317.14757305041348</c:v>
                </c:pt>
                <c:pt idx="25">
                  <c:v>333.50358055654476</c:v>
                </c:pt>
                <c:pt idx="26">
                  <c:v>350.17339615735494</c:v>
                </c:pt>
                <c:pt idx="27">
                  <c:v>367.16610164721931</c:v>
                </c:pt>
                <c:pt idx="28">
                  <c:v>384.49113120369793</c:v>
                </c:pt>
                <c:pt idx="29">
                  <c:v>402.15828857144322</c:v>
                </c:pt>
                <c:pt idx="30">
                  <c:v>420.17776525700094</c:v>
                </c:pt>
                <c:pt idx="31">
                  <c:v>438.5601598042407</c:v>
                </c:pt>
                <c:pt idx="32">
                  <c:v>457.31649822567681</c:v>
                </c:pt>
                <c:pt idx="33">
                  <c:v>476.45825567096057</c:v>
                </c:pt>
                <c:pt idx="34">
                  <c:v>495.99737942038774</c:v>
                </c:pt>
                <c:pt idx="35">
                  <c:v>515.94631329842946</c:v>
                </c:pt>
                <c:pt idx="36">
                  <c:v>536.31802361011637</c:v>
                </c:pt>
                <c:pt idx="37">
                  <c:v>557.12602671165769</c:v>
                </c:pt>
                <c:pt idx="38">
                  <c:v>578.38441833603019</c:v>
                </c:pt>
                <c:pt idx="39">
                  <c:v>600.10790480451533</c:v>
                </c:pt>
                <c:pt idx="40">
                  <c:v>622.31183626638506</c:v>
                </c:pt>
                <c:pt idx="41">
                  <c:v>645.0122421212493</c:v>
                </c:pt>
                <c:pt idx="42">
                  <c:v>668.22586879208916</c:v>
                </c:pt>
                <c:pt idx="43">
                  <c:v>691.97022003185282</c:v>
                </c:pt>
                <c:pt idx="44">
                  <c:v>716.26359996282042</c:v>
                </c:pt>
                <c:pt idx="45">
                  <c:v>741.12515906592489</c:v>
                </c:pt>
                <c:pt idx="46">
                  <c:v>766.57494335702643</c:v>
                </c:pt>
                <c:pt idx="47">
                  <c:v>792.63394700899153</c:v>
                </c:pt>
                <c:pt idx="48">
                  <c:v>819.3241687025552</c:v>
                </c:pt>
                <c:pt idx="49">
                  <c:v>846.66867201561047</c:v>
                </c:pt>
                <c:pt idx="50">
                  <c:v>874.69165019007391</c:v>
                </c:pt>
                <c:pt idx="51">
                  <c:v>903.41849564815107</c:v>
                </c:pt>
                <c:pt idx="52">
                  <c:v>932.87587466605544</c:v>
                </c:pt>
                <c:pt idx="53">
                  <c:v>963.09180765344536</c:v>
                </c:pt>
                <c:pt idx="54">
                  <c:v>994.0957555315274</c:v>
                </c:pt>
                <c:pt idx="55">
                  <c:v>1025.918712752479</c:v>
                </c:pt>
                <c:pt idx="56">
                  <c:v>1058.5933075582027</c:v>
                </c:pt>
                <c:pt idx="57">
                  <c:v>1092.1539101381488</c:v>
                </c:pt>
                <c:pt idx="58">
                  <c:v>1126.6367494148519</c:v>
                </c:pt>
                <c:pt idx="59">
                  <c:v>1162.0800392628396</c:v>
                </c:pt>
                <c:pt idx="60">
                  <c:v>1198.5241150527661</c:v>
                </c:pt>
                <c:pt idx="61">
                  <c:v>1236.0115815091913</c:v>
                </c:pt>
                <c:pt idx="62">
                  <c:v>1274.5874729787722</c:v>
                </c:pt>
                <c:pt idx="63">
                  <c:v>1314.299427327353</c:v>
                </c:pt>
                <c:pt idx="64">
                  <c:v>1355.1978748213389</c:v>
                </c:pt>
                <c:pt idx="65">
                  <c:v>1397.3362435029587</c:v>
                </c:pt>
                <c:pt idx="66">
                  <c:v>1440.7711827429443</c:v>
                </c:pt>
                <c:pt idx="67">
                  <c:v>1485.5628068506048</c:v>
                </c:pt>
                <c:pt idx="68">
                  <c:v>1531.7749608434585</c:v>
                </c:pt>
                <c:pt idx="69">
                  <c:v>1579.4755107302399</c:v>
                </c:pt>
                <c:pt idx="70">
                  <c:v>1628.7366609465405</c:v>
                </c:pt>
                <c:pt idx="71">
                  <c:v>1679.6353019065791</c:v>
                </c:pt>
                <c:pt idx="72">
                  <c:v>1732.2533910034326</c:v>
                </c:pt>
                <c:pt idx="73">
                  <c:v>1786.6783708102671</c:v>
                </c:pt>
                <c:pt idx="74">
                  <c:v>1843.0036287145322</c:v>
                </c:pt>
                <c:pt idx="75">
                  <c:v>1901.3290027649148</c:v>
                </c:pt>
                <c:pt idx="76">
                  <c:v>1961.7613391377611</c:v>
                </c:pt>
                <c:pt idx="77">
                  <c:v>2024.4151073481842</c:v>
                </c:pt>
                <c:pt idx="78">
                  <c:v>2089.4130801557785</c:v>
                </c:pt>
                <c:pt idx="79">
                  <c:v>2156.8870860628645</c:v>
                </c:pt>
                <c:pt idx="80">
                  <c:v>2226.9788433945173</c:v>
                </c:pt>
                <c:pt idx="81">
                  <c:v>2299.8408862077708</c:v>
                </c:pt>
                <c:pt idx="82">
                  <c:v>2375.6375937298244</c:v>
                </c:pt>
                <c:pt idx="83">
                  <c:v>2454.5463367041175</c:v>
                </c:pt>
                <c:pt idx="84">
                  <c:v>2536.7587559665576</c:v>
                </c:pt>
                <c:pt idx="85">
                  <c:v>2622.4821908262979</c:v>
                </c:pt>
                <c:pt idx="86">
                  <c:v>2711.9412774380935</c:v>
                </c:pt>
                <c:pt idx="87">
                  <c:v>2805.3797403869221</c:v>
                </c:pt>
                <c:pt idx="88">
                  <c:v>2903.0624042307131</c:v>
                </c:pt>
                <c:pt idx="89">
                  <c:v>3005.277455845433</c:v>
                </c:pt>
                <c:pt idx="90">
                  <c:v>3112.3389931827078</c:v>
                </c:pt>
                <c:pt idx="91">
                  <c:v>3224.589901591633</c:v>
                </c:pt>
                <c:pt idx="92">
                  <c:v>3342.4051052957184</c:v>
                </c:pt>
                <c:pt idx="93">
                  <c:v>3466.1952490896847</c:v>
                </c:pt>
                <c:pt idx="94">
                  <c:v>3596.410873978296</c:v>
                </c:pt>
                <c:pt idx="95">
                  <c:v>3733.5471604785985</c:v>
                </c:pt>
                <c:pt idx="96">
                  <c:v>3878.1493248066231</c:v>
                </c:pt>
                <c:pt idx="97">
                  <c:v>4030.818766315153</c:v>
                </c:pt>
                <c:pt idx="98">
                  <c:v>4192.2200794485452</c:v>
                </c:pt>
                <c:pt idx="99">
                  <c:v>4363.0890601650917</c:v>
                </c:pt>
                <c:pt idx="100">
                  <c:v>4544.2418551389082</c:v>
                </c:pt>
                <c:pt idx="101">
                  <c:v>4736.5854217460937</c:v>
                </c:pt>
                <c:pt idx="102">
                  <c:v>4747.4453667842536</c:v>
                </c:pt>
                <c:pt idx="103">
                  <c:v>4758.3053118224134</c:v>
                </c:pt>
                <c:pt idx="104">
                  <c:v>4769.1652568605732</c:v>
                </c:pt>
                <c:pt idx="105">
                  <c:v>4780.025201898733</c:v>
                </c:pt>
                <c:pt idx="106">
                  <c:v>4790.8851469368929</c:v>
                </c:pt>
                <c:pt idx="107">
                  <c:v>4801.7450919750527</c:v>
                </c:pt>
                <c:pt idx="108">
                  <c:v>4812.6050370132125</c:v>
                </c:pt>
                <c:pt idx="109">
                  <c:v>4823.4649820513723</c:v>
                </c:pt>
                <c:pt idx="110">
                  <c:v>4834.3249270895321</c:v>
                </c:pt>
                <c:pt idx="111">
                  <c:v>4845.184872127692</c:v>
                </c:pt>
                <c:pt idx="112">
                  <c:v>4856.0448171658518</c:v>
                </c:pt>
                <c:pt idx="113">
                  <c:v>4866.9047622040116</c:v>
                </c:pt>
                <c:pt idx="114">
                  <c:v>4877.7647072421714</c:v>
                </c:pt>
                <c:pt idx="115">
                  <c:v>4888.6246522803312</c:v>
                </c:pt>
                <c:pt idx="116">
                  <c:v>4899.4845973184911</c:v>
                </c:pt>
                <c:pt idx="117">
                  <c:v>4910.3445423566509</c:v>
                </c:pt>
                <c:pt idx="118">
                  <c:v>4921.2044873948107</c:v>
                </c:pt>
                <c:pt idx="119">
                  <c:v>4932.0644324329705</c:v>
                </c:pt>
                <c:pt idx="120">
                  <c:v>4942.9243774711304</c:v>
                </c:pt>
                <c:pt idx="121">
                  <c:v>4953.7843225092902</c:v>
                </c:pt>
                <c:pt idx="122">
                  <c:v>4964.64426754745</c:v>
                </c:pt>
                <c:pt idx="123">
                  <c:v>4975.5042125856098</c:v>
                </c:pt>
                <c:pt idx="124">
                  <c:v>4986.3641576237696</c:v>
                </c:pt>
                <c:pt idx="125">
                  <c:v>4997.2241026619295</c:v>
                </c:pt>
                <c:pt idx="126">
                  <c:v>5008.0840477000893</c:v>
                </c:pt>
                <c:pt idx="127">
                  <c:v>5018.9439927382491</c:v>
                </c:pt>
                <c:pt idx="128">
                  <c:v>5029.8039377764089</c:v>
                </c:pt>
                <c:pt idx="129">
                  <c:v>5040.6638828145688</c:v>
                </c:pt>
                <c:pt idx="130">
                  <c:v>5051.5238278527286</c:v>
                </c:pt>
                <c:pt idx="131">
                  <c:v>5062.3837728908884</c:v>
                </c:pt>
                <c:pt idx="132">
                  <c:v>5073.2437179290482</c:v>
                </c:pt>
                <c:pt idx="133">
                  <c:v>5084.103662967208</c:v>
                </c:pt>
                <c:pt idx="134">
                  <c:v>5094.9636080053679</c:v>
                </c:pt>
                <c:pt idx="135">
                  <c:v>5105.8235530435277</c:v>
                </c:pt>
                <c:pt idx="136">
                  <c:v>5116.6834980816875</c:v>
                </c:pt>
                <c:pt idx="137">
                  <c:v>5127.5434431198473</c:v>
                </c:pt>
                <c:pt idx="138">
                  <c:v>5138.4033881580071</c:v>
                </c:pt>
                <c:pt idx="139">
                  <c:v>5149.263333196167</c:v>
                </c:pt>
                <c:pt idx="140">
                  <c:v>5160.1232782343268</c:v>
                </c:pt>
                <c:pt idx="141">
                  <c:v>5170.9832232724866</c:v>
                </c:pt>
                <c:pt idx="142">
                  <c:v>5181.8431683106464</c:v>
                </c:pt>
                <c:pt idx="143">
                  <c:v>5192.7031133488063</c:v>
                </c:pt>
                <c:pt idx="144">
                  <c:v>5203.5630583869661</c:v>
                </c:pt>
                <c:pt idx="145">
                  <c:v>5214.4230034251259</c:v>
                </c:pt>
                <c:pt idx="146">
                  <c:v>5225.2829484632857</c:v>
                </c:pt>
                <c:pt idx="147">
                  <c:v>5236.1428935014455</c:v>
                </c:pt>
                <c:pt idx="148">
                  <c:v>5247.0028385396054</c:v>
                </c:pt>
                <c:pt idx="149">
                  <c:v>5257.8627835777652</c:v>
                </c:pt>
                <c:pt idx="150">
                  <c:v>5268.722728615925</c:v>
                </c:pt>
                <c:pt idx="151">
                  <c:v>5279.5826736540848</c:v>
                </c:pt>
                <c:pt idx="152">
                  <c:v>5290.4426186922447</c:v>
                </c:pt>
                <c:pt idx="153">
                  <c:v>5301.3025637304045</c:v>
                </c:pt>
                <c:pt idx="154">
                  <c:v>5312.1625087685643</c:v>
                </c:pt>
                <c:pt idx="155">
                  <c:v>5323.0224538067241</c:v>
                </c:pt>
                <c:pt idx="156">
                  <c:v>5333.8823988448839</c:v>
                </c:pt>
                <c:pt idx="157">
                  <c:v>5344.7423438830438</c:v>
                </c:pt>
                <c:pt idx="158">
                  <c:v>5355.6022889212036</c:v>
                </c:pt>
                <c:pt idx="159">
                  <c:v>5366.4622339593634</c:v>
                </c:pt>
                <c:pt idx="160">
                  <c:v>5377.3221789975232</c:v>
                </c:pt>
                <c:pt idx="161">
                  <c:v>5388.182124035683</c:v>
                </c:pt>
                <c:pt idx="162">
                  <c:v>5399.0420690738429</c:v>
                </c:pt>
                <c:pt idx="163">
                  <c:v>5409.9020141120027</c:v>
                </c:pt>
                <c:pt idx="164">
                  <c:v>5420.7619591501625</c:v>
                </c:pt>
                <c:pt idx="165">
                  <c:v>5431.6219041883223</c:v>
                </c:pt>
                <c:pt idx="166">
                  <c:v>5442.4818492264822</c:v>
                </c:pt>
                <c:pt idx="167">
                  <c:v>5453.341794264642</c:v>
                </c:pt>
                <c:pt idx="168">
                  <c:v>5464.2017393028018</c:v>
                </c:pt>
                <c:pt idx="169">
                  <c:v>5475.0616843409616</c:v>
                </c:pt>
                <c:pt idx="170">
                  <c:v>5485.9216293791214</c:v>
                </c:pt>
                <c:pt idx="171">
                  <c:v>5496.7815744172813</c:v>
                </c:pt>
                <c:pt idx="172">
                  <c:v>5507.6415194554411</c:v>
                </c:pt>
                <c:pt idx="173">
                  <c:v>5518.5014644936009</c:v>
                </c:pt>
                <c:pt idx="174">
                  <c:v>5529.3614095317607</c:v>
                </c:pt>
                <c:pt idx="175">
                  <c:v>5540.2213545699205</c:v>
                </c:pt>
                <c:pt idx="176">
                  <c:v>5551.0812996080804</c:v>
                </c:pt>
                <c:pt idx="177">
                  <c:v>5561.9412446462402</c:v>
                </c:pt>
                <c:pt idx="178">
                  <c:v>5572.8011896844</c:v>
                </c:pt>
                <c:pt idx="179">
                  <c:v>5583.6611347225598</c:v>
                </c:pt>
                <c:pt idx="180">
                  <c:v>5594.5210797607197</c:v>
                </c:pt>
                <c:pt idx="181">
                  <c:v>5605.3810247988795</c:v>
                </c:pt>
                <c:pt idx="182">
                  <c:v>5616.2409698370393</c:v>
                </c:pt>
                <c:pt idx="183">
                  <c:v>5627.1009148751991</c:v>
                </c:pt>
                <c:pt idx="184">
                  <c:v>5637.9608599133589</c:v>
                </c:pt>
                <c:pt idx="185">
                  <c:v>5648.8208049515188</c:v>
                </c:pt>
                <c:pt idx="186">
                  <c:v>5659.6807499896786</c:v>
                </c:pt>
                <c:pt idx="187">
                  <c:v>5670.5406950278384</c:v>
                </c:pt>
                <c:pt idx="188">
                  <c:v>5681.4006400659982</c:v>
                </c:pt>
                <c:pt idx="189">
                  <c:v>5692.2605851041581</c:v>
                </c:pt>
                <c:pt idx="190">
                  <c:v>5703.1205301423179</c:v>
                </c:pt>
                <c:pt idx="191">
                  <c:v>5713.9804751804777</c:v>
                </c:pt>
                <c:pt idx="192">
                  <c:v>5724.8404202186375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54A-43DA-AA2E-9276F5B8C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57320"/>
        <c:axId val="497258496"/>
      </c:scatterChart>
      <c:valAx>
        <c:axId val="49725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8496"/>
        <c:crosses val="autoZero"/>
        <c:crossBetween val="midCat"/>
      </c:valAx>
      <c:valAx>
        <c:axId val="4972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7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Cauchy!$M$1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Cauchy!$B$2:$B$199</c:f>
              <c:strCache>
                <c:ptCount val="19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strCache>
            </c:strRef>
          </c:xVal>
          <c:yVal>
            <c:numRef>
              <c:f>Cauchy!$M$2:$M$199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3.4945571428571465E-2</c:v>
                </c:pt>
                <c:pt idx="4">
                  <c:v>0</c:v>
                </c:pt>
                <c:pt idx="5">
                  <c:v>-3.3306690738754696E-16</c:v>
                </c:pt>
                <c:pt idx="6">
                  <c:v>-3.4945571428571243E-2</c:v>
                </c:pt>
                <c:pt idx="7">
                  <c:v>-3.4945571428571465E-2</c:v>
                </c:pt>
                <c:pt idx="8">
                  <c:v>-6.989114285714304E-2</c:v>
                </c:pt>
                <c:pt idx="9">
                  <c:v>-6.9891142857142596E-2</c:v>
                </c:pt>
                <c:pt idx="10">
                  <c:v>-6.9891142857143485E-2</c:v>
                </c:pt>
                <c:pt idx="11">
                  <c:v>6.9891142857143262E-2</c:v>
                </c:pt>
                <c:pt idx="12">
                  <c:v>6.9891142857142818E-2</c:v>
                </c:pt>
                <c:pt idx="13">
                  <c:v>0.48923799999999995</c:v>
                </c:pt>
                <c:pt idx="14">
                  <c:v>0.66396585714285739</c:v>
                </c:pt>
                <c:pt idx="15">
                  <c:v>1.0483671428571419</c:v>
                </c:pt>
                <c:pt idx="16">
                  <c:v>1.3279317142857154</c:v>
                </c:pt>
                <c:pt idx="17">
                  <c:v>1.5376051428571413</c:v>
                </c:pt>
                <c:pt idx="18">
                  <c:v>1.9220062857142857</c:v>
                </c:pt>
                <c:pt idx="19">
                  <c:v>2.7606999999999999</c:v>
                </c:pt>
                <c:pt idx="20">
                  <c:v>3.1101557142857157</c:v>
                </c:pt>
                <c:pt idx="21">
                  <c:v>5.6262368571428567</c:v>
                </c:pt>
                <c:pt idx="22">
                  <c:v>6.9192228571428593</c:v>
                </c:pt>
                <c:pt idx="23">
                  <c:v>8.7713381428571395</c:v>
                </c:pt>
                <c:pt idx="24">
                  <c:v>10.833126857142858</c:v>
                </c:pt>
                <c:pt idx="25">
                  <c:v>12.370732000000004</c:v>
                </c:pt>
                <c:pt idx="26">
                  <c:v>13.38415357142857</c:v>
                </c:pt>
                <c:pt idx="27">
                  <c:v>15.76045228571428</c:v>
                </c:pt>
                <c:pt idx="28">
                  <c:v>15.51583328571428</c:v>
                </c:pt>
                <c:pt idx="29">
                  <c:v>15.795397857142888</c:v>
                </c:pt>
                <c:pt idx="30">
                  <c:v>16.354527000000004</c:v>
                </c:pt>
                <c:pt idx="31">
                  <c:v>16.703982714285701</c:v>
                </c:pt>
                <c:pt idx="32">
                  <c:v>17.962023285714281</c:v>
                </c:pt>
                <c:pt idx="33">
                  <c:v>17.787295428571412</c:v>
                </c:pt>
                <c:pt idx="34">
                  <c:v>16.98354728571428</c:v>
                </c:pt>
                <c:pt idx="35">
                  <c:v>16.144853571428598</c:v>
                </c:pt>
                <c:pt idx="36">
                  <c:v>16.144853714285659</c:v>
                </c:pt>
                <c:pt idx="37">
                  <c:v>14.851867428571467</c:v>
                </c:pt>
                <c:pt idx="38">
                  <c:v>14.257792714285699</c:v>
                </c:pt>
                <c:pt idx="39">
                  <c:v>13.034697857142874</c:v>
                </c:pt>
                <c:pt idx="40">
                  <c:v>13.593826857142858</c:v>
                </c:pt>
                <c:pt idx="41">
                  <c:v>14.292738428571397</c:v>
                </c:pt>
                <c:pt idx="42">
                  <c:v>14.013173714285756</c:v>
                </c:pt>
                <c:pt idx="43">
                  <c:v>14.362629428571438</c:v>
                </c:pt>
                <c:pt idx="44">
                  <c:v>14.712085285714295</c:v>
                </c:pt>
                <c:pt idx="45">
                  <c:v>14.502411714285756</c:v>
                </c:pt>
                <c:pt idx="46">
                  <c:v>13.663717999999903</c:v>
                </c:pt>
                <c:pt idx="47">
                  <c:v>13.174480142857135</c:v>
                </c:pt>
                <c:pt idx="48">
                  <c:v>10.903018000000031</c:v>
                </c:pt>
                <c:pt idx="49">
                  <c:v>10.169160999999974</c:v>
                </c:pt>
                <c:pt idx="50">
                  <c:v>9.22563057142861</c:v>
                </c:pt>
                <c:pt idx="51">
                  <c:v>7.8278077142855977</c:v>
                </c:pt>
                <c:pt idx="52">
                  <c:v>6.8842774285715223</c:v>
                </c:pt>
                <c:pt idx="53">
                  <c:v>7.0590052857143633</c:v>
                </c:pt>
                <c:pt idx="54">
                  <c:v>6.3950392857142333</c:v>
                </c:pt>
                <c:pt idx="55">
                  <c:v>6.5697671428571311</c:v>
                </c:pt>
                <c:pt idx="56">
                  <c:v>6.1853659999999877</c:v>
                </c:pt>
                <c:pt idx="57">
                  <c:v>5.3117267142857258</c:v>
                </c:pt>
                <c:pt idx="58">
                  <c:v>5.2767811428571463</c:v>
                </c:pt>
                <c:pt idx="59">
                  <c:v>4.6128152857142481</c:v>
                </c:pt>
                <c:pt idx="60">
                  <c:v>3.6692848571428271</c:v>
                </c:pt>
                <c:pt idx="61">
                  <c:v>3.07521028571432</c:v>
                </c:pt>
                <c:pt idx="62">
                  <c:v>2.4112444285714218</c:v>
                </c:pt>
                <c:pt idx="63">
                  <c:v>2.2714621428571604</c:v>
                </c:pt>
                <c:pt idx="64">
                  <c:v>2.061788714285683</c:v>
                </c:pt>
                <c:pt idx="65">
                  <c:v>1.9220064285714784</c:v>
                </c:pt>
                <c:pt idx="66">
                  <c:v>2.0268431428571034</c:v>
                </c:pt>
                <c:pt idx="67">
                  <c:v>1.7472785714286374</c:v>
                </c:pt>
                <c:pt idx="68">
                  <c:v>1.467713999999944</c:v>
                </c:pt>
                <c:pt idx="69">
                  <c:v>2.4112442857143037</c:v>
                </c:pt>
                <c:pt idx="70">
                  <c:v>2.8305911428571449</c:v>
                </c:pt>
                <c:pt idx="71">
                  <c:v>2.9354278571429973</c:v>
                </c:pt>
                <c:pt idx="72">
                  <c:v>3.0752101428569745</c:v>
                </c:pt>
                <c:pt idx="73">
                  <c:v>3.0752101428572018</c:v>
                </c:pt>
                <c:pt idx="74">
                  <c:v>3.0402645714285086</c:v>
                </c:pt>
                <c:pt idx="75">
                  <c:v>3.1101557142856677</c:v>
                </c:pt>
                <c:pt idx="76">
                  <c:v>1.8870608571428988</c:v>
                </c:pt>
                <c:pt idx="77">
                  <c:v>1.4327684285714781</c:v>
                </c:pt>
                <c:pt idx="78">
                  <c:v>1.118258285714262</c:v>
                </c:pt>
                <c:pt idx="79">
                  <c:v>0.87363928571431881</c:v>
                </c:pt>
                <c:pt idx="80">
                  <c:v>0.62902028571426183</c:v>
                </c:pt>
                <c:pt idx="81">
                  <c:v>0.48923800000005724</c:v>
                </c:pt>
                <c:pt idx="82">
                  <c:v>0.31451014285715939</c:v>
                </c:pt>
                <c:pt idx="83">
                  <c:v>0.48923799999994355</c:v>
                </c:pt>
                <c:pt idx="84">
                  <c:v>0.41934685714278441</c:v>
                </c:pt>
                <c:pt idx="85">
                  <c:v>0.38440128571420484</c:v>
                </c:pt>
                <c:pt idx="86">
                  <c:v>0.31451014285715939</c:v>
                </c:pt>
                <c:pt idx="87">
                  <c:v>0.1747278571429548</c:v>
                </c:pt>
                <c:pt idx="88">
                  <c:v>0.10483671428568198</c:v>
                </c:pt>
                <c:pt idx="89">
                  <c:v>3.4945571428636524E-2</c:v>
                </c:pt>
                <c:pt idx="90">
                  <c:v>-0.17472785714284089</c:v>
                </c:pt>
                <c:pt idx="91">
                  <c:v>-0.13978228571426132</c:v>
                </c:pt>
                <c:pt idx="92">
                  <c:v>-0.17472785714284089</c:v>
                </c:pt>
                <c:pt idx="93">
                  <c:v>-0.17472785714295458</c:v>
                </c:pt>
                <c:pt idx="94">
                  <c:v>-0.17472785714284089</c:v>
                </c:pt>
                <c:pt idx="95">
                  <c:v>-0.17472785714284089</c:v>
                </c:pt>
                <c:pt idx="96">
                  <c:v>-0.17472785714284089</c:v>
                </c:pt>
                <c:pt idx="97">
                  <c:v>-0.17472785714284089</c:v>
                </c:pt>
                <c:pt idx="98">
                  <c:v>-0.20967342857142046</c:v>
                </c:pt>
                <c:pt idx="99">
                  <c:v>-0.20967342857142046</c:v>
                </c:pt>
                <c:pt idx="100">
                  <c:v>-0.20967342857142046</c:v>
                </c:pt>
                <c:pt idx="101">
                  <c:v>-0.20967342857142046</c:v>
                </c:pt>
                <c:pt idx="102">
                  <c:v>-0.24461900000000003</c:v>
                </c:pt>
                <c:pt idx="103">
                  <c:v>-0.24461900000000003</c:v>
                </c:pt>
                <c:pt idx="104">
                  <c:v>-0.24461900000000003</c:v>
                </c:pt>
                <c:pt idx="105">
                  <c:v>-0.24461900000000003</c:v>
                </c:pt>
                <c:pt idx="106">
                  <c:v>-0.24461900000000003</c:v>
                </c:pt>
                <c:pt idx="107">
                  <c:v>-0.24461900000000003</c:v>
                </c:pt>
                <c:pt idx="108">
                  <c:v>-0.24461900000000003</c:v>
                </c:pt>
                <c:pt idx="109">
                  <c:v>-0.24461900000000003</c:v>
                </c:pt>
                <c:pt idx="110">
                  <c:v>-0.24461900000000003</c:v>
                </c:pt>
                <c:pt idx="111">
                  <c:v>-0.24461900000000003</c:v>
                </c:pt>
                <c:pt idx="112">
                  <c:v>-0.24461900000000003</c:v>
                </c:pt>
                <c:pt idx="113">
                  <c:v>-0.24461900000000003</c:v>
                </c:pt>
                <c:pt idx="114">
                  <c:v>-0.24461900000000003</c:v>
                </c:pt>
                <c:pt idx="115">
                  <c:v>-0.24461900000000003</c:v>
                </c:pt>
                <c:pt idx="116">
                  <c:v>-0.24461900000000003</c:v>
                </c:pt>
                <c:pt idx="117">
                  <c:v>-0.24461900000000003</c:v>
                </c:pt>
                <c:pt idx="118">
                  <c:v>-0.24461900000000003</c:v>
                </c:pt>
                <c:pt idx="119">
                  <c:v>-0.24461900000000003</c:v>
                </c:pt>
                <c:pt idx="120">
                  <c:v>-0.24461900000000003</c:v>
                </c:pt>
                <c:pt idx="121">
                  <c:v>-0.24461900000000003</c:v>
                </c:pt>
                <c:pt idx="122">
                  <c:v>-0.24461900000000003</c:v>
                </c:pt>
                <c:pt idx="123">
                  <c:v>-0.24461900000000003</c:v>
                </c:pt>
                <c:pt idx="124">
                  <c:v>-0.24461900000000003</c:v>
                </c:pt>
                <c:pt idx="125">
                  <c:v>-0.24461900000000003</c:v>
                </c:pt>
                <c:pt idx="126">
                  <c:v>-0.24461900000000003</c:v>
                </c:pt>
                <c:pt idx="127">
                  <c:v>-0.24461900000000003</c:v>
                </c:pt>
                <c:pt idx="128">
                  <c:v>-0.24461900000000003</c:v>
                </c:pt>
                <c:pt idx="129">
                  <c:v>-0.24461900000000003</c:v>
                </c:pt>
                <c:pt idx="130">
                  <c:v>-0.24461900000000003</c:v>
                </c:pt>
                <c:pt idx="131">
                  <c:v>-0.24461900000000003</c:v>
                </c:pt>
                <c:pt idx="132">
                  <c:v>-0.24461900000000003</c:v>
                </c:pt>
                <c:pt idx="133">
                  <c:v>-0.24461900000000003</c:v>
                </c:pt>
                <c:pt idx="134">
                  <c:v>-0.24461900000000003</c:v>
                </c:pt>
                <c:pt idx="135">
                  <c:v>-0.24461900000000003</c:v>
                </c:pt>
                <c:pt idx="136">
                  <c:v>-0.24461900000000003</c:v>
                </c:pt>
                <c:pt idx="137">
                  <c:v>-0.24461900000000003</c:v>
                </c:pt>
                <c:pt idx="138">
                  <c:v>-0.24461900000000003</c:v>
                </c:pt>
                <c:pt idx="139">
                  <c:v>-0.24461900000000003</c:v>
                </c:pt>
                <c:pt idx="140">
                  <c:v>-0.24461900000000003</c:v>
                </c:pt>
                <c:pt idx="141">
                  <c:v>-0.24461900000000003</c:v>
                </c:pt>
                <c:pt idx="142">
                  <c:v>-0.24461900000000003</c:v>
                </c:pt>
                <c:pt idx="143">
                  <c:v>-0.24461900000000003</c:v>
                </c:pt>
                <c:pt idx="144">
                  <c:v>-0.24461900000000003</c:v>
                </c:pt>
                <c:pt idx="145">
                  <c:v>-0.24461900000000003</c:v>
                </c:pt>
                <c:pt idx="146">
                  <c:v>-0.24461900000000003</c:v>
                </c:pt>
                <c:pt idx="147">
                  <c:v>-0.24461900000000003</c:v>
                </c:pt>
                <c:pt idx="148">
                  <c:v>-0.24461900000000003</c:v>
                </c:pt>
                <c:pt idx="149">
                  <c:v>-0.24461900000000003</c:v>
                </c:pt>
                <c:pt idx="150">
                  <c:v>-0.24461900000000003</c:v>
                </c:pt>
                <c:pt idx="151">
                  <c:v>-0.24461900000000003</c:v>
                </c:pt>
                <c:pt idx="152">
                  <c:v>-0.24461900000000003</c:v>
                </c:pt>
                <c:pt idx="153">
                  <c:v>-0.24461900000000003</c:v>
                </c:pt>
                <c:pt idx="154">
                  <c:v>-0.24461900000000003</c:v>
                </c:pt>
                <c:pt idx="155">
                  <c:v>-0.24461900000000003</c:v>
                </c:pt>
                <c:pt idx="156">
                  <c:v>-0.24461900000000003</c:v>
                </c:pt>
                <c:pt idx="157">
                  <c:v>-0.24461900000000003</c:v>
                </c:pt>
                <c:pt idx="158">
                  <c:v>-0.24461900000000003</c:v>
                </c:pt>
                <c:pt idx="159">
                  <c:v>-0.24461900000000003</c:v>
                </c:pt>
                <c:pt idx="160">
                  <c:v>-0.24461900000000003</c:v>
                </c:pt>
                <c:pt idx="161">
                  <c:v>-0.24461900000000003</c:v>
                </c:pt>
                <c:pt idx="162">
                  <c:v>-0.24461900000000003</c:v>
                </c:pt>
                <c:pt idx="163">
                  <c:v>-0.24461900000000003</c:v>
                </c:pt>
                <c:pt idx="164">
                  <c:v>-0.24461900000000003</c:v>
                </c:pt>
                <c:pt idx="165">
                  <c:v>-0.24461900000000003</c:v>
                </c:pt>
                <c:pt idx="166">
                  <c:v>-0.24461900000000003</c:v>
                </c:pt>
                <c:pt idx="167">
                  <c:v>-0.24461900000000003</c:v>
                </c:pt>
                <c:pt idx="168">
                  <c:v>-0.24461900000000003</c:v>
                </c:pt>
                <c:pt idx="169">
                  <c:v>-0.24461900000000003</c:v>
                </c:pt>
                <c:pt idx="170">
                  <c:v>-0.24461900000000003</c:v>
                </c:pt>
                <c:pt idx="171">
                  <c:v>-0.24461900000000003</c:v>
                </c:pt>
                <c:pt idx="172">
                  <c:v>-0.24461900000000003</c:v>
                </c:pt>
                <c:pt idx="173">
                  <c:v>-0.24461900000000003</c:v>
                </c:pt>
                <c:pt idx="174">
                  <c:v>-0.24461900000000003</c:v>
                </c:pt>
                <c:pt idx="175">
                  <c:v>-0.24461900000000003</c:v>
                </c:pt>
                <c:pt idx="176">
                  <c:v>-0.24461900000000003</c:v>
                </c:pt>
                <c:pt idx="177">
                  <c:v>-0.24461900000000003</c:v>
                </c:pt>
                <c:pt idx="178">
                  <c:v>-0.24461900000000003</c:v>
                </c:pt>
                <c:pt idx="179">
                  <c:v>-0.24461900000000003</c:v>
                </c:pt>
                <c:pt idx="180">
                  <c:v>-0.24461900000000003</c:v>
                </c:pt>
                <c:pt idx="181">
                  <c:v>-0.24461900000000003</c:v>
                </c:pt>
                <c:pt idx="182">
                  <c:v>-0.24461900000000003</c:v>
                </c:pt>
                <c:pt idx="183">
                  <c:v>-0.24461900000000003</c:v>
                </c:pt>
                <c:pt idx="184">
                  <c:v>-0.24461900000000003</c:v>
                </c:pt>
                <c:pt idx="185">
                  <c:v>-0.24461900000000003</c:v>
                </c:pt>
                <c:pt idx="186">
                  <c:v>-0.24461900000000003</c:v>
                </c:pt>
                <c:pt idx="187">
                  <c:v>-0.24461900000000003</c:v>
                </c:pt>
                <c:pt idx="188">
                  <c:v>-0.24461900000000003</c:v>
                </c:pt>
                <c:pt idx="189">
                  <c:v>-0.24461900000000003</c:v>
                </c:pt>
                <c:pt idx="190">
                  <c:v>-0.24461900000000003</c:v>
                </c:pt>
                <c:pt idx="191">
                  <c:v>-0.24461900000000003</c:v>
                </c:pt>
                <c:pt idx="192">
                  <c:v>-0.24461900000000003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4DC-4955-A715-96488000EF9D}"/>
            </c:ext>
          </c:extLst>
        </c:ser>
        <c:ser>
          <c:idx val="1"/>
          <c:order val="1"/>
          <c:tx>
            <c:strRef>
              <c:f>Cauchy!$N$1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Cauchy!$B$2:$B$199</c:f>
              <c:strCache>
                <c:ptCount val="19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strCache>
            </c:strRef>
          </c:xVal>
          <c:yVal>
            <c:numRef>
              <c:f>Cauchy!$N$2:$N$199</c:f>
              <c:numCache>
                <c:formatCode>General</c:formatCode>
                <c:ptCount val="198"/>
                <c:pt idx="0">
                  <c:v>0</c:v>
                </c:pt>
                <c:pt idx="1">
                  <c:v>10.859945038159996</c:v>
                </c:pt>
                <c:pt idx="2">
                  <c:v>11.029612115189753</c:v>
                </c:pt>
                <c:pt idx="3">
                  <c:v>11.203276003653698</c:v>
                </c:pt>
                <c:pt idx="4">
                  <c:v>11.381062890289236</c:v>
                </c:pt>
                <c:pt idx="5">
                  <c:v>11.563103967416131</c:v>
                </c:pt>
                <c:pt idx="6">
                  <c:v>11.749535672426779</c:v>
                </c:pt>
                <c:pt idx="7">
                  <c:v>11.940499940711943</c:v>
                </c:pt>
                <c:pt idx="8">
                  <c:v>12.136144472887668</c:v>
                </c:pt>
                <c:pt idx="9">
                  <c:v>12.336623017252116</c:v>
                </c:pt>
                <c:pt idx="10">
                  <c:v>12.542095668469251</c:v>
                </c:pt>
                <c:pt idx="11">
                  <c:v>12.752729183550111</c:v>
                </c:pt>
                <c:pt idx="12">
                  <c:v>12.968697316282174</c:v>
                </c:pt>
                <c:pt idx="13">
                  <c:v>13.190181171344035</c:v>
                </c:pt>
                <c:pt idx="14">
                  <c:v>13.417369579436119</c:v>
                </c:pt>
                <c:pt idx="15">
                  <c:v>13.650459494860204</c:v>
                </c:pt>
                <c:pt idx="16">
                  <c:v>13.889656417090579</c:v>
                </c:pt>
                <c:pt idx="17">
                  <c:v>14.135174837999905</c:v>
                </c:pt>
                <c:pt idx="18">
                  <c:v>14.387238716532829</c:v>
                </c:pt>
                <c:pt idx="19">
                  <c:v>14.646081982762357</c:v>
                </c:pt>
                <c:pt idx="20">
                  <c:v>14.911949073417988</c:v>
                </c:pt>
                <c:pt idx="21">
                  <c:v>15.185095501142689</c:v>
                </c:pt>
                <c:pt idx="22">
                  <c:v>15.465788459918603</c:v>
                </c:pt>
                <c:pt idx="23">
                  <c:v>15.754307469301079</c:v>
                </c:pt>
                <c:pt idx="24">
                  <c:v>16.050945060318266</c:v>
                </c:pt>
                <c:pt idx="25">
                  <c:v>16.356007506131306</c:v>
                </c:pt>
                <c:pt idx="26">
                  <c:v>16.669815600810185</c:v>
                </c:pt>
                <c:pt idx="27">
                  <c:v>16.992705489864356</c:v>
                </c:pt>
                <c:pt idx="28">
                  <c:v>17.325029556478608</c:v>
                </c:pt>
                <c:pt idx="29">
                  <c:v>17.667157367745279</c:v>
                </c:pt>
                <c:pt idx="30">
                  <c:v>18.019476685557709</c:v>
                </c:pt>
                <c:pt idx="31">
                  <c:v>18.382394547239738</c:v>
                </c:pt>
                <c:pt idx="32">
                  <c:v>18.756338421436141</c:v>
                </c:pt>
                <c:pt idx="33">
                  <c:v>19.141757445283755</c:v>
                </c:pt>
                <c:pt idx="34">
                  <c:v>19.539123749427151</c:v>
                </c:pt>
                <c:pt idx="35">
                  <c:v>19.948933878041679</c:v>
                </c:pt>
                <c:pt idx="36">
                  <c:v>20.371710311686922</c:v>
                </c:pt>
                <c:pt idx="37">
                  <c:v>20.808003101541338</c:v>
                </c:pt>
                <c:pt idx="38">
                  <c:v>21.258391624372532</c:v>
                </c:pt>
                <c:pt idx="39">
                  <c:v>21.723486468485099</c:v>
                </c:pt>
                <c:pt idx="40">
                  <c:v>22.203931461869775</c:v>
                </c:pt>
                <c:pt idx="41">
                  <c:v>22.700405854864265</c:v>
                </c:pt>
                <c:pt idx="42">
                  <c:v>23.213626670839879</c:v>
                </c:pt>
                <c:pt idx="43">
                  <c:v>23.744351239763667</c:v>
                </c:pt>
                <c:pt idx="44">
                  <c:v>24.293379930967621</c:v>
                </c:pt>
                <c:pt idx="45">
                  <c:v>24.861559103104469</c:v>
                </c:pt>
                <c:pt idx="46">
                  <c:v>25.449784291101501</c:v>
                </c:pt>
                <c:pt idx="47">
                  <c:v>26.059003651965121</c:v>
                </c:pt>
                <c:pt idx="48">
                  <c:v>26.690221693563718</c:v>
                </c:pt>
                <c:pt idx="49">
                  <c:v>27.344503313055316</c:v>
                </c:pt>
                <c:pt idx="50">
                  <c:v>28.022978174463447</c:v>
                </c:pt>
                <c:pt idx="51">
                  <c:v>28.726845458077158</c:v>
                </c:pt>
                <c:pt idx="52">
                  <c:v>29.457379017904323</c:v>
                </c:pt>
                <c:pt idx="53">
                  <c:v>30.215932987389923</c:v>
                </c:pt>
                <c:pt idx="54">
                  <c:v>31.003947878082094</c:v>
                </c:pt>
                <c:pt idx="55">
                  <c:v>31.822957220951647</c:v>
                </c:pt>
                <c:pt idx="56">
                  <c:v>32.67459480572365</c:v>
                </c:pt>
                <c:pt idx="57">
                  <c:v>33.560602579946163</c:v>
                </c:pt>
                <c:pt idx="58">
                  <c:v>34.48283927670299</c:v>
                </c:pt>
                <c:pt idx="59">
                  <c:v>35.4432898479876</c:v>
                </c:pt>
                <c:pt idx="60">
                  <c:v>36.444075789926572</c:v>
                </c:pt>
                <c:pt idx="61">
                  <c:v>37.487466456425075</c:v>
                </c:pt>
                <c:pt idx="62">
                  <c:v>38.575891469581016</c:v>
                </c:pt>
                <c:pt idx="63">
                  <c:v>39.711954348580782</c:v>
                </c:pt>
                <c:pt idx="64">
                  <c:v>40.898447493985884</c:v>
                </c:pt>
                <c:pt idx="65">
                  <c:v>42.138368681619788</c:v>
                </c:pt>
                <c:pt idx="66">
                  <c:v>43.434939239985532</c:v>
                </c:pt>
                <c:pt idx="67">
                  <c:v>44.791624107660482</c:v>
                </c:pt>
                <c:pt idx="68">
                  <c:v>46.21215399285375</c:v>
                </c:pt>
                <c:pt idx="69">
                  <c:v>47.700549886781353</c:v>
                </c:pt>
                <c:pt idx="70">
                  <c:v>49.261150216300642</c:v>
                </c:pt>
                <c:pt idx="71">
                  <c:v>50.898640960038534</c:v>
                </c:pt>
                <c:pt idx="72">
                  <c:v>52.618089096853623</c:v>
                </c:pt>
                <c:pt idx="73">
                  <c:v>54.424979806834536</c:v>
                </c:pt>
                <c:pt idx="74">
                  <c:v>56.325257904265136</c:v>
                </c:pt>
                <c:pt idx="75">
                  <c:v>58.325374050382578</c:v>
                </c:pt>
                <c:pt idx="76">
                  <c:v>60.43233637284623</c:v>
                </c:pt>
                <c:pt idx="77">
                  <c:v>62.653768210423152</c:v>
                </c:pt>
                <c:pt idx="78">
                  <c:v>64.997972807594465</c:v>
                </c:pt>
                <c:pt idx="79">
                  <c:v>67.474005907085811</c:v>
                </c:pt>
                <c:pt idx="80">
                  <c:v>70.091757331653</c:v>
                </c:pt>
                <c:pt idx="81">
                  <c:v>72.862042813253737</c:v>
                </c:pt>
                <c:pt idx="82">
                  <c:v>75.796707522053481</c:v>
                </c:pt>
                <c:pt idx="83">
                  <c:v>78.908742974292934</c:v>
                </c:pt>
                <c:pt idx="84">
                  <c:v>82.212419262439951</c:v>
                </c:pt>
                <c:pt idx="85">
                  <c:v>85.723434859740223</c:v>
                </c:pt>
                <c:pt idx="86">
                  <c:v>89.459086611795541</c:v>
                </c:pt>
                <c:pt idx="87">
                  <c:v>93.438462948828374</c:v>
                </c:pt>
                <c:pt idx="88">
                  <c:v>97.682663843791033</c:v>
                </c:pt>
                <c:pt idx="89">
                  <c:v>102.21505161471974</c:v>
                </c:pt>
                <c:pt idx="90">
                  <c:v>107.06153733727494</c:v>
                </c:pt>
                <c:pt idx="91">
                  <c:v>112.25090840892506</c:v>
                </c:pt>
                <c:pt idx="92">
                  <c:v>117.81520370408525</c:v>
                </c:pt>
                <c:pt idx="93">
                  <c:v>123.79014379396654</c:v>
                </c:pt>
                <c:pt idx="94">
                  <c:v>130.2156248886113</c:v>
                </c:pt>
                <c:pt idx="95">
                  <c:v>137.13628650030248</c:v>
                </c:pt>
                <c:pt idx="96">
                  <c:v>144.60216432802466</c:v>
                </c:pt>
                <c:pt idx="97">
                  <c:v>152.66944150852981</c:v>
                </c:pt>
                <c:pt idx="98">
                  <c:v>161.40131313339248</c:v>
                </c:pt>
                <c:pt idx="99">
                  <c:v>170.86898071654647</c:v>
                </c:pt>
                <c:pt idx="100">
                  <c:v>181.15279497381667</c:v>
                </c:pt>
                <c:pt idx="101">
                  <c:v>192.34356660718547</c:v>
                </c:pt>
                <c:pt idx="102">
                  <c:v>10.859945038159996</c:v>
                </c:pt>
                <c:pt idx="103">
                  <c:v>10.859945038159996</c:v>
                </c:pt>
                <c:pt idx="104">
                  <c:v>10.859945038159996</c:v>
                </c:pt>
                <c:pt idx="105">
                  <c:v>10.859945038159996</c:v>
                </c:pt>
                <c:pt idx="106">
                  <c:v>10.859945038159996</c:v>
                </c:pt>
                <c:pt idx="107">
                  <c:v>10.859945038159996</c:v>
                </c:pt>
                <c:pt idx="108">
                  <c:v>10.859945038159996</c:v>
                </c:pt>
                <c:pt idx="109">
                  <c:v>10.859945038159996</c:v>
                </c:pt>
                <c:pt idx="110">
                  <c:v>10.859945038159996</c:v>
                </c:pt>
                <c:pt idx="111">
                  <c:v>10.859945038159996</c:v>
                </c:pt>
                <c:pt idx="112">
                  <c:v>10.859945038159996</c:v>
                </c:pt>
                <c:pt idx="113">
                  <c:v>10.859945038159996</c:v>
                </c:pt>
                <c:pt idx="114">
                  <c:v>10.859945038159996</c:v>
                </c:pt>
                <c:pt idx="115">
                  <c:v>10.859945038159996</c:v>
                </c:pt>
                <c:pt idx="116">
                  <c:v>10.859945038159996</c:v>
                </c:pt>
                <c:pt idx="117">
                  <c:v>10.859945038159996</c:v>
                </c:pt>
                <c:pt idx="118">
                  <c:v>10.859945038159996</c:v>
                </c:pt>
                <c:pt idx="119">
                  <c:v>10.859945038159996</c:v>
                </c:pt>
                <c:pt idx="120">
                  <c:v>10.859945038159996</c:v>
                </c:pt>
                <c:pt idx="121">
                  <c:v>10.859945038159996</c:v>
                </c:pt>
                <c:pt idx="122">
                  <c:v>10.859945038159996</c:v>
                </c:pt>
                <c:pt idx="123">
                  <c:v>10.859945038159996</c:v>
                </c:pt>
                <c:pt idx="124">
                  <c:v>10.859945038159996</c:v>
                </c:pt>
                <c:pt idx="125">
                  <c:v>10.859945038159996</c:v>
                </c:pt>
                <c:pt idx="126">
                  <c:v>10.859945038159996</c:v>
                </c:pt>
                <c:pt idx="127">
                  <c:v>10.859945038159996</c:v>
                </c:pt>
                <c:pt idx="128">
                  <c:v>10.859945038159996</c:v>
                </c:pt>
                <c:pt idx="129">
                  <c:v>10.859945038159996</c:v>
                </c:pt>
                <c:pt idx="130">
                  <c:v>10.859945038159996</c:v>
                </c:pt>
                <c:pt idx="131">
                  <c:v>10.859945038159996</c:v>
                </c:pt>
                <c:pt idx="132">
                  <c:v>10.859945038159996</c:v>
                </c:pt>
                <c:pt idx="133">
                  <c:v>10.859945038159996</c:v>
                </c:pt>
                <c:pt idx="134">
                  <c:v>10.859945038159996</c:v>
                </c:pt>
                <c:pt idx="135">
                  <c:v>10.859945038159996</c:v>
                </c:pt>
                <c:pt idx="136">
                  <c:v>10.859945038159996</c:v>
                </c:pt>
                <c:pt idx="137">
                  <c:v>10.859945038159996</c:v>
                </c:pt>
                <c:pt idx="138">
                  <c:v>10.859945038159996</c:v>
                </c:pt>
                <c:pt idx="139">
                  <c:v>10.859945038159996</c:v>
                </c:pt>
                <c:pt idx="140">
                  <c:v>10.859945038159996</c:v>
                </c:pt>
                <c:pt idx="141">
                  <c:v>10.859945038159996</c:v>
                </c:pt>
                <c:pt idx="142">
                  <c:v>10.859945038159996</c:v>
                </c:pt>
                <c:pt idx="143">
                  <c:v>10.859945038159996</c:v>
                </c:pt>
                <c:pt idx="144">
                  <c:v>10.859945038159996</c:v>
                </c:pt>
                <c:pt idx="145">
                  <c:v>10.859945038159996</c:v>
                </c:pt>
                <c:pt idx="146">
                  <c:v>10.859945038159996</c:v>
                </c:pt>
                <c:pt idx="147">
                  <c:v>10.859945038159996</c:v>
                </c:pt>
                <c:pt idx="148">
                  <c:v>10.859945038159996</c:v>
                </c:pt>
                <c:pt idx="149">
                  <c:v>10.859945038159996</c:v>
                </c:pt>
                <c:pt idx="150">
                  <c:v>10.859945038159996</c:v>
                </c:pt>
                <c:pt idx="151">
                  <c:v>10.859945038159996</c:v>
                </c:pt>
                <c:pt idx="152">
                  <c:v>10.859945038159996</c:v>
                </c:pt>
                <c:pt idx="153">
                  <c:v>10.859945038159996</c:v>
                </c:pt>
                <c:pt idx="154">
                  <c:v>10.859945038159996</c:v>
                </c:pt>
                <c:pt idx="155">
                  <c:v>10.859945038159996</c:v>
                </c:pt>
                <c:pt idx="156">
                  <c:v>10.859945038159996</c:v>
                </c:pt>
                <c:pt idx="157">
                  <c:v>10.859945038159996</c:v>
                </c:pt>
                <c:pt idx="158">
                  <c:v>10.859945038159996</c:v>
                </c:pt>
                <c:pt idx="159">
                  <c:v>10.859945038159996</c:v>
                </c:pt>
                <c:pt idx="160">
                  <c:v>10.859945038159996</c:v>
                </c:pt>
                <c:pt idx="161">
                  <c:v>10.859945038159996</c:v>
                </c:pt>
                <c:pt idx="162">
                  <c:v>10.859945038159996</c:v>
                </c:pt>
                <c:pt idx="163">
                  <c:v>10.859945038159996</c:v>
                </c:pt>
                <c:pt idx="164">
                  <c:v>10.859945038159996</c:v>
                </c:pt>
                <c:pt idx="165">
                  <c:v>10.859945038159996</c:v>
                </c:pt>
                <c:pt idx="166">
                  <c:v>10.859945038159996</c:v>
                </c:pt>
                <c:pt idx="167">
                  <c:v>10.859945038159996</c:v>
                </c:pt>
                <c:pt idx="168">
                  <c:v>10.859945038159996</c:v>
                </c:pt>
                <c:pt idx="169">
                  <c:v>10.859945038159996</c:v>
                </c:pt>
                <c:pt idx="170">
                  <c:v>10.859945038159996</c:v>
                </c:pt>
                <c:pt idx="171">
                  <c:v>10.859945038159996</c:v>
                </c:pt>
                <c:pt idx="172">
                  <c:v>10.859945038159996</c:v>
                </c:pt>
                <c:pt idx="173">
                  <c:v>10.859945038159996</c:v>
                </c:pt>
                <c:pt idx="174">
                  <c:v>10.859945038159996</c:v>
                </c:pt>
                <c:pt idx="175">
                  <c:v>10.859945038159996</c:v>
                </c:pt>
                <c:pt idx="176">
                  <c:v>10.859945038159996</c:v>
                </c:pt>
                <c:pt idx="177">
                  <c:v>10.859945038159996</c:v>
                </c:pt>
                <c:pt idx="178">
                  <c:v>10.859945038159996</c:v>
                </c:pt>
                <c:pt idx="179">
                  <c:v>10.859945038159996</c:v>
                </c:pt>
                <c:pt idx="180">
                  <c:v>10.859945038159996</c:v>
                </c:pt>
                <c:pt idx="181">
                  <c:v>10.859945038159996</c:v>
                </c:pt>
                <c:pt idx="182">
                  <c:v>10.859945038159996</c:v>
                </c:pt>
                <c:pt idx="183">
                  <c:v>10.859945038159996</c:v>
                </c:pt>
                <c:pt idx="184">
                  <c:v>10.859945038159996</c:v>
                </c:pt>
                <c:pt idx="185">
                  <c:v>10.859945038159996</c:v>
                </c:pt>
                <c:pt idx="186">
                  <c:v>10.859945038159996</c:v>
                </c:pt>
                <c:pt idx="187">
                  <c:v>10.859945038159996</c:v>
                </c:pt>
                <c:pt idx="188">
                  <c:v>10.859945038159996</c:v>
                </c:pt>
                <c:pt idx="189">
                  <c:v>10.859945038159996</c:v>
                </c:pt>
                <c:pt idx="190">
                  <c:v>10.859945038159996</c:v>
                </c:pt>
                <c:pt idx="191">
                  <c:v>10.859945038159996</c:v>
                </c:pt>
                <c:pt idx="192">
                  <c:v>10.859945038159996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4DC-4955-A715-96488000E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58888"/>
        <c:axId val="497259280"/>
      </c:scatterChart>
      <c:valAx>
        <c:axId val="49725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9280"/>
        <c:crosses val="autoZero"/>
        <c:crossBetween val="midCat"/>
      </c:valAx>
      <c:valAx>
        <c:axId val="4972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Weibull!$F$1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Weibull!$F$2:$F$194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0.24461900000000003</c:v>
                </c:pt>
                <c:pt idx="3">
                  <c:v>0.52418357142857153</c:v>
                </c:pt>
                <c:pt idx="4">
                  <c:v>0.76880257142857145</c:v>
                </c:pt>
                <c:pt idx="5">
                  <c:v>1.0134215714285713</c:v>
                </c:pt>
                <c:pt idx="6">
                  <c:v>1.2230949999999998</c:v>
                </c:pt>
                <c:pt idx="7">
                  <c:v>1.4327684285714284</c:v>
                </c:pt>
                <c:pt idx="8">
                  <c:v>1.6074962857142854</c:v>
                </c:pt>
                <c:pt idx="9">
                  <c:v>1.7822241428571428</c:v>
                </c:pt>
                <c:pt idx="10">
                  <c:v>1.9569519999999994</c:v>
                </c:pt>
                <c:pt idx="11">
                  <c:v>2.2714621428571427</c:v>
                </c:pt>
                <c:pt idx="12">
                  <c:v>2.5859722857142855</c:v>
                </c:pt>
                <c:pt idx="13">
                  <c:v>3.3198292857142855</c:v>
                </c:pt>
                <c:pt idx="14">
                  <c:v>4.2284141428571429</c:v>
                </c:pt>
                <c:pt idx="15">
                  <c:v>5.521400285714285</c:v>
                </c:pt>
                <c:pt idx="16">
                  <c:v>7.0939510000000006</c:v>
                </c:pt>
                <c:pt idx="17">
                  <c:v>8.8761751428571429</c:v>
                </c:pt>
                <c:pt idx="18">
                  <c:v>11.042800428571429</c:v>
                </c:pt>
                <c:pt idx="19">
                  <c:v>14.048119428571429</c:v>
                </c:pt>
                <c:pt idx="20">
                  <c:v>17.402894142857143</c:v>
                </c:pt>
                <c:pt idx="21">
                  <c:v>23.27375</c:v>
                </c:pt>
                <c:pt idx="22">
                  <c:v>30.437591857142859</c:v>
                </c:pt>
                <c:pt idx="23">
                  <c:v>39.453549000000002</c:v>
                </c:pt>
                <c:pt idx="24">
                  <c:v>50.531294857142861</c:v>
                </c:pt>
                <c:pt idx="25">
                  <c:v>63.146645857142865</c:v>
                </c:pt>
                <c:pt idx="26">
                  <c:v>76.775418428571427</c:v>
                </c:pt>
                <c:pt idx="27">
                  <c:v>92.780489714285707</c:v>
                </c:pt>
                <c:pt idx="28">
                  <c:v>108.54094199999999</c:v>
                </c:pt>
                <c:pt idx="29">
                  <c:v>124.58095885714287</c:v>
                </c:pt>
                <c:pt idx="30">
                  <c:v>141.18010485714288</c:v>
                </c:pt>
                <c:pt idx="31">
                  <c:v>158.12870657142858</c:v>
                </c:pt>
                <c:pt idx="32">
                  <c:v>176.33534885714286</c:v>
                </c:pt>
                <c:pt idx="33">
                  <c:v>194.36726328571427</c:v>
                </c:pt>
                <c:pt idx="34">
                  <c:v>211.59542957142855</c:v>
                </c:pt>
                <c:pt idx="35">
                  <c:v>227.98490214285715</c:v>
                </c:pt>
                <c:pt idx="36">
                  <c:v>244.37437485714281</c:v>
                </c:pt>
                <c:pt idx="37">
                  <c:v>259.47086128571431</c:v>
                </c:pt>
                <c:pt idx="38">
                  <c:v>273.97327300000001</c:v>
                </c:pt>
                <c:pt idx="39">
                  <c:v>287.25258985714288</c:v>
                </c:pt>
                <c:pt idx="40">
                  <c:v>301.09103571428574</c:v>
                </c:pt>
                <c:pt idx="41">
                  <c:v>315.62839314285713</c:v>
                </c:pt>
                <c:pt idx="42">
                  <c:v>329.88618585714289</c:v>
                </c:pt>
                <c:pt idx="43">
                  <c:v>344.49343428571433</c:v>
                </c:pt>
                <c:pt idx="44">
                  <c:v>359.45013857142862</c:v>
                </c:pt>
                <c:pt idx="45">
                  <c:v>374.19716928571438</c:v>
                </c:pt>
                <c:pt idx="46">
                  <c:v>388.10550628571428</c:v>
                </c:pt>
                <c:pt idx="47">
                  <c:v>401.52460542857142</c:v>
                </c:pt>
                <c:pt idx="48">
                  <c:v>412.67224242857145</c:v>
                </c:pt>
                <c:pt idx="49">
                  <c:v>423.08602242857143</c:v>
                </c:pt>
                <c:pt idx="50">
                  <c:v>432.55627200000004</c:v>
                </c:pt>
                <c:pt idx="51">
                  <c:v>440.62869871428563</c:v>
                </c:pt>
                <c:pt idx="52">
                  <c:v>447.75759514285716</c:v>
                </c:pt>
                <c:pt idx="53">
                  <c:v>455.06121942857152</c:v>
                </c:pt>
                <c:pt idx="54">
                  <c:v>461.70087771428575</c:v>
                </c:pt>
                <c:pt idx="55">
                  <c:v>468.51526385714288</c:v>
                </c:pt>
                <c:pt idx="56">
                  <c:v>474.94524885714287</c:v>
                </c:pt>
                <c:pt idx="57">
                  <c:v>480.5015945714286</c:v>
                </c:pt>
                <c:pt idx="58">
                  <c:v>486.02299471428574</c:v>
                </c:pt>
                <c:pt idx="59">
                  <c:v>490.88042899999999</c:v>
                </c:pt>
                <c:pt idx="60">
                  <c:v>494.79433285714282</c:v>
                </c:pt>
                <c:pt idx="61">
                  <c:v>498.11416214285714</c:v>
                </c:pt>
                <c:pt idx="62">
                  <c:v>500.77002557142856</c:v>
                </c:pt>
                <c:pt idx="63">
                  <c:v>503.28610671428572</c:v>
                </c:pt>
                <c:pt idx="64">
                  <c:v>505.59251442857141</c:v>
                </c:pt>
                <c:pt idx="65">
                  <c:v>507.75913985714288</c:v>
                </c:pt>
                <c:pt idx="66">
                  <c:v>510.03060199999999</c:v>
                </c:pt>
                <c:pt idx="67">
                  <c:v>512.02249957142863</c:v>
                </c:pt>
                <c:pt idx="68">
                  <c:v>513.73483257142857</c:v>
                </c:pt>
                <c:pt idx="69">
                  <c:v>516.39069585714287</c:v>
                </c:pt>
                <c:pt idx="70">
                  <c:v>519.46590600000002</c:v>
                </c:pt>
                <c:pt idx="71">
                  <c:v>522.64595285714302</c:v>
                </c:pt>
                <c:pt idx="72">
                  <c:v>525.96578199999999</c:v>
                </c:pt>
                <c:pt idx="73">
                  <c:v>529.28561114285719</c:v>
                </c:pt>
                <c:pt idx="74">
                  <c:v>532.5704947142857</c:v>
                </c:pt>
                <c:pt idx="75">
                  <c:v>535.92526942857137</c:v>
                </c:pt>
                <c:pt idx="76">
                  <c:v>538.05694928571427</c:v>
                </c:pt>
                <c:pt idx="77">
                  <c:v>539.73433671428575</c:v>
                </c:pt>
                <c:pt idx="78">
                  <c:v>541.09721400000001</c:v>
                </c:pt>
                <c:pt idx="79">
                  <c:v>542.21547228571433</c:v>
                </c:pt>
                <c:pt idx="80">
                  <c:v>543.08911157142859</c:v>
                </c:pt>
                <c:pt idx="81">
                  <c:v>543.82296857142865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71-419B-86EC-CFD71898686D}"/>
            </c:ext>
          </c:extLst>
        </c:ser>
        <c:ser>
          <c:idx val="1"/>
          <c:order val="1"/>
          <c:tx>
            <c:strRef>
              <c:f>Weibull!$G$1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Weibull!$G$2:$G$194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2.8138057156390874E-2</c:v>
                </c:pt>
                <c:pt idx="3">
                  <c:v>0.19270687384411697</c:v>
                </c:pt>
                <c:pt idx="4">
                  <c:v>0.59371657329053196</c:v>
                </c:pt>
                <c:pt idx="5">
                  <c:v>1.3186782469590592</c:v>
                </c:pt>
                <c:pt idx="6">
                  <c:v>2.4475850328124493</c:v>
                </c:pt>
                <c:pt idx="7">
                  <c:v>4.0545266012515082</c:v>
                </c:pt>
                <c:pt idx="8">
                  <c:v>6.2082746717893311</c:v>
                </c:pt>
                <c:pt idx="9">
                  <c:v>8.9723916678438211</c:v>
                </c:pt>
                <c:pt idx="10">
                  <c:v>12.405075160024397</c:v>
                </c:pt>
                <c:pt idx="11">
                  <c:v>16.558842749890477</c:v>
                </c:pt>
                <c:pt idx="12">
                  <c:v>21.480118932853156</c:v>
                </c:pt>
                <c:pt idx="13">
                  <c:v>27.208765771331912</c:v>
                </c:pt>
                <c:pt idx="14">
                  <c:v>33.777589335945748</c:v>
                </c:pt>
                <c:pt idx="15">
                  <c:v>41.21184853813071</c:v>
                </c:pt>
                <c:pt idx="16">
                  <c:v>49.528789830806097</c:v>
                </c:pt>
                <c:pt idx="17">
                  <c:v>58.737229137689312</c:v>
                </c:pt>
                <c:pt idx="18">
                  <c:v>68.837200667609224</c:v>
                </c:pt>
                <c:pt idx="19">
                  <c:v>79.819690624347885</c:v>
                </c:pt>
                <c:pt idx="20">
                  <c:v>91.666472025465424</c:v>
                </c:pt>
                <c:pt idx="21">
                  <c:v>104.35005477145602</c:v>
                </c:pt>
                <c:pt idx="22">
                  <c:v>117.83376269288975</c:v>
                </c:pt>
                <c:pt idx="23">
                  <c:v>132.07194652377132</c:v>
                </c:pt>
                <c:pt idx="24">
                  <c:v>147.01033861442042</c:v>
                </c:pt>
                <c:pt idx="25">
                  <c:v>162.58655174633401</c:v>
                </c:pt>
                <c:pt idx="26">
                  <c:v>178.73072071006024</c:v>
                </c:pt>
                <c:pt idx="27">
                  <c:v>195.36628144273195</c:v>
                </c:pt>
                <c:pt idx="28">
                  <c:v>212.41087860079324</c:v>
                </c:pt>
                <c:pt idx="29">
                  <c:v>229.77738858617028</c:v>
                </c:pt>
                <c:pt idx="30">
                  <c:v>247.37504138057139</c:v>
                </c:pt>
                <c:pt idx="31">
                  <c:v>265.1106212064193</c:v>
                </c:pt>
                <c:pt idx="32">
                  <c:v>282.88972315544225</c:v>
                </c:pt>
                <c:pt idx="33">
                  <c:v>300.61804062979024</c:v>
                </c:pt>
                <c:pt idx="34">
                  <c:v>318.20265683324652</c:v>
                </c:pt>
                <c:pt idx="35">
                  <c:v>335.55331271811264</c:v>
                </c:pt>
                <c:pt idx="36">
                  <c:v>352.58362379662879</c:v>
                </c:pt>
                <c:pt idx="37">
                  <c:v>369.21221909353574</c:v>
                </c:pt>
                <c:pt idx="38">
                  <c:v>385.36377724393094</c:v>
                </c:pt>
                <c:pt idx="39">
                  <c:v>400.96993728799862</c:v>
                </c:pt>
                <c:pt idx="40">
                  <c:v>415.97006500661826</c:v>
                </c:pt>
                <c:pt idx="41">
                  <c:v>430.3118595715444</c:v>
                </c:pt>
                <c:pt idx="42">
                  <c:v>443.95178971418261</c:v>
                </c:pt>
                <c:pt idx="43">
                  <c:v>456.85535338803993</c:v>
                </c:pt>
                <c:pt idx="44">
                  <c:v>468.99715983544047</c:v>
                </c:pt>
                <c:pt idx="45">
                  <c:v>480.36083788458353</c:v>
                </c:pt>
                <c:pt idx="46">
                  <c:v>490.93877901434911</c:v>
                </c:pt>
                <c:pt idx="47">
                  <c:v>500.73172805650057</c:v>
                </c:pt>
                <c:pt idx="48">
                  <c:v>509.74823820072953</c:v>
                </c:pt>
                <c:pt idx="49">
                  <c:v>518.00401009506663</c:v>
                </c:pt>
                <c:pt idx="50">
                  <c:v>525.52113719151976</c:v>
                </c:pt>
                <c:pt idx="51">
                  <c:v>532.32728100911356</c:v>
                </c:pt>
                <c:pt idx="52">
                  <c:v>538.45480064669425</c:v>
                </c:pt>
                <c:pt idx="53">
                  <c:v>543.93986068743493</c:v>
                </c:pt>
                <c:pt idx="54">
                  <c:v>548.82154064429153</c:v>
                </c:pt>
                <c:pt idx="55">
                  <c:v>553.14096738222793</c:v>
                </c:pt>
                <c:pt idx="56">
                  <c:v>556.94048962817214</c:v>
                </c:pt>
                <c:pt idx="57">
                  <c:v>560.26291087371476</c:v>
                </c:pt>
                <c:pt idx="58">
                  <c:v>563.15079383237025</c:v>
                </c:pt>
                <c:pt idx="59">
                  <c:v>565.64584628212742</c:v>
                </c:pt>
                <c:pt idx="60">
                  <c:v>567.78839475204234</c:v>
                </c:pt>
                <c:pt idx="61">
                  <c:v>569.61694923627192</c:v>
                </c:pt>
                <c:pt idx="62">
                  <c:v>571.16785906189148</c:v>
                </c:pt>
                <c:pt idx="63">
                  <c:v>572.47505729916088</c:v>
                </c:pt>
                <c:pt idx="64">
                  <c:v>573.56988876160142</c:v>
                </c:pt>
                <c:pt idx="65">
                  <c:v>574.48101474962436</c:v>
                </c:pt>
                <c:pt idx="66">
                  <c:v>575.23438627093901</c:v>
                </c:pt>
                <c:pt idx="67">
                  <c:v>575.85327652449848</c:v>
                </c:pt>
                <c:pt idx="68">
                  <c:v>576.3583629413813</c:v>
                </c:pt>
                <c:pt idx="69">
                  <c:v>576.76784899651318</c:v>
                </c:pt>
                <c:pt idx="70">
                  <c:v>577.09761628619526</c:v>
                </c:pt>
                <c:pt idx="71">
                  <c:v>577.36139794518022</c:v>
                </c:pt>
                <c:pt idx="72">
                  <c:v>577.5709652856558</c:v>
                </c:pt>
                <c:pt idx="73">
                  <c:v>577.73632051027005</c:v>
                </c:pt>
                <c:pt idx="74">
                  <c:v>577.86588941650643</c:v>
                </c:pt>
                <c:pt idx="75">
                  <c:v>577.96670911038177</c:v>
                </c:pt>
                <c:pt idx="76">
                  <c:v>578.04460683183049</c:v>
                </c:pt>
                <c:pt idx="77">
                  <c:v>578.10436702000379</c:v>
                </c:pt>
                <c:pt idx="78">
                  <c:v>578.14988468193644</c:v>
                </c:pt>
                <c:pt idx="79">
                  <c:v>578.18430395060182</c:v>
                </c:pt>
                <c:pt idx="80">
                  <c:v>578.21014141570799</c:v>
                </c:pt>
                <c:pt idx="81">
                  <c:v>578.229394378449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271-419B-86EC-CFD71898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60848"/>
        <c:axId val="495791536"/>
      </c:scatterChart>
      <c:valAx>
        <c:axId val="4972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1536"/>
        <c:crosses val="autoZero"/>
        <c:crossBetween val="midCat"/>
      </c:valAx>
      <c:valAx>
        <c:axId val="495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6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Weibull!$O$1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Weibull!$O$2:$O$194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3.4945571428571465E-2</c:v>
                </c:pt>
                <c:pt idx="4">
                  <c:v>0</c:v>
                </c:pt>
                <c:pt idx="5">
                  <c:v>-3.3306690738754696E-16</c:v>
                </c:pt>
                <c:pt idx="6">
                  <c:v>-3.4945571428571243E-2</c:v>
                </c:pt>
                <c:pt idx="7">
                  <c:v>-3.4945571428571465E-2</c:v>
                </c:pt>
                <c:pt idx="8">
                  <c:v>-6.989114285714304E-2</c:v>
                </c:pt>
                <c:pt idx="9">
                  <c:v>-6.9891142857142596E-2</c:v>
                </c:pt>
                <c:pt idx="10">
                  <c:v>-6.9891142857143485E-2</c:v>
                </c:pt>
                <c:pt idx="11">
                  <c:v>6.9891142857143262E-2</c:v>
                </c:pt>
                <c:pt idx="12">
                  <c:v>6.9891142857142818E-2</c:v>
                </c:pt>
                <c:pt idx="13">
                  <c:v>0.48923799999999995</c:v>
                </c:pt>
                <c:pt idx="14">
                  <c:v>0.66396585714285739</c:v>
                </c:pt>
                <c:pt idx="15">
                  <c:v>1.0483671428571419</c:v>
                </c:pt>
                <c:pt idx="16">
                  <c:v>1.3279317142857154</c:v>
                </c:pt>
                <c:pt idx="17">
                  <c:v>1.5376051428571413</c:v>
                </c:pt>
                <c:pt idx="18">
                  <c:v>1.9220062857142857</c:v>
                </c:pt>
                <c:pt idx="19">
                  <c:v>2.7606999999999999</c:v>
                </c:pt>
                <c:pt idx="20">
                  <c:v>3.1101557142857157</c:v>
                </c:pt>
                <c:pt idx="21">
                  <c:v>5.6262368571428567</c:v>
                </c:pt>
                <c:pt idx="22">
                  <c:v>6.9192228571428593</c:v>
                </c:pt>
                <c:pt idx="23">
                  <c:v>8.7713381428571395</c:v>
                </c:pt>
                <c:pt idx="24">
                  <c:v>10.833126857142858</c:v>
                </c:pt>
                <c:pt idx="25">
                  <c:v>12.370732000000004</c:v>
                </c:pt>
                <c:pt idx="26">
                  <c:v>13.38415357142857</c:v>
                </c:pt>
                <c:pt idx="27">
                  <c:v>15.76045228571428</c:v>
                </c:pt>
                <c:pt idx="28">
                  <c:v>15.51583328571428</c:v>
                </c:pt>
                <c:pt idx="29">
                  <c:v>15.795397857142888</c:v>
                </c:pt>
                <c:pt idx="30">
                  <c:v>16.354527000000004</c:v>
                </c:pt>
                <c:pt idx="31">
                  <c:v>16.703982714285701</c:v>
                </c:pt>
                <c:pt idx="32">
                  <c:v>17.962023285714281</c:v>
                </c:pt>
                <c:pt idx="33">
                  <c:v>17.787295428571412</c:v>
                </c:pt>
                <c:pt idx="34">
                  <c:v>16.98354728571428</c:v>
                </c:pt>
                <c:pt idx="35">
                  <c:v>16.144853571428598</c:v>
                </c:pt>
                <c:pt idx="36">
                  <c:v>16.144853714285659</c:v>
                </c:pt>
                <c:pt idx="37">
                  <c:v>14.851867428571467</c:v>
                </c:pt>
                <c:pt idx="38">
                  <c:v>14.257792714285699</c:v>
                </c:pt>
                <c:pt idx="39">
                  <c:v>13.034697857142874</c:v>
                </c:pt>
                <c:pt idx="40">
                  <c:v>13.593826857142858</c:v>
                </c:pt>
                <c:pt idx="41">
                  <c:v>14.292738428571397</c:v>
                </c:pt>
                <c:pt idx="42">
                  <c:v>14.013173714285756</c:v>
                </c:pt>
                <c:pt idx="43">
                  <c:v>14.362629428571438</c:v>
                </c:pt>
                <c:pt idx="44">
                  <c:v>14.712085285714295</c:v>
                </c:pt>
                <c:pt idx="45">
                  <c:v>14.502411714285756</c:v>
                </c:pt>
                <c:pt idx="46">
                  <c:v>13.663717999999903</c:v>
                </c:pt>
                <c:pt idx="47">
                  <c:v>13.174480142857135</c:v>
                </c:pt>
                <c:pt idx="48">
                  <c:v>10.903018000000031</c:v>
                </c:pt>
                <c:pt idx="49">
                  <c:v>10.169160999999974</c:v>
                </c:pt>
                <c:pt idx="50">
                  <c:v>9.22563057142861</c:v>
                </c:pt>
                <c:pt idx="51">
                  <c:v>7.8278077142855977</c:v>
                </c:pt>
                <c:pt idx="52">
                  <c:v>6.8842774285715223</c:v>
                </c:pt>
                <c:pt idx="53">
                  <c:v>7.0590052857143633</c:v>
                </c:pt>
                <c:pt idx="54">
                  <c:v>6.3950392857142333</c:v>
                </c:pt>
                <c:pt idx="55">
                  <c:v>6.5697671428571311</c:v>
                </c:pt>
                <c:pt idx="56">
                  <c:v>6.1853659999999877</c:v>
                </c:pt>
                <c:pt idx="57">
                  <c:v>5.3117267142857258</c:v>
                </c:pt>
                <c:pt idx="58">
                  <c:v>5.2767811428571463</c:v>
                </c:pt>
                <c:pt idx="59">
                  <c:v>4.6128152857142481</c:v>
                </c:pt>
                <c:pt idx="60">
                  <c:v>3.6692848571428271</c:v>
                </c:pt>
                <c:pt idx="61">
                  <c:v>3.07521028571432</c:v>
                </c:pt>
                <c:pt idx="62">
                  <c:v>2.4112444285714218</c:v>
                </c:pt>
                <c:pt idx="63">
                  <c:v>2.2714621428571604</c:v>
                </c:pt>
                <c:pt idx="64">
                  <c:v>2.061788714285683</c:v>
                </c:pt>
                <c:pt idx="65">
                  <c:v>1.9220064285714784</c:v>
                </c:pt>
                <c:pt idx="66">
                  <c:v>2.0268431428571034</c:v>
                </c:pt>
                <c:pt idx="67">
                  <c:v>1.7472785714286374</c:v>
                </c:pt>
                <c:pt idx="68">
                  <c:v>1.467713999999944</c:v>
                </c:pt>
                <c:pt idx="69">
                  <c:v>2.4112442857143037</c:v>
                </c:pt>
                <c:pt idx="70">
                  <c:v>2.8305911428571449</c:v>
                </c:pt>
                <c:pt idx="71">
                  <c:v>2.9354278571429973</c:v>
                </c:pt>
                <c:pt idx="72">
                  <c:v>3.0752101428569745</c:v>
                </c:pt>
                <c:pt idx="73">
                  <c:v>3.0752101428572018</c:v>
                </c:pt>
                <c:pt idx="74">
                  <c:v>3.0402645714285086</c:v>
                </c:pt>
                <c:pt idx="75">
                  <c:v>3.1101557142856677</c:v>
                </c:pt>
                <c:pt idx="76">
                  <c:v>1.8870608571428988</c:v>
                </c:pt>
                <c:pt idx="77">
                  <c:v>1.4327684285714781</c:v>
                </c:pt>
                <c:pt idx="78">
                  <c:v>1.118258285714262</c:v>
                </c:pt>
                <c:pt idx="79">
                  <c:v>0.87363928571431881</c:v>
                </c:pt>
                <c:pt idx="80">
                  <c:v>0.62902028571426183</c:v>
                </c:pt>
                <c:pt idx="81">
                  <c:v>0.48923800000005724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C27-449B-A980-EA3DA33C19CB}"/>
            </c:ext>
          </c:extLst>
        </c:ser>
        <c:ser>
          <c:idx val="1"/>
          <c:order val="1"/>
          <c:tx>
            <c:strRef>
              <c:f>Weibull!$P$1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Weibull!$P$2:$P$194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2.1832423086434061E-3</c:v>
                </c:pt>
                <c:pt idx="3">
                  <c:v>1.4950070042209955E-2</c:v>
                </c:pt>
                <c:pt idx="4">
                  <c:v>4.6044153452238307E-2</c:v>
                </c:pt>
                <c:pt idx="5">
                  <c:v>0.10220247417293375</c:v>
                </c:pt>
                <c:pt idx="6">
                  <c:v>0.18951117733468156</c:v>
                </c:pt>
                <c:pt idx="7">
                  <c:v>0.31349440766667019</c:v>
                </c:pt>
                <c:pt idx="8">
                  <c:v>0.47911897337772874</c:v>
                </c:pt>
                <c:pt idx="9">
                  <c:v>0.69075908603340519</c:v>
                </c:pt>
                <c:pt idx="10">
                  <c:v>0.95213916594707526</c:v>
                </c:pt>
                <c:pt idx="11">
                  <c:v>1.2662644516870174</c:v>
                </c:pt>
                <c:pt idx="12">
                  <c:v>1.6353459454415022</c:v>
                </c:pt>
                <c:pt idx="13">
                  <c:v>2.0607248201126223</c:v>
                </c:pt>
                <c:pt idx="14">
                  <c:v>2.5428007372470898</c:v>
                </c:pt>
                <c:pt idx="15">
                  <c:v>3.0809681505881286</c:v>
                </c:pt>
                <c:pt idx="16">
                  <c:v>3.6735644021853897</c:v>
                </c:pt>
                <c:pt idx="17">
                  <c:v>4.3178331556667091</c:v>
                </c:pt>
                <c:pt idx="18">
                  <c:v>5.009906397950024</c:v>
                </c:pt>
                <c:pt idx="19">
                  <c:v>5.7448078437272878</c:v>
                </c:pt>
                <c:pt idx="20">
                  <c:v>6.516480078860555</c:v>
                </c:pt>
                <c:pt idx="21">
                  <c:v>7.3178371728195879</c:v>
                </c:pt>
                <c:pt idx="22">
                  <c:v>8.1408437791198107</c:v>
                </c:pt>
                <c:pt idx="23">
                  <c:v>8.9766209373486117</c:v>
                </c:pt>
                <c:pt idx="24">
                  <c:v>9.8155779094059259</c:v>
                </c:pt>
                <c:pt idx="25">
                  <c:v>10.647568451594033</c:v>
                </c:pt>
                <c:pt idx="26">
                  <c:v>11.462068974785389</c:v>
                </c:pt>
                <c:pt idx="27">
                  <c:v>12.248375113537199</c:v>
                </c:pt>
                <c:pt idx="28">
                  <c:v>12.995812351487539</c:v>
                </c:pt>
                <c:pt idx="29">
                  <c:v>13.693955575918697</c:v>
                </c:pt>
                <c:pt idx="30">
                  <c:v>14.332851799650502</c:v>
                </c:pt>
                <c:pt idx="31">
                  <c:v>14.903239831189785</c:v>
                </c:pt>
                <c:pt idx="32">
                  <c:v>15.396760426872753</c:v>
                </c:pt>
                <c:pt idx="33">
                  <c:v>15.806150446725413</c:v>
                </c:pt>
                <c:pt idx="34">
                  <c:v>16.125414774629284</c:v>
                </c:pt>
                <c:pt idx="35">
                  <c:v>16.349970257758859</c:v>
                </c:pt>
                <c:pt idx="36">
                  <c:v>16.47675666264281</c:v>
                </c:pt>
                <c:pt idx="37">
                  <c:v>16.504310615464874</c:v>
                </c:pt>
                <c:pt idx="38">
                  <c:v>16.432799659877794</c:v>
                </c:pt>
                <c:pt idx="39">
                  <c:v>16.264014882830374</c:v>
                </c:pt>
                <c:pt idx="40">
                  <c:v>16.001321974312685</c:v>
                </c:pt>
                <c:pt idx="41">
                  <c:v>15.649572040008229</c:v>
                </c:pt>
                <c:pt idx="42">
                  <c:v>15.214974912020228</c:v>
                </c:pt>
                <c:pt idx="43">
                  <c:v>14.704939036873528</c:v>
                </c:pt>
                <c:pt idx="44">
                  <c:v>14.127883199608817</c:v>
                </c:pt>
                <c:pt idx="45">
                  <c:v>13.493026312253917</c:v>
                </c:pt>
                <c:pt idx="46">
                  <c:v>12.810162208398079</c:v>
                </c:pt>
                <c:pt idx="47">
                  <c:v>12.089426809762275</c:v>
                </c:pt>
                <c:pt idx="48">
                  <c:v>11.341065147006006</c:v>
                </c:pt>
                <c:pt idx="49">
                  <c:v>10.575205522881379</c:v>
                </c:pt>
                <c:pt idx="50">
                  <c:v>9.8016476146760976</c:v>
                </c:pt>
                <c:pt idx="51">
                  <c:v>9.029670553413311</c:v>
                </c:pt>
                <c:pt idx="52">
                  <c:v>8.2678660317617449</c:v>
                </c:pt>
                <c:pt idx="53">
                  <c:v>7.5240003342364963</c:v>
                </c:pt>
                <c:pt idx="54">
                  <c:v>6.8049079128576748</c:v>
                </c:pt>
                <c:pt idx="55">
                  <c:v>6.1164178137220597</c:v>
                </c:pt>
                <c:pt idx="56">
                  <c:v>5.4633129597063359</c:v>
                </c:pt>
                <c:pt idx="57">
                  <c:v>4.8493210727806453</c:v>
                </c:pt>
                <c:pt idx="58">
                  <c:v>4.2771349300131583</c:v>
                </c:pt>
                <c:pt idx="59">
                  <c:v>3.7484587341252475</c:v>
                </c:pt>
                <c:pt idx="60">
                  <c:v>3.2640766741776002</c:v>
                </c:pt>
                <c:pt idx="61">
                  <c:v>2.8239392731445094</c:v>
                </c:pt>
                <c:pt idx="62">
                  <c:v>2.4272628717757292</c:v>
                </c:pt>
                <c:pt idx="63">
                  <c:v>2.0726375743971328</c:v>
                </c:pt>
                <c:pt idx="64">
                  <c:v>1.7581391628764542</c:v>
                </c:pt>
                <c:pt idx="65">
                  <c:v>1.4814408412403171</c:v>
                </c:pt>
                <c:pt idx="66">
                  <c:v>1.2399211699089256</c:v>
                </c:pt>
                <c:pt idx="67">
                  <c:v>1.0307651456869917</c:v>
                </c:pt>
                <c:pt idx="68">
                  <c:v>0.85105604069835972</c:v>
                </c:pt>
                <c:pt idx="69">
                  <c:v>0.69785629087188539</c:v>
                </c:pt>
                <c:pt idx="70">
                  <c:v>0.5682763864234921</c:v>
                </c:pt>
                <c:pt idx="71">
                  <c:v>0.45953133239554417</c:v>
                </c:pt>
                <c:pt idx="72">
                  <c:v>0.36898479259708888</c:v>
                </c:pt>
                <c:pt idx="73">
                  <c:v>0.29418148827923685</c:v>
                </c:pt>
                <c:pt idx="74">
                  <c:v>0.23286878384955506</c:v>
                </c:pt>
                <c:pt idx="75">
                  <c:v>0.1830086529580584</c:v>
                </c:pt>
                <c:pt idx="76">
                  <c:v>0.14278138244866692</c:v>
                </c:pt>
                <c:pt idx="77">
                  <c:v>0.11058244693084768</c:v>
                </c:pt>
                <c:pt idx="78">
                  <c:v>8.5013984684731564E-2</c:v>
                </c:pt>
                <c:pt idx="79">
                  <c:v>6.4872240189787114E-2</c:v>
                </c:pt>
                <c:pt idx="80">
                  <c:v>4.9132224752952591E-2</c:v>
                </c:pt>
                <c:pt idx="81">
                  <c:v>3.6930699455514852E-2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C27-449B-A980-EA3DA33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90752"/>
        <c:axId val="495789576"/>
      </c:scatterChart>
      <c:valAx>
        <c:axId val="4957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9576"/>
        <c:crosses val="autoZero"/>
        <c:crossBetween val="midCat"/>
      </c:valAx>
      <c:valAx>
        <c:axId val="49578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'power_normal!'!$F$1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'power_normal!'!$F$2:$F$84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0.24461900000000003</c:v>
                </c:pt>
                <c:pt idx="3">
                  <c:v>0.52418357142857153</c:v>
                </c:pt>
                <c:pt idx="4">
                  <c:v>0.76880257142857145</c:v>
                </c:pt>
                <c:pt idx="5">
                  <c:v>1.0134215714285713</c:v>
                </c:pt>
                <c:pt idx="6">
                  <c:v>1.2230949999999998</c:v>
                </c:pt>
                <c:pt idx="7">
                  <c:v>1.4327684285714284</c:v>
                </c:pt>
                <c:pt idx="8">
                  <c:v>1.6074962857142854</c:v>
                </c:pt>
                <c:pt idx="9">
                  <c:v>1.7822241428571428</c:v>
                </c:pt>
                <c:pt idx="10">
                  <c:v>1.9569519999999994</c:v>
                </c:pt>
                <c:pt idx="11">
                  <c:v>2.2714621428571427</c:v>
                </c:pt>
                <c:pt idx="12">
                  <c:v>2.5859722857142855</c:v>
                </c:pt>
                <c:pt idx="13">
                  <c:v>3.3198292857142855</c:v>
                </c:pt>
                <c:pt idx="14">
                  <c:v>4.2284141428571429</c:v>
                </c:pt>
                <c:pt idx="15">
                  <c:v>5.521400285714285</c:v>
                </c:pt>
                <c:pt idx="16">
                  <c:v>7.0939510000000006</c:v>
                </c:pt>
                <c:pt idx="17">
                  <c:v>8.8761751428571429</c:v>
                </c:pt>
                <c:pt idx="18">
                  <c:v>11.042800428571429</c:v>
                </c:pt>
                <c:pt idx="19">
                  <c:v>14.048119428571429</c:v>
                </c:pt>
                <c:pt idx="20">
                  <c:v>17.402894142857143</c:v>
                </c:pt>
                <c:pt idx="21">
                  <c:v>23.27375</c:v>
                </c:pt>
                <c:pt idx="22">
                  <c:v>30.437591857142859</c:v>
                </c:pt>
                <c:pt idx="23">
                  <c:v>39.453549000000002</c:v>
                </c:pt>
                <c:pt idx="24">
                  <c:v>50.531294857142861</c:v>
                </c:pt>
                <c:pt idx="25">
                  <c:v>63.146645857142865</c:v>
                </c:pt>
                <c:pt idx="26">
                  <c:v>76.775418428571427</c:v>
                </c:pt>
                <c:pt idx="27">
                  <c:v>92.780489714285707</c:v>
                </c:pt>
                <c:pt idx="28">
                  <c:v>108.54094199999999</c:v>
                </c:pt>
                <c:pt idx="29">
                  <c:v>124.58095885714287</c:v>
                </c:pt>
                <c:pt idx="30">
                  <c:v>141.18010485714288</c:v>
                </c:pt>
                <c:pt idx="31">
                  <c:v>158.12870657142858</c:v>
                </c:pt>
                <c:pt idx="32">
                  <c:v>176.33534885714286</c:v>
                </c:pt>
                <c:pt idx="33">
                  <c:v>194.36726328571427</c:v>
                </c:pt>
                <c:pt idx="34">
                  <c:v>211.59542957142855</c:v>
                </c:pt>
                <c:pt idx="35">
                  <c:v>227.98490214285715</c:v>
                </c:pt>
                <c:pt idx="36">
                  <c:v>244.37437485714281</c:v>
                </c:pt>
                <c:pt idx="37">
                  <c:v>259.47086128571431</c:v>
                </c:pt>
                <c:pt idx="38">
                  <c:v>273.97327300000001</c:v>
                </c:pt>
                <c:pt idx="39">
                  <c:v>287.25258985714288</c:v>
                </c:pt>
                <c:pt idx="40">
                  <c:v>301.09103571428574</c:v>
                </c:pt>
                <c:pt idx="41">
                  <c:v>315.62839314285713</c:v>
                </c:pt>
                <c:pt idx="42">
                  <c:v>329.88618585714289</c:v>
                </c:pt>
                <c:pt idx="43">
                  <c:v>344.49343428571433</c:v>
                </c:pt>
                <c:pt idx="44">
                  <c:v>359.45013857142862</c:v>
                </c:pt>
                <c:pt idx="45">
                  <c:v>374.19716928571438</c:v>
                </c:pt>
                <c:pt idx="46">
                  <c:v>388.10550628571428</c:v>
                </c:pt>
                <c:pt idx="47">
                  <c:v>401.52460542857142</c:v>
                </c:pt>
                <c:pt idx="48">
                  <c:v>412.67224242857145</c:v>
                </c:pt>
                <c:pt idx="49">
                  <c:v>423.08602242857143</c:v>
                </c:pt>
                <c:pt idx="50">
                  <c:v>432.55627200000004</c:v>
                </c:pt>
                <c:pt idx="51">
                  <c:v>440.62869871428563</c:v>
                </c:pt>
                <c:pt idx="52">
                  <c:v>447.75759514285716</c:v>
                </c:pt>
                <c:pt idx="53">
                  <c:v>455.06121942857152</c:v>
                </c:pt>
                <c:pt idx="54">
                  <c:v>461.70087771428575</c:v>
                </c:pt>
                <c:pt idx="55">
                  <c:v>468.51526385714288</c:v>
                </c:pt>
                <c:pt idx="56">
                  <c:v>474.94524885714287</c:v>
                </c:pt>
                <c:pt idx="57">
                  <c:v>480.5015945714286</c:v>
                </c:pt>
                <c:pt idx="58">
                  <c:v>486.02299471428574</c:v>
                </c:pt>
                <c:pt idx="59">
                  <c:v>490.88042899999999</c:v>
                </c:pt>
                <c:pt idx="60">
                  <c:v>494.79433285714282</c:v>
                </c:pt>
                <c:pt idx="61">
                  <c:v>498.11416214285714</c:v>
                </c:pt>
                <c:pt idx="62">
                  <c:v>500.77002557142856</c:v>
                </c:pt>
                <c:pt idx="63">
                  <c:v>503.28610671428572</c:v>
                </c:pt>
                <c:pt idx="64">
                  <c:v>505.59251442857141</c:v>
                </c:pt>
                <c:pt idx="65">
                  <c:v>507.75913985714288</c:v>
                </c:pt>
                <c:pt idx="66">
                  <c:v>510.03060199999999</c:v>
                </c:pt>
                <c:pt idx="67">
                  <c:v>512.02249957142863</c:v>
                </c:pt>
                <c:pt idx="68">
                  <c:v>513.73483257142857</c:v>
                </c:pt>
                <c:pt idx="69">
                  <c:v>516.39069585714287</c:v>
                </c:pt>
                <c:pt idx="70">
                  <c:v>519.46590600000002</c:v>
                </c:pt>
                <c:pt idx="71">
                  <c:v>522.64595285714302</c:v>
                </c:pt>
                <c:pt idx="72">
                  <c:v>525.96578199999999</c:v>
                </c:pt>
                <c:pt idx="73">
                  <c:v>529.28561114285719</c:v>
                </c:pt>
                <c:pt idx="74">
                  <c:v>532.5704947142857</c:v>
                </c:pt>
                <c:pt idx="75">
                  <c:v>535.92526942857137</c:v>
                </c:pt>
                <c:pt idx="76">
                  <c:v>538.05694928571427</c:v>
                </c:pt>
                <c:pt idx="77">
                  <c:v>539.73433671428575</c:v>
                </c:pt>
                <c:pt idx="78">
                  <c:v>541.09721400000001</c:v>
                </c:pt>
                <c:pt idx="79">
                  <c:v>542.21547228571433</c:v>
                </c:pt>
                <c:pt idx="80">
                  <c:v>543.08911157142859</c:v>
                </c:pt>
                <c:pt idx="81">
                  <c:v>543.82296857142865</c:v>
                </c:pt>
                <c:pt idx="82">
                  <c:v>544.38209771428581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A36-47E5-B843-6F3C0F33745D}"/>
            </c:ext>
          </c:extLst>
        </c:ser>
        <c:ser>
          <c:idx val="1"/>
          <c:order val="1"/>
          <c:tx>
            <c:strRef>
              <c:f>'power_normal!'!$G$1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'power_normal!'!$G$2:$G$84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2.1370326615924773</c:v>
                </c:pt>
                <c:pt idx="3">
                  <c:v>7.4644130315874202</c:v>
                </c:pt>
                <c:pt idx="4">
                  <c:v>38.418442554684681</c:v>
                </c:pt>
                <c:pt idx="5">
                  <c:v>56.070544748267977</c:v>
                </c:pt>
                <c:pt idx="6">
                  <c:v>56.070544748267977</c:v>
                </c:pt>
                <c:pt idx="7">
                  <c:v>56.070544748267977</c:v>
                </c:pt>
                <c:pt idx="8">
                  <c:v>56.070544748267977</c:v>
                </c:pt>
                <c:pt idx="9">
                  <c:v>56.070544748267977</c:v>
                </c:pt>
                <c:pt idx="10">
                  <c:v>56.070544748267977</c:v>
                </c:pt>
                <c:pt idx="11">
                  <c:v>56.070544748267977</c:v>
                </c:pt>
                <c:pt idx="12">
                  <c:v>56.070544748267977</c:v>
                </c:pt>
                <c:pt idx="13">
                  <c:v>56.070544748267977</c:v>
                </c:pt>
                <c:pt idx="14">
                  <c:v>56.070544748267977</c:v>
                </c:pt>
                <c:pt idx="15">
                  <c:v>56.070544748267977</c:v>
                </c:pt>
                <c:pt idx="16">
                  <c:v>56.070544748267977</c:v>
                </c:pt>
                <c:pt idx="17">
                  <c:v>56.070544748267977</c:v>
                </c:pt>
                <c:pt idx="18">
                  <c:v>56.070544748267977</c:v>
                </c:pt>
                <c:pt idx="19">
                  <c:v>56.070544748267977</c:v>
                </c:pt>
                <c:pt idx="20">
                  <c:v>56.070544748267977</c:v>
                </c:pt>
                <c:pt idx="21">
                  <c:v>56.070544748267977</c:v>
                </c:pt>
                <c:pt idx="22">
                  <c:v>56.070544748267977</c:v>
                </c:pt>
                <c:pt idx="23">
                  <c:v>56.070544748267977</c:v>
                </c:pt>
                <c:pt idx="24">
                  <c:v>56.070544748267977</c:v>
                </c:pt>
                <c:pt idx="25">
                  <c:v>56.070544748267977</c:v>
                </c:pt>
                <c:pt idx="26">
                  <c:v>56.070544748267977</c:v>
                </c:pt>
                <c:pt idx="27">
                  <c:v>56.070544748267977</c:v>
                </c:pt>
                <c:pt idx="28">
                  <c:v>56.070544748267977</c:v>
                </c:pt>
                <c:pt idx="29">
                  <c:v>56.070544748267977</c:v>
                </c:pt>
                <c:pt idx="30">
                  <c:v>56.070544748267977</c:v>
                </c:pt>
                <c:pt idx="31">
                  <c:v>56.070544748267977</c:v>
                </c:pt>
                <c:pt idx="32">
                  <c:v>56.070544748267977</c:v>
                </c:pt>
                <c:pt idx="33">
                  <c:v>56.070544748267977</c:v>
                </c:pt>
                <c:pt idx="34">
                  <c:v>56.070544748267977</c:v>
                </c:pt>
                <c:pt idx="35">
                  <c:v>56.070544748267977</c:v>
                </c:pt>
                <c:pt idx="36">
                  <c:v>56.070544748267977</c:v>
                </c:pt>
                <c:pt idx="37">
                  <c:v>56.070544748267977</c:v>
                </c:pt>
                <c:pt idx="38">
                  <c:v>56.070544748267977</c:v>
                </c:pt>
                <c:pt idx="39">
                  <c:v>56.070544748267977</c:v>
                </c:pt>
                <c:pt idx="40">
                  <c:v>56.070544748267977</c:v>
                </c:pt>
                <c:pt idx="41">
                  <c:v>56.070544748267977</c:v>
                </c:pt>
                <c:pt idx="42">
                  <c:v>56.070544748267977</c:v>
                </c:pt>
                <c:pt idx="43">
                  <c:v>56.070544748267977</c:v>
                </c:pt>
                <c:pt idx="44">
                  <c:v>56.070544748267977</c:v>
                </c:pt>
                <c:pt idx="45">
                  <c:v>56.070544748267977</c:v>
                </c:pt>
                <c:pt idx="46">
                  <c:v>56.070544748267977</c:v>
                </c:pt>
                <c:pt idx="47">
                  <c:v>56.070544748267977</c:v>
                </c:pt>
                <c:pt idx="48">
                  <c:v>56.070544748267977</c:v>
                </c:pt>
                <c:pt idx="49">
                  <c:v>56.070544748267977</c:v>
                </c:pt>
                <c:pt idx="50">
                  <c:v>56.070544748267977</c:v>
                </c:pt>
                <c:pt idx="51">
                  <c:v>56.070544748267977</c:v>
                </c:pt>
                <c:pt idx="52">
                  <c:v>56.070544748267977</c:v>
                </c:pt>
                <c:pt idx="53">
                  <c:v>56.070544748267977</c:v>
                </c:pt>
                <c:pt idx="54">
                  <c:v>56.070544748267977</c:v>
                </c:pt>
                <c:pt idx="55">
                  <c:v>56.070544748267977</c:v>
                </c:pt>
                <c:pt idx="56">
                  <c:v>56.070544748267977</c:v>
                </c:pt>
                <c:pt idx="57">
                  <c:v>56.070544748267977</c:v>
                </c:pt>
                <c:pt idx="58">
                  <c:v>56.070544748267977</c:v>
                </c:pt>
                <c:pt idx="59">
                  <c:v>56.070544748267977</c:v>
                </c:pt>
                <c:pt idx="60">
                  <c:v>56.070544748267977</c:v>
                </c:pt>
                <c:pt idx="61">
                  <c:v>56.070544748267977</c:v>
                </c:pt>
                <c:pt idx="62">
                  <c:v>56.070544748267977</c:v>
                </c:pt>
                <c:pt idx="63">
                  <c:v>56.070544748267977</c:v>
                </c:pt>
                <c:pt idx="64">
                  <c:v>56.070544748267977</c:v>
                </c:pt>
                <c:pt idx="65">
                  <c:v>56.070544748267977</c:v>
                </c:pt>
                <c:pt idx="66">
                  <c:v>56.070544748267977</c:v>
                </c:pt>
                <c:pt idx="67">
                  <c:v>56.070544748267977</c:v>
                </c:pt>
                <c:pt idx="68">
                  <c:v>56.070544748267977</c:v>
                </c:pt>
                <c:pt idx="69">
                  <c:v>56.070544748267977</c:v>
                </c:pt>
                <c:pt idx="70">
                  <c:v>56.070544748267977</c:v>
                </c:pt>
                <c:pt idx="71">
                  <c:v>56.070544748267977</c:v>
                </c:pt>
                <c:pt idx="72">
                  <c:v>56.070544748267977</c:v>
                </c:pt>
                <c:pt idx="73">
                  <c:v>56.070544748267977</c:v>
                </c:pt>
                <c:pt idx="74">
                  <c:v>56.070544748267977</c:v>
                </c:pt>
                <c:pt idx="75">
                  <c:v>56.070544748267977</c:v>
                </c:pt>
                <c:pt idx="76">
                  <c:v>56.070544748267977</c:v>
                </c:pt>
                <c:pt idx="77">
                  <c:v>56.070544748267977</c:v>
                </c:pt>
                <c:pt idx="78">
                  <c:v>56.070544748267977</c:v>
                </c:pt>
                <c:pt idx="79">
                  <c:v>56.070544748267977</c:v>
                </c:pt>
                <c:pt idx="80">
                  <c:v>56.070544748267977</c:v>
                </c:pt>
                <c:pt idx="81">
                  <c:v>56.070544748267977</c:v>
                </c:pt>
                <c:pt idx="82">
                  <c:v>56.070544748267977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A36-47E5-B843-6F3C0F337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89968"/>
        <c:axId val="495791144"/>
      </c:scatterChart>
      <c:valAx>
        <c:axId val="49578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1144"/>
        <c:crosses val="autoZero"/>
        <c:crossBetween val="midCat"/>
      </c:valAx>
      <c:valAx>
        <c:axId val="49579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'power_normal!'!$O$1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'power_normal!'!$O$2:$O$84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3.4945571428571465E-2</c:v>
                </c:pt>
                <c:pt idx="4">
                  <c:v>0</c:v>
                </c:pt>
                <c:pt idx="5">
                  <c:v>-3.3306690738754696E-16</c:v>
                </c:pt>
                <c:pt idx="6">
                  <c:v>-3.4945571428571243E-2</c:v>
                </c:pt>
                <c:pt idx="7">
                  <c:v>-3.4945571428571465E-2</c:v>
                </c:pt>
                <c:pt idx="8">
                  <c:v>-6.989114285714304E-2</c:v>
                </c:pt>
                <c:pt idx="9">
                  <c:v>-6.9891142857142596E-2</c:v>
                </c:pt>
                <c:pt idx="10">
                  <c:v>-6.9891142857143485E-2</c:v>
                </c:pt>
                <c:pt idx="11">
                  <c:v>6.9891142857143262E-2</c:v>
                </c:pt>
                <c:pt idx="12">
                  <c:v>6.9891142857142818E-2</c:v>
                </c:pt>
                <c:pt idx="13">
                  <c:v>0.48923799999999995</c:v>
                </c:pt>
                <c:pt idx="14">
                  <c:v>0.66396585714285739</c:v>
                </c:pt>
                <c:pt idx="15">
                  <c:v>1.0483671428571419</c:v>
                </c:pt>
                <c:pt idx="16">
                  <c:v>1.3279317142857154</c:v>
                </c:pt>
                <c:pt idx="17">
                  <c:v>1.5376051428571413</c:v>
                </c:pt>
                <c:pt idx="18">
                  <c:v>1.9220062857142857</c:v>
                </c:pt>
                <c:pt idx="19">
                  <c:v>2.7606999999999999</c:v>
                </c:pt>
                <c:pt idx="20">
                  <c:v>3.1101557142857157</c:v>
                </c:pt>
                <c:pt idx="21">
                  <c:v>5.6262368571428567</c:v>
                </c:pt>
                <c:pt idx="22">
                  <c:v>6.9192228571428593</c:v>
                </c:pt>
                <c:pt idx="23">
                  <c:v>8.7713381428571395</c:v>
                </c:pt>
                <c:pt idx="24">
                  <c:v>10.833126857142858</c:v>
                </c:pt>
                <c:pt idx="25">
                  <c:v>12.370732000000004</c:v>
                </c:pt>
                <c:pt idx="26">
                  <c:v>13.38415357142857</c:v>
                </c:pt>
                <c:pt idx="27">
                  <c:v>15.76045228571428</c:v>
                </c:pt>
                <c:pt idx="28">
                  <c:v>15.51583328571428</c:v>
                </c:pt>
                <c:pt idx="29">
                  <c:v>15.795397857142888</c:v>
                </c:pt>
                <c:pt idx="30">
                  <c:v>16.354527000000004</c:v>
                </c:pt>
                <c:pt idx="31">
                  <c:v>16.703982714285701</c:v>
                </c:pt>
                <c:pt idx="32">
                  <c:v>17.962023285714281</c:v>
                </c:pt>
                <c:pt idx="33">
                  <c:v>17.787295428571412</c:v>
                </c:pt>
                <c:pt idx="34">
                  <c:v>16.98354728571428</c:v>
                </c:pt>
                <c:pt idx="35">
                  <c:v>16.144853571428598</c:v>
                </c:pt>
                <c:pt idx="36">
                  <c:v>16.144853714285659</c:v>
                </c:pt>
                <c:pt idx="37">
                  <c:v>14.851867428571467</c:v>
                </c:pt>
                <c:pt idx="38">
                  <c:v>14.257792714285699</c:v>
                </c:pt>
                <c:pt idx="39">
                  <c:v>13.034697857142874</c:v>
                </c:pt>
                <c:pt idx="40">
                  <c:v>13.593826857142858</c:v>
                </c:pt>
                <c:pt idx="41">
                  <c:v>14.292738428571397</c:v>
                </c:pt>
                <c:pt idx="42">
                  <c:v>14.013173714285756</c:v>
                </c:pt>
                <c:pt idx="43">
                  <c:v>14.362629428571438</c:v>
                </c:pt>
                <c:pt idx="44">
                  <c:v>14.712085285714295</c:v>
                </c:pt>
                <c:pt idx="45">
                  <c:v>14.502411714285756</c:v>
                </c:pt>
                <c:pt idx="46">
                  <c:v>13.663717999999903</c:v>
                </c:pt>
                <c:pt idx="47">
                  <c:v>13.174480142857135</c:v>
                </c:pt>
                <c:pt idx="48">
                  <c:v>10.903018000000031</c:v>
                </c:pt>
                <c:pt idx="49">
                  <c:v>10.169160999999974</c:v>
                </c:pt>
                <c:pt idx="50">
                  <c:v>9.22563057142861</c:v>
                </c:pt>
                <c:pt idx="51">
                  <c:v>7.8278077142855977</c:v>
                </c:pt>
                <c:pt idx="52">
                  <c:v>6.8842774285715223</c:v>
                </c:pt>
                <c:pt idx="53">
                  <c:v>7.0590052857143633</c:v>
                </c:pt>
                <c:pt idx="54">
                  <c:v>6.3950392857142333</c:v>
                </c:pt>
                <c:pt idx="55">
                  <c:v>6.5697671428571311</c:v>
                </c:pt>
                <c:pt idx="56">
                  <c:v>6.1853659999999877</c:v>
                </c:pt>
                <c:pt idx="57">
                  <c:v>5.3117267142857258</c:v>
                </c:pt>
                <c:pt idx="58">
                  <c:v>5.2767811428571463</c:v>
                </c:pt>
                <c:pt idx="59">
                  <c:v>4.6128152857142481</c:v>
                </c:pt>
                <c:pt idx="60">
                  <c:v>3.6692848571428271</c:v>
                </c:pt>
                <c:pt idx="61">
                  <c:v>3.07521028571432</c:v>
                </c:pt>
                <c:pt idx="62">
                  <c:v>2.4112444285714218</c:v>
                </c:pt>
                <c:pt idx="63">
                  <c:v>2.2714621428571604</c:v>
                </c:pt>
                <c:pt idx="64">
                  <c:v>2.061788714285683</c:v>
                </c:pt>
                <c:pt idx="65">
                  <c:v>1.9220064285714784</c:v>
                </c:pt>
                <c:pt idx="66">
                  <c:v>2.0268431428571034</c:v>
                </c:pt>
                <c:pt idx="67">
                  <c:v>1.7472785714286374</c:v>
                </c:pt>
                <c:pt idx="68">
                  <c:v>1.467713999999944</c:v>
                </c:pt>
                <c:pt idx="69">
                  <c:v>2.4112442857143037</c:v>
                </c:pt>
                <c:pt idx="70">
                  <c:v>2.8305911428571449</c:v>
                </c:pt>
                <c:pt idx="71">
                  <c:v>2.9354278571429973</c:v>
                </c:pt>
                <c:pt idx="72">
                  <c:v>3.0752101428569745</c:v>
                </c:pt>
                <c:pt idx="73">
                  <c:v>3.0752101428572018</c:v>
                </c:pt>
                <c:pt idx="74">
                  <c:v>3.0402645714285086</c:v>
                </c:pt>
                <c:pt idx="75">
                  <c:v>3.1101557142856677</c:v>
                </c:pt>
                <c:pt idx="76">
                  <c:v>1.8870608571428988</c:v>
                </c:pt>
                <c:pt idx="77">
                  <c:v>1.4327684285714781</c:v>
                </c:pt>
                <c:pt idx="78">
                  <c:v>1.118258285714262</c:v>
                </c:pt>
                <c:pt idx="79">
                  <c:v>0.87363928571431881</c:v>
                </c:pt>
                <c:pt idx="80">
                  <c:v>0.62902028571426183</c:v>
                </c:pt>
                <c:pt idx="81">
                  <c:v>0.48923800000005724</c:v>
                </c:pt>
                <c:pt idx="82">
                  <c:v>0.31451014285715939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111-411E-803A-EBC9620122D6}"/>
            </c:ext>
          </c:extLst>
        </c:ser>
        <c:ser>
          <c:idx val="1"/>
          <c:order val="1"/>
          <c:tx>
            <c:strRef>
              <c:f>'power_normal!'!$P$1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'power_normal!'!$P$2:$P$84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2.1370326615924773</c:v>
                </c:pt>
                <c:pt idx="3">
                  <c:v>5.3273803699949429</c:v>
                </c:pt>
                <c:pt idx="4">
                  <c:v>30.954029523097262</c:v>
                </c:pt>
                <c:pt idx="5">
                  <c:v>17.652102193583296</c:v>
                </c:pt>
                <c:pt idx="6">
                  <c:v>2.7037687730027737E-17</c:v>
                </c:pt>
                <c:pt idx="7">
                  <c:v>1.8654066528481725E-192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111-411E-803A-EBC962012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91928"/>
        <c:axId val="495792320"/>
      </c:scatterChart>
      <c:valAx>
        <c:axId val="49579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2320"/>
        <c:crosses val="autoZero"/>
        <c:crossBetween val="midCat"/>
      </c:valAx>
      <c:valAx>
        <c:axId val="4957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1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193376</xdr:colOff>
      <xdr:row>2</xdr:row>
      <xdr:rowOff>146649</xdr:rowOff>
    </xdr:from>
    <xdr:ext cx="1415644" cy="437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="" id="{B0FA135A-B499-447C-8B56-F9DC681CE7AA}"/>
                </a:ext>
              </a:extLst>
            </xdr:cNvPr>
            <xdr:cNvSpPr txBox="1"/>
          </xdr:nvSpPr>
          <xdr:spPr>
            <a:xfrm>
              <a:off x="18050055" y="556404"/>
              <a:ext cx="1415644" cy="437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</m:t>
                        </m:r>
                      </m:num>
                      <m:den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𝑢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𝑠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^2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0FA135A-B499-447C-8B56-F9DC681CE7AA}"/>
                </a:ext>
              </a:extLst>
            </xdr:cNvPr>
            <xdr:cNvSpPr txBox="1"/>
          </xdr:nvSpPr>
          <xdr:spPr>
            <a:xfrm>
              <a:off x="18050055" y="556404"/>
              <a:ext cx="1415644" cy="437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𝐴𝑐/((1+exp⁡{−(𝑥−𝑢)/𝑠} 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27</xdr:col>
      <xdr:colOff>237946</xdr:colOff>
      <xdr:row>7</xdr:row>
      <xdr:rowOff>40257</xdr:rowOff>
    </xdr:from>
    <xdr:ext cx="1614481" cy="5294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xmlns="" id="{D0812C40-571A-4F44-B798-1A8092345106}"/>
                </a:ext>
              </a:extLst>
            </xdr:cNvPr>
            <xdr:cNvSpPr txBox="1"/>
          </xdr:nvSpPr>
          <xdr:spPr>
            <a:xfrm>
              <a:off x="18094625" y="1348597"/>
              <a:ext cx="1614481" cy="529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num>
                                  <m:den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𝑢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𝑠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^2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0812C40-571A-4F44-B798-1A8092345106}"/>
                </a:ext>
              </a:extLst>
            </xdr:cNvPr>
            <xdr:cNvSpPr txBox="1"/>
          </xdr:nvSpPr>
          <xdr:spPr>
            <a:xfrm>
              <a:off x="18094625" y="1348597"/>
              <a:ext cx="1614481" cy="529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(</a:t>
              </a:r>
              <a:r>
                <a:rPr lang="en-GB" sz="1100" b="0" i="0">
                  <a:latin typeface="Cambria Math" panose="02040503050406030204" pitchFamily="18" charset="0"/>
                </a:rPr>
                <a:t>𝐴𝑐∗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exp⁡{−(𝑥−𝑢)/𝑠}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0" i="0">
                  <a:latin typeface="Cambria Math" panose="02040503050406030204" pitchFamily="18" charset="0"/>
                </a:rPr>
                <a:t>𝑠∗(1+exp⁡{−(𝑥−𝑢)/𝑠} )^2)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5</xdr:col>
      <xdr:colOff>729651</xdr:colOff>
      <xdr:row>6</xdr:row>
      <xdr:rowOff>51759</xdr:rowOff>
    </xdr:from>
    <xdr:to>
      <xdr:col>12</xdr:col>
      <xdr:colOff>147367</xdr:colOff>
      <xdr:row>21</xdr:row>
      <xdr:rowOff>99205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1CC823A-FF02-4236-8521-859F89FED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132991</xdr:colOff>
      <xdr:row>5</xdr:row>
      <xdr:rowOff>1438</xdr:rowOff>
    </xdr:from>
    <xdr:to>
      <xdr:col>19</xdr:col>
      <xdr:colOff>600256</xdr:colOff>
      <xdr:row>20</xdr:row>
      <xdr:rowOff>48884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F53E8DF2-4C5D-49FE-AA7D-C1E547475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555770</xdr:colOff>
      <xdr:row>6</xdr:row>
      <xdr:rowOff>176868</xdr:rowOff>
    </xdr:from>
    <xdr:to>
      <xdr:col>9</xdr:col>
      <xdr:colOff>192247</xdr:colOff>
      <xdr:row>22</xdr:row>
      <xdr:rowOff>11885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8D8C4B2-49AF-4413-B64E-F8D96A9A2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612466</xdr:colOff>
      <xdr:row>13</xdr:row>
      <xdr:rowOff>90719</xdr:rowOff>
    </xdr:from>
    <xdr:to>
      <xdr:col>23</xdr:col>
      <xdr:colOff>11615</xdr:colOff>
      <xdr:row>28</xdr:row>
      <xdr:rowOff>107497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C5A6660-0719-4286-B484-3CBE7F917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57150</xdr:rowOff>
    </xdr:from>
    <xdr:to>
      <xdr:col>14</xdr:col>
      <xdr:colOff>152400</xdr:colOff>
      <xdr:row>18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8</xdr:row>
      <xdr:rowOff>140970</xdr:rowOff>
    </xdr:from>
    <xdr:to>
      <xdr:col>9</xdr:col>
      <xdr:colOff>632460</xdr:colOff>
      <xdr:row>23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325C3B41-C39A-4CC7-B877-3A00B2512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769620</xdr:colOff>
      <xdr:row>8</xdr:row>
      <xdr:rowOff>95250</xdr:rowOff>
    </xdr:from>
    <xdr:to>
      <xdr:col>16</xdr:col>
      <xdr:colOff>434340</xdr:colOff>
      <xdr:row>23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FD24813-C5BE-47F4-8361-0F05A5A3A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7</xdr:row>
      <xdr:rowOff>109538</xdr:rowOff>
    </xdr:from>
    <xdr:to>
      <xdr:col>9</xdr:col>
      <xdr:colOff>47625</xdr:colOff>
      <xdr:row>22</xdr:row>
      <xdr:rowOff>138113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F12E2300-DD40-40E7-BA01-D034DF2E0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9</xdr:row>
      <xdr:rowOff>109538</xdr:rowOff>
    </xdr:from>
    <xdr:to>
      <xdr:col>16</xdr:col>
      <xdr:colOff>171450</xdr:colOff>
      <xdr:row>24</xdr:row>
      <xdr:rowOff>138113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84B27AA8-34EF-45E9-9D3F-054C8BDFD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7</xdr:row>
      <xdr:rowOff>125730</xdr:rowOff>
    </xdr:from>
    <xdr:to>
      <xdr:col>10</xdr:col>
      <xdr:colOff>190500</xdr:colOff>
      <xdr:row>22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E11BD031-23EF-4963-89D3-D3111B4DE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220980</xdr:colOff>
      <xdr:row>6</xdr:row>
      <xdr:rowOff>26670</xdr:rowOff>
    </xdr:from>
    <xdr:to>
      <xdr:col>18</xdr:col>
      <xdr:colOff>99060</xdr:colOff>
      <xdr:row>21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5746552D-ED70-432A-945B-78B2403C1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5</xdr:row>
      <xdr:rowOff>72390</xdr:rowOff>
    </xdr:from>
    <xdr:to>
      <xdr:col>8</xdr:col>
      <xdr:colOff>464820</xdr:colOff>
      <xdr:row>20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04C35D2-B1C4-4632-AFCC-180E55B97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373380</xdr:colOff>
      <xdr:row>5</xdr:row>
      <xdr:rowOff>179070</xdr:rowOff>
    </xdr:from>
    <xdr:to>
      <xdr:col>17</xdr:col>
      <xdr:colOff>38100</xdr:colOff>
      <xdr:row>20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FD2E0C6-9EBB-401F-858D-A3368953A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e-Setup/Desktop/today/al/cd/Bhanu_Bharat/K_Cluster/infectio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_Raw"/>
      <sheetName val="Albania"/>
      <sheetName val="01Austria"/>
      <sheetName val="02belgium"/>
      <sheetName val="03Bulgaria"/>
      <sheetName val="04Croatia"/>
      <sheetName val="05Czechia"/>
      <sheetName val="06Denmark"/>
      <sheetName val="07Estonia"/>
      <sheetName val="08Finland"/>
      <sheetName val="09France"/>
      <sheetName val="10Germany"/>
      <sheetName val="11Greece"/>
      <sheetName val="Hungary"/>
      <sheetName val="Ireland"/>
      <sheetName val="Italy"/>
      <sheetName val="Latvia"/>
      <sheetName val="lithuania"/>
      <sheetName val="Netherlands"/>
      <sheetName val="Norway"/>
      <sheetName val="Poland"/>
      <sheetName val="Portugal"/>
      <sheetName val="Romania"/>
      <sheetName val="Spain"/>
      <sheetName val="Switzerland"/>
      <sheetName val="UK"/>
    </sheetNames>
    <sheetDataSet>
      <sheetData sheetId="0">
        <row r="2">
          <cell r="N2">
            <v>0</v>
          </cell>
        </row>
        <row r="3">
          <cell r="N3">
            <v>0</v>
          </cell>
        </row>
        <row r="4">
          <cell r="N4">
            <v>0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1.191E-2</v>
          </cell>
        </row>
        <row r="8">
          <cell r="N8">
            <v>4.7638E-2</v>
          </cell>
        </row>
        <row r="9">
          <cell r="N9">
            <v>4.7638E-2</v>
          </cell>
        </row>
        <row r="10">
          <cell r="N10">
            <v>4.7638E-2</v>
          </cell>
        </row>
        <row r="11">
          <cell r="N11">
            <v>5.9547999999999997E-2</v>
          </cell>
        </row>
        <row r="12">
          <cell r="N12">
            <v>9.5277000000000001E-2</v>
          </cell>
        </row>
        <row r="13">
          <cell r="N13">
            <v>0.11909599999999999</v>
          </cell>
        </row>
        <row r="14">
          <cell r="N14">
            <v>0.14291499999999999</v>
          </cell>
        </row>
        <row r="15">
          <cell r="N15">
            <v>0.14291499999999999</v>
          </cell>
        </row>
        <row r="16">
          <cell r="N16">
            <v>0.14291499999999999</v>
          </cell>
        </row>
        <row r="17">
          <cell r="N17">
            <v>0.14291499999999999</v>
          </cell>
        </row>
        <row r="18">
          <cell r="N18">
            <v>0.15482499999999999</v>
          </cell>
        </row>
        <row r="19">
          <cell r="N19">
            <v>0.15482499999999999</v>
          </cell>
        </row>
        <row r="20">
          <cell r="N20">
            <v>0.16673399999999999</v>
          </cell>
        </row>
        <row r="21">
          <cell r="N21">
            <v>0.16673399999999999</v>
          </cell>
        </row>
        <row r="22">
          <cell r="N22">
            <v>0.190553</v>
          </cell>
        </row>
        <row r="23">
          <cell r="N23">
            <v>0.190553</v>
          </cell>
        </row>
        <row r="24">
          <cell r="N24">
            <v>0.190553</v>
          </cell>
        </row>
        <row r="25">
          <cell r="N25">
            <v>0.190553</v>
          </cell>
        </row>
        <row r="26">
          <cell r="N26">
            <v>0.190553</v>
          </cell>
        </row>
        <row r="27">
          <cell r="N27">
            <v>0.190553</v>
          </cell>
        </row>
        <row r="28">
          <cell r="N28">
            <v>0.190553</v>
          </cell>
        </row>
        <row r="29">
          <cell r="N29">
            <v>0.190553</v>
          </cell>
        </row>
        <row r="30">
          <cell r="N30">
            <v>0.190553</v>
          </cell>
        </row>
        <row r="31">
          <cell r="N31">
            <v>0.190553</v>
          </cell>
        </row>
        <row r="32">
          <cell r="N32">
            <v>0.190553</v>
          </cell>
        </row>
        <row r="33">
          <cell r="N33">
            <v>0.190553</v>
          </cell>
        </row>
        <row r="34">
          <cell r="N34">
            <v>0.190553</v>
          </cell>
        </row>
        <row r="35">
          <cell r="N35">
            <v>0.190553</v>
          </cell>
        </row>
        <row r="36">
          <cell r="N36">
            <v>0.202463</v>
          </cell>
        </row>
        <row r="37">
          <cell r="N37">
            <v>0.32155899999999998</v>
          </cell>
        </row>
        <row r="38">
          <cell r="N38">
            <v>0.54784100000000002</v>
          </cell>
        </row>
        <row r="39">
          <cell r="N39">
            <v>0.57165999999999995</v>
          </cell>
        </row>
        <row r="40">
          <cell r="N40">
            <v>0.94085700000000005</v>
          </cell>
        </row>
        <row r="41">
          <cell r="N41">
            <v>1.5482450000000001</v>
          </cell>
        </row>
        <row r="42">
          <cell r="N42">
            <v>1.8936230000000001</v>
          </cell>
        </row>
        <row r="43">
          <cell r="N43">
            <v>2.3342770000000002</v>
          </cell>
        </row>
        <row r="44">
          <cell r="N44">
            <v>3.1203090000000002</v>
          </cell>
        </row>
        <row r="45">
          <cell r="N45">
            <v>5.7404159999999997</v>
          </cell>
        </row>
        <row r="46">
          <cell r="N46">
            <v>7.9794169999999998</v>
          </cell>
        </row>
        <row r="47">
          <cell r="N47">
            <v>9.5157530000000001</v>
          </cell>
        </row>
        <row r="48">
          <cell r="N48">
            <v>12.385961</v>
          </cell>
        </row>
        <row r="49">
          <cell r="N49">
            <v>14.005663</v>
          </cell>
        </row>
        <row r="50">
          <cell r="N50">
            <v>17.352255</v>
          </cell>
        </row>
        <row r="51">
          <cell r="N51">
            <v>22.723474</v>
          </cell>
        </row>
        <row r="52">
          <cell r="N52">
            <v>24.748103</v>
          </cell>
        </row>
        <row r="53">
          <cell r="N53">
            <v>43.767698000000003</v>
          </cell>
        </row>
        <row r="54">
          <cell r="N54">
            <v>54.605414000000003</v>
          </cell>
        </row>
        <row r="55">
          <cell r="N55">
            <v>69.016002999999998</v>
          </cell>
        </row>
        <row r="56">
          <cell r="N56">
            <v>86.606449999999995</v>
          </cell>
        </row>
        <row r="57">
          <cell r="N57">
            <v>110.246961</v>
          </cell>
        </row>
        <row r="58">
          <cell r="N58">
            <v>146.80936500000001</v>
          </cell>
        </row>
        <row r="59">
          <cell r="N59">
            <v>182.45473100000001</v>
          </cell>
        </row>
        <row r="60">
          <cell r="N60">
            <v>236.38130000000001</v>
          </cell>
        </row>
        <row r="61">
          <cell r="N61">
            <v>264.54745100000002</v>
          </cell>
        </row>
        <row r="62">
          <cell r="N62">
            <v>296.22692799999999</v>
          </cell>
        </row>
        <row r="63">
          <cell r="N63">
            <v>346.044692</v>
          </cell>
        </row>
        <row r="64">
          <cell r="N64">
            <v>392.849332</v>
          </cell>
        </row>
        <row r="65">
          <cell r="N65">
            <v>444.501171</v>
          </cell>
        </row>
        <row r="66">
          <cell r="N66">
            <v>523.28302799999994</v>
          </cell>
        </row>
        <row r="67">
          <cell r="N67">
            <v>605.85213099999999</v>
          </cell>
        </row>
        <row r="68">
          <cell r="N68">
            <v>687.12308900000005</v>
          </cell>
        </row>
        <row r="69">
          <cell r="N69">
            <v>739.52523199999996</v>
          </cell>
        </row>
        <row r="70">
          <cell r="N70">
            <v>796.57210899999995</v>
          </cell>
        </row>
        <row r="71">
          <cell r="N71">
            <v>855.20295999999996</v>
          </cell>
        </row>
        <row r="72">
          <cell r="N72">
            <v>927.42264</v>
          </cell>
        </row>
        <row r="73">
          <cell r="N73">
            <v>1009.860737</v>
          </cell>
        </row>
        <row r="74">
          <cell r="N74">
            <v>1085.6651999999999</v>
          </cell>
        </row>
        <row r="75">
          <cell r="N75">
            <v>1144.4151469999999</v>
          </cell>
        </row>
        <row r="76">
          <cell r="N76">
            <v>1192.4226550000001</v>
          </cell>
        </row>
        <row r="77">
          <cell r="N77">
            <v>1231.1406919999999</v>
          </cell>
        </row>
        <row r="78">
          <cell r="N78">
            <v>1282.220871</v>
          </cell>
        </row>
        <row r="79">
          <cell r="N79">
            <v>1349.3075229999999</v>
          </cell>
        </row>
        <row r="80">
          <cell r="N80">
            <v>1407.4858099999999</v>
          </cell>
        </row>
        <row r="81">
          <cell r="N81">
            <v>1455.005026</v>
          </cell>
        </row>
        <row r="82">
          <cell r="N82">
            <v>1487.6015400000001</v>
          </cell>
        </row>
        <row r="83">
          <cell r="N83">
            <v>1522.687156</v>
          </cell>
        </row>
        <row r="84">
          <cell r="N84">
            <v>1549.1025999999999</v>
          </cell>
        </row>
        <row r="85">
          <cell r="N85">
            <v>1564.4302259999999</v>
          </cell>
        </row>
        <row r="86">
          <cell r="N86">
            <v>1604.8513330000001</v>
          </cell>
        </row>
        <row r="87">
          <cell r="N87">
            <v>1639.9250400000001</v>
          </cell>
        </row>
        <row r="88">
          <cell r="N88">
            <v>1683.978568</v>
          </cell>
        </row>
        <row r="89">
          <cell r="N89">
            <v>1707.142697</v>
          </cell>
        </row>
        <row r="90">
          <cell r="N90">
            <v>1729.0801389999999</v>
          </cell>
        </row>
        <row r="91">
          <cell r="N91">
            <v>1751.4820549999999</v>
          </cell>
        </row>
        <row r="92">
          <cell r="N92">
            <v>1766.0831969999999</v>
          </cell>
        </row>
        <row r="93">
          <cell r="N93">
            <v>1794.154072</v>
          </cell>
        </row>
        <row r="94">
          <cell r="N94">
            <v>1823.701734</v>
          </cell>
        </row>
        <row r="95">
          <cell r="N95">
            <v>1845.9726450000001</v>
          </cell>
        </row>
        <row r="96">
          <cell r="N96">
            <v>1864.003745</v>
          </cell>
        </row>
        <row r="97">
          <cell r="N97">
            <v>1878.9740850000001</v>
          </cell>
        </row>
        <row r="98">
          <cell r="N98">
            <v>1890.7407479999999</v>
          </cell>
        </row>
        <row r="99">
          <cell r="N99">
            <v>1904.4844000000001</v>
          </cell>
        </row>
        <row r="100">
          <cell r="N100">
            <v>1923.861283</v>
          </cell>
        </row>
        <row r="101">
          <cell r="N101">
            <v>1941.368363</v>
          </cell>
        </row>
        <row r="102">
          <cell r="N102">
            <v>1954.087792</v>
          </cell>
        </row>
        <row r="103">
          <cell r="N103">
            <v>1964.687316</v>
          </cell>
        </row>
        <row r="104">
          <cell r="N104">
            <v>1972.988292</v>
          </cell>
        </row>
        <row r="105">
          <cell r="N105">
            <v>1978.800166</v>
          </cell>
        </row>
        <row r="106">
          <cell r="N106">
            <v>1988.982855</v>
          </cell>
        </row>
        <row r="107">
          <cell r="N107">
            <v>2002.738417</v>
          </cell>
        </row>
        <row r="108">
          <cell r="N108">
            <v>2017.839761</v>
          </cell>
        </row>
        <row r="109">
          <cell r="N109">
            <v>2031.6310530000001</v>
          </cell>
        </row>
        <row r="110">
          <cell r="N110">
            <v>2040.3965020000001</v>
          </cell>
        </row>
        <row r="111">
          <cell r="N111">
            <v>2047.0063170000001</v>
          </cell>
        </row>
        <row r="112">
          <cell r="N112">
            <v>2055.3072929999998</v>
          </cell>
        </row>
        <row r="113">
          <cell r="N113">
            <v>2062.3934920000002</v>
          </cell>
        </row>
        <row r="114">
          <cell r="N114">
            <v>2073.4336699999999</v>
          </cell>
        </row>
        <row r="115">
          <cell r="N115">
            <v>2077.9593100000002</v>
          </cell>
        </row>
        <row r="116">
          <cell r="N116">
            <v>2086.9510409999998</v>
          </cell>
        </row>
        <row r="117">
          <cell r="N117">
            <v>2093.1321119999998</v>
          </cell>
        </row>
        <row r="118">
          <cell r="N118">
            <v>2100.4803219999999</v>
          </cell>
        </row>
        <row r="119">
          <cell r="N119">
            <v>2102.6478649999999</v>
          </cell>
        </row>
        <row r="120">
          <cell r="N120">
            <v>2117.2609170000001</v>
          </cell>
        </row>
        <row r="121">
          <cell r="N121">
            <v>2125.5380730000002</v>
          </cell>
        </row>
        <row r="122">
          <cell r="N122">
            <v>2132.0645220000001</v>
          </cell>
        </row>
        <row r="123">
          <cell r="N123">
            <v>2140.2702210000002</v>
          </cell>
        </row>
        <row r="124">
          <cell r="N124">
            <v>2143.557264</v>
          </cell>
        </row>
        <row r="125">
          <cell r="N125">
            <v>2147.6303400000002</v>
          </cell>
        </row>
        <row r="126">
          <cell r="N126">
            <v>2150.869745</v>
          </cell>
        </row>
        <row r="127">
          <cell r="N127">
            <v>2158.015492</v>
          </cell>
        </row>
        <row r="128">
          <cell r="N128">
            <v>2161.8741949999999</v>
          </cell>
        </row>
        <row r="129">
          <cell r="N129">
            <v>2169.8774309999999</v>
          </cell>
        </row>
        <row r="130">
          <cell r="N130">
            <v>2178.5237849999999</v>
          </cell>
        </row>
        <row r="131">
          <cell r="N131">
            <v>2181.7036419999999</v>
          </cell>
        </row>
        <row r="132">
          <cell r="N132">
            <v>2184.3356589999999</v>
          </cell>
        </row>
        <row r="133">
          <cell r="N133">
            <v>2186.5270209999999</v>
          </cell>
        </row>
        <row r="134">
          <cell r="N134">
            <v>2189.9212510000002</v>
          </cell>
        </row>
        <row r="135">
          <cell r="N135">
            <v>2192.8033679999999</v>
          </cell>
        </row>
        <row r="136">
          <cell r="N136">
            <v>2196.9836300000002</v>
          </cell>
        </row>
        <row r="137">
          <cell r="N137">
            <v>2202.366759</v>
          </cell>
        </row>
        <row r="138">
          <cell r="N138">
            <v>2208.6311970000002</v>
          </cell>
        </row>
        <row r="139">
          <cell r="N139">
            <v>2212.2040710000001</v>
          </cell>
        </row>
        <row r="140">
          <cell r="N140">
            <v>2216.479609</v>
          </cell>
        </row>
        <row r="141">
          <cell r="N141">
            <v>2221.207711</v>
          </cell>
        </row>
        <row r="142">
          <cell r="N142">
            <v>2221.3982649999998</v>
          </cell>
        </row>
        <row r="143">
          <cell r="N143">
            <v>2223.4109830000002</v>
          </cell>
        </row>
        <row r="144">
          <cell r="N144">
            <v>2229.7826070000001</v>
          </cell>
        </row>
        <row r="145">
          <cell r="N145">
            <v>2230.2709</v>
          </cell>
        </row>
        <row r="146">
          <cell r="N146">
            <v>2233.2602040000002</v>
          </cell>
        </row>
        <row r="147">
          <cell r="N147">
            <v>2235.2133749999998</v>
          </cell>
        </row>
        <row r="148">
          <cell r="N148">
            <v>2242.0018340000001</v>
          </cell>
        </row>
        <row r="149">
          <cell r="N149">
            <v>2246.1940060000002</v>
          </cell>
        </row>
        <row r="150">
          <cell r="N150">
            <v>2260.6403230000001</v>
          </cell>
        </row>
        <row r="151">
          <cell r="N151">
            <v>2266.3807400000001</v>
          </cell>
        </row>
        <row r="152">
          <cell r="N152">
            <v>2270.7991929999998</v>
          </cell>
        </row>
        <row r="153">
          <cell r="N153">
            <v>2277.9687589999999</v>
          </cell>
        </row>
        <row r="154">
          <cell r="N154">
            <v>2283.8759100000002</v>
          </cell>
        </row>
        <row r="155">
          <cell r="N155">
            <v>2292.3555289999999</v>
          </cell>
        </row>
        <row r="156">
          <cell r="N156">
            <v>2297.012174</v>
          </cell>
        </row>
        <row r="157">
          <cell r="N157">
            <v>2302.9669629999999</v>
          </cell>
        </row>
        <row r="158">
          <cell r="N158">
            <v>2310.8868320000001</v>
          </cell>
        </row>
        <row r="159">
          <cell r="N159">
            <v>2315.9126740000002</v>
          </cell>
        </row>
        <row r="160">
          <cell r="N160">
            <v>2318.711425</v>
          </cell>
        </row>
        <row r="161">
          <cell r="N161">
            <v>2322.8678669999999</v>
          </cell>
        </row>
        <row r="162">
          <cell r="N162">
            <v>2327.3458690000002</v>
          </cell>
        </row>
        <row r="163">
          <cell r="N163">
            <v>2333.0029180000001</v>
          </cell>
        </row>
        <row r="164">
          <cell r="N164">
            <v>2338.6837869999999</v>
          </cell>
        </row>
        <row r="165">
          <cell r="N165">
            <v>2343.5667130000002</v>
          </cell>
        </row>
        <row r="166">
          <cell r="N166">
            <v>2348.5449170000002</v>
          </cell>
        </row>
        <row r="167">
          <cell r="N167">
            <v>2352.4155300000002</v>
          </cell>
        </row>
        <row r="168">
          <cell r="N168">
            <v>2358.8586110000001</v>
          </cell>
        </row>
        <row r="169">
          <cell r="N169">
            <v>2362.181384</v>
          </cell>
        </row>
        <row r="170">
          <cell r="N170">
            <v>2366.4211930000001</v>
          </cell>
        </row>
        <row r="171">
          <cell r="N171">
            <v>2370.0178860000001</v>
          </cell>
        </row>
        <row r="172">
          <cell r="N172">
            <v>2373.9599560000001</v>
          </cell>
        </row>
        <row r="173">
          <cell r="N173">
            <v>2378.4498669999998</v>
          </cell>
        </row>
        <row r="174">
          <cell r="N174">
            <v>2380.9508780000001</v>
          </cell>
        </row>
        <row r="175">
          <cell r="N175">
            <v>2384.0592780000002</v>
          </cell>
        </row>
        <row r="176">
          <cell r="N176">
            <v>2387.346321</v>
          </cell>
        </row>
        <row r="177">
          <cell r="N177">
            <v>2392.5150779999999</v>
          </cell>
        </row>
        <row r="178">
          <cell r="N178">
            <v>2399.1844420000002</v>
          </cell>
        </row>
        <row r="179">
          <cell r="N179">
            <v>2406.2706400000002</v>
          </cell>
        </row>
        <row r="180">
          <cell r="N180">
            <v>2410.8081900000002</v>
          </cell>
        </row>
        <row r="181">
          <cell r="N181">
            <v>2414.488249</v>
          </cell>
        </row>
        <row r="182">
          <cell r="N182">
            <v>2421.5149000000001</v>
          </cell>
        </row>
        <row r="183">
          <cell r="N183">
            <v>2426.183454</v>
          </cell>
        </row>
        <row r="184">
          <cell r="N184">
            <v>2432.8409080000001</v>
          </cell>
        </row>
        <row r="185">
          <cell r="N185">
            <v>2440.0462029999999</v>
          </cell>
        </row>
        <row r="186">
          <cell r="N186">
            <v>2448.8831100000002</v>
          </cell>
        </row>
        <row r="187">
          <cell r="N187">
            <v>2456.6838830000002</v>
          </cell>
        </row>
        <row r="188">
          <cell r="N188">
            <v>2461.3167090000002</v>
          </cell>
        </row>
        <row r="189">
          <cell r="N189">
            <v>2466.6164709999998</v>
          </cell>
        </row>
        <row r="190">
          <cell r="N190">
            <v>2473.7026700000001</v>
          </cell>
        </row>
        <row r="191">
          <cell r="N191">
            <v>2483.6948050000001</v>
          </cell>
        </row>
        <row r="192">
          <cell r="N192">
            <v>2495.4733780000001</v>
          </cell>
        </row>
        <row r="193">
          <cell r="N193">
            <v>2505.7632530000001</v>
          </cell>
        </row>
        <row r="194">
          <cell r="N194">
            <v>2512.9804570000001</v>
          </cell>
        </row>
        <row r="195">
          <cell r="N195">
            <v>2515.5410160000001</v>
          </cell>
        </row>
        <row r="196">
          <cell r="N196">
            <v>2526.15245</v>
          </cell>
        </row>
        <row r="197">
          <cell r="N197">
            <v>2534.6916179999998</v>
          </cell>
        </row>
        <row r="198">
          <cell r="N198">
            <v>2549.9954250000001</v>
          </cell>
        </row>
        <row r="199">
          <cell r="N199">
            <v>2561.023694</v>
          </cell>
        </row>
        <row r="200">
          <cell r="N200">
            <v>2574.8030749999998</v>
          </cell>
        </row>
        <row r="201">
          <cell r="N201">
            <v>2583.2231470000002</v>
          </cell>
        </row>
        <row r="202">
          <cell r="N202">
            <v>2587.8083339999998</v>
          </cell>
        </row>
        <row r="203">
          <cell r="N203">
            <v>2602.3380189999998</v>
          </cell>
        </row>
        <row r="204">
          <cell r="N204">
            <v>2614.6287029999999</v>
          </cell>
        </row>
        <row r="205">
          <cell r="N205">
            <v>2630.3374370000001</v>
          </cell>
        </row>
        <row r="206">
          <cell r="N206">
            <v>2647.272856</v>
          </cell>
        </row>
        <row r="207">
          <cell r="N207">
            <v>2665.2563190000001</v>
          </cell>
        </row>
        <row r="208">
          <cell r="N208">
            <v>2673.5572940000002</v>
          </cell>
        </row>
        <row r="209">
          <cell r="N209">
            <v>2679.7383650000002</v>
          </cell>
        </row>
        <row r="210">
          <cell r="N210">
            <v>2699.90128</v>
          </cell>
        </row>
        <row r="211">
          <cell r="N211">
            <v>2716.8128809999998</v>
          </cell>
        </row>
        <row r="212">
          <cell r="N212">
            <v>2735.7014709999999</v>
          </cell>
        </row>
        <row r="213">
          <cell r="N213">
            <v>2754.5900609999999</v>
          </cell>
        </row>
        <row r="214">
          <cell r="N214">
            <v>2775.2769979999998</v>
          </cell>
        </row>
        <row r="215">
          <cell r="N215">
            <v>2785.1857669999999</v>
          </cell>
        </row>
        <row r="216">
          <cell r="N216">
            <v>2792.7245290000001</v>
          </cell>
        </row>
        <row r="217">
          <cell r="N217">
            <v>2812.1133220000002</v>
          </cell>
        </row>
        <row r="218">
          <cell r="N218">
            <v>2829.5132149999999</v>
          </cell>
        </row>
        <row r="219">
          <cell r="N219">
            <v>2846.5081829999999</v>
          </cell>
        </row>
        <row r="220">
          <cell r="N220">
            <v>2865.0990339999998</v>
          </cell>
        </row>
        <row r="221">
          <cell r="N221">
            <v>2883.6184269999999</v>
          </cell>
        </row>
        <row r="222">
          <cell r="N222">
            <v>2892.0623179999998</v>
          </cell>
        </row>
        <row r="223">
          <cell r="N223">
            <v>2897.659819</v>
          </cell>
        </row>
        <row r="224">
          <cell r="N224">
            <v>2915.4884569999999</v>
          </cell>
        </row>
        <row r="225">
          <cell r="N225">
            <v>2929.9347750000002</v>
          </cell>
        </row>
        <row r="226">
          <cell r="N226">
            <v>2946.5605460000002</v>
          </cell>
        </row>
        <row r="227">
          <cell r="N227">
            <v>2963.5793319999998</v>
          </cell>
        </row>
        <row r="228">
          <cell r="N228">
            <v>2980.7648530000001</v>
          </cell>
        </row>
        <row r="229">
          <cell r="N229">
            <v>2989.994776</v>
          </cell>
        </row>
        <row r="230">
          <cell r="N230">
            <v>2997.974193</v>
          </cell>
        </row>
        <row r="231">
          <cell r="N231">
            <v>3020.578571</v>
          </cell>
        </row>
        <row r="232">
          <cell r="N232">
            <v>3036.4302189999999</v>
          </cell>
        </row>
        <row r="233">
          <cell r="N233">
            <v>3054.0087560000002</v>
          </cell>
        </row>
        <row r="234">
          <cell r="N234">
            <v>3074.445592</v>
          </cell>
        </row>
        <row r="235">
          <cell r="N235">
            <v>3093.3341820000001</v>
          </cell>
        </row>
        <row r="236">
          <cell r="N236">
            <v>3106.2203450000002</v>
          </cell>
        </row>
        <row r="237">
          <cell r="N237">
            <v>3117.1771570000001</v>
          </cell>
        </row>
        <row r="238">
          <cell r="N238">
            <v>3134.8628800000001</v>
          </cell>
        </row>
        <row r="239">
          <cell r="N239">
            <v>3156.204843</v>
          </cell>
        </row>
        <row r="240">
          <cell r="N240">
            <v>3178.29711</v>
          </cell>
        </row>
        <row r="241">
          <cell r="N241">
            <v>3204.2480799999998</v>
          </cell>
        </row>
        <row r="242">
          <cell r="N242">
            <v>3230.4372410000001</v>
          </cell>
        </row>
        <row r="243">
          <cell r="N243">
            <v>3250.50488</v>
          </cell>
        </row>
        <row r="244">
          <cell r="N244">
            <v>3262.8074740000002</v>
          </cell>
        </row>
        <row r="245">
          <cell r="N245">
            <v>3281.8032499999999</v>
          </cell>
        </row>
        <row r="246">
          <cell r="N246">
            <v>3303.8597880000002</v>
          </cell>
        </row>
        <row r="247">
          <cell r="N247">
            <v>3323.0699370000002</v>
          </cell>
        </row>
        <row r="248">
          <cell r="N248">
            <v>3350.7120669999999</v>
          </cell>
        </row>
        <row r="249">
          <cell r="N249">
            <v>3378.890128</v>
          </cell>
        </row>
        <row r="250">
          <cell r="N250">
            <v>3394.5393130000002</v>
          </cell>
        </row>
        <row r="251">
          <cell r="N251">
            <v>3410.1765890000001</v>
          </cell>
        </row>
        <row r="252">
          <cell r="N252">
            <v>3437.4733409999999</v>
          </cell>
        </row>
        <row r="253">
          <cell r="N253">
            <v>3459.3869639999998</v>
          </cell>
        </row>
        <row r="254">
          <cell r="N254">
            <v>3488.4701530000002</v>
          </cell>
        </row>
        <row r="255">
          <cell r="N255">
            <v>3519.7447040000002</v>
          </cell>
        </row>
        <row r="256">
          <cell r="N256">
            <v>3553.5083570000002</v>
          </cell>
        </row>
        <row r="257">
          <cell r="N257">
            <v>3573.1948889999999</v>
          </cell>
        </row>
        <row r="258">
          <cell r="N258">
            <v>3591.6070970000001</v>
          </cell>
        </row>
        <row r="259">
          <cell r="N259">
            <v>3628.5267880000001</v>
          </cell>
        </row>
        <row r="260">
          <cell r="N260">
            <v>3657.752892</v>
          </cell>
        </row>
        <row r="261">
          <cell r="N261">
            <v>3705.5102980000001</v>
          </cell>
        </row>
        <row r="262">
          <cell r="N262">
            <v>3762.7239100000002</v>
          </cell>
        </row>
        <row r="263">
          <cell r="N263">
            <v>3816.9601269999998</v>
          </cell>
        </row>
        <row r="264">
          <cell r="N264">
            <v>3852.3077539999999</v>
          </cell>
        </row>
        <row r="265">
          <cell r="N265">
            <v>3886.2024120000001</v>
          </cell>
        </row>
        <row r="266">
          <cell r="N266">
            <v>3964.1029610000001</v>
          </cell>
        </row>
        <row r="267">
          <cell r="N267">
            <v>4017.2673159999999</v>
          </cell>
        </row>
        <row r="268">
          <cell r="N268">
            <v>4102.6947170000003</v>
          </cell>
        </row>
        <row r="269">
          <cell r="N269">
            <v>4193.4457000000002</v>
          </cell>
        </row>
        <row r="270">
          <cell r="N270">
            <v>4285.0899010000003</v>
          </cell>
        </row>
        <row r="271">
          <cell r="N271">
            <v>4342.9942680000004</v>
          </cell>
        </row>
        <row r="272">
          <cell r="N272">
            <v>4390.7159460000003</v>
          </cell>
        </row>
        <row r="273">
          <cell r="N273">
            <v>4490.7206699999997</v>
          </cell>
        </row>
        <row r="274">
          <cell r="N274">
            <v>4592.2260020000003</v>
          </cell>
        </row>
        <row r="275">
          <cell r="N275">
            <v>4739.0830050000004</v>
          </cell>
        </row>
        <row r="276">
          <cell r="N276">
            <v>4809.9688120000001</v>
          </cell>
        </row>
        <row r="277">
          <cell r="N277">
            <v>4970.4622820000004</v>
          </cell>
        </row>
        <row r="278">
          <cell r="N278">
            <v>5095.0126460000001</v>
          </cell>
        </row>
        <row r="279">
          <cell r="N279">
            <v>5212.7983709999999</v>
          </cell>
        </row>
        <row r="280">
          <cell r="N280">
            <v>5362.3826669999999</v>
          </cell>
        </row>
        <row r="281">
          <cell r="N281">
            <v>5519.1246199999996</v>
          </cell>
        </row>
        <row r="282">
          <cell r="N282">
            <v>5712.0835989999996</v>
          </cell>
        </row>
        <row r="283">
          <cell r="N283">
            <v>5935.1857200000004</v>
          </cell>
        </row>
        <row r="284">
          <cell r="N284">
            <v>6166.0171559999999</v>
          </cell>
        </row>
        <row r="285">
          <cell r="N285">
            <v>6333.394362</v>
          </cell>
        </row>
        <row r="286">
          <cell r="N286">
            <v>6482.93102</v>
          </cell>
        </row>
        <row r="287">
          <cell r="N287">
            <v>6783.6716779999997</v>
          </cell>
        </row>
        <row r="288">
          <cell r="N288">
            <v>6873.386528</v>
          </cell>
        </row>
        <row r="289">
          <cell r="N289">
            <v>7248.3000359999996</v>
          </cell>
        </row>
        <row r="290">
          <cell r="N290">
            <v>7516.9920199999997</v>
          </cell>
        </row>
        <row r="291">
          <cell r="N291">
            <v>7788.7685849999998</v>
          </cell>
        </row>
        <row r="292">
          <cell r="N292">
            <v>7956.9556419999999</v>
          </cell>
        </row>
        <row r="293">
          <cell r="N293">
            <v>8129.7636149999998</v>
          </cell>
        </row>
        <row r="294">
          <cell r="N294">
            <v>8207.4378809999998</v>
          </cell>
        </row>
        <row r="295">
          <cell r="N295">
            <v>8523.6014429999996</v>
          </cell>
        </row>
        <row r="296">
          <cell r="N296">
            <v>8790.3878939999995</v>
          </cell>
        </row>
        <row r="297">
          <cell r="N297">
            <v>9085.0070290000003</v>
          </cell>
        </row>
        <row r="298">
          <cell r="N298">
            <v>9350.1261400000003</v>
          </cell>
        </row>
        <row r="299">
          <cell r="N299">
            <v>9524.4823579999993</v>
          </cell>
        </row>
        <row r="300">
          <cell r="N300">
            <v>9562.7478319999991</v>
          </cell>
        </row>
        <row r="301">
          <cell r="N301">
            <v>9736.3894749999999</v>
          </cell>
        </row>
        <row r="302">
          <cell r="N302">
            <v>10048.78961</v>
          </cell>
        </row>
        <row r="303">
          <cell r="N303">
            <v>10331.368162000001</v>
          </cell>
        </row>
        <row r="304">
          <cell r="N304">
            <v>10617.686320999999</v>
          </cell>
        </row>
        <row r="305">
          <cell r="N305">
            <v>10886.759410999999</v>
          </cell>
        </row>
        <row r="306">
          <cell r="N306">
            <v>11051.969074000001</v>
          </cell>
        </row>
        <row r="307">
          <cell r="N307">
            <v>11104.097296</v>
          </cell>
        </row>
        <row r="308">
          <cell r="N308">
            <v>11276.250243</v>
          </cell>
        </row>
        <row r="309">
          <cell r="N309">
            <v>11471.210031000001</v>
          </cell>
        </row>
        <row r="310">
          <cell r="N310">
            <v>11860.498399</v>
          </cell>
        </row>
        <row r="311">
          <cell r="N311">
            <v>12121.925541000001</v>
          </cell>
        </row>
        <row r="312">
          <cell r="N312">
            <v>12369.871041</v>
          </cell>
        </row>
        <row r="313">
          <cell r="N313">
            <v>12534.759145</v>
          </cell>
        </row>
        <row r="314">
          <cell r="N314">
            <v>12572.834064999999</v>
          </cell>
        </row>
        <row r="315">
          <cell r="N315">
            <v>12742.20017</v>
          </cell>
        </row>
        <row r="316">
          <cell r="N316">
            <v>13037.152773</v>
          </cell>
        </row>
        <row r="317">
          <cell r="N317">
            <v>13314.348196000001</v>
          </cell>
        </row>
        <row r="318">
          <cell r="N318">
            <v>13595.307045</v>
          </cell>
        </row>
        <row r="319">
          <cell r="N319">
            <v>13785.503001999999</v>
          </cell>
        </row>
        <row r="320">
          <cell r="N320">
            <v>14096.652631000001</v>
          </cell>
        </row>
        <row r="321">
          <cell r="N321">
            <v>14226.586123999999</v>
          </cell>
        </row>
        <row r="322">
          <cell r="N322">
            <v>14291.564780999999</v>
          </cell>
        </row>
        <row r="323">
          <cell r="N323">
            <v>14640.074755</v>
          </cell>
        </row>
        <row r="324">
          <cell r="N324">
            <v>14938.874152</v>
          </cell>
        </row>
        <row r="325">
          <cell r="N325">
            <v>15328.72227</v>
          </cell>
        </row>
        <row r="326">
          <cell r="N326">
            <v>15652.865248</v>
          </cell>
        </row>
        <row r="327">
          <cell r="N327">
            <v>15912.398767000001</v>
          </cell>
        </row>
        <row r="328">
          <cell r="N328">
            <v>16087.576746999999</v>
          </cell>
        </row>
        <row r="329">
          <cell r="N329">
            <v>16164.405433</v>
          </cell>
        </row>
        <row r="330">
          <cell r="N330">
            <v>16567.246900999999</v>
          </cell>
        </row>
        <row r="331">
          <cell r="N331">
            <v>16957.214114999999</v>
          </cell>
        </row>
        <row r="332">
          <cell r="N332">
            <v>17316.633263</v>
          </cell>
        </row>
        <row r="333">
          <cell r="N333">
            <v>17707.624701000001</v>
          </cell>
        </row>
        <row r="334">
          <cell r="N334">
            <v>17965.812438000001</v>
          </cell>
        </row>
        <row r="335">
          <cell r="N335">
            <v>18042.557756999999</v>
          </cell>
        </row>
        <row r="336">
          <cell r="N336">
            <v>18271.888586000001</v>
          </cell>
        </row>
        <row r="337">
          <cell r="N337">
            <v>18702.455550999999</v>
          </cell>
        </row>
        <row r="338">
          <cell r="N338">
            <v>19104.499078000001</v>
          </cell>
        </row>
        <row r="339">
          <cell r="N339">
            <v>19419.709871999999</v>
          </cell>
        </row>
        <row r="340">
          <cell r="N340">
            <v>19445.196369000001</v>
          </cell>
        </row>
        <row r="341">
          <cell r="N341">
            <v>19606.023306999999</v>
          </cell>
        </row>
        <row r="342">
          <cell r="N342">
            <v>19753.690161999999</v>
          </cell>
        </row>
        <row r="343">
          <cell r="N343">
            <v>19920.471889</v>
          </cell>
        </row>
        <row r="344">
          <cell r="N344">
            <v>20152.30373</v>
          </cell>
        </row>
        <row r="345">
          <cell r="N345">
            <v>20736.397062</v>
          </cell>
        </row>
        <row r="346">
          <cell r="N346">
            <v>20967.049855000001</v>
          </cell>
        </row>
        <row r="347">
          <cell r="N347">
            <v>20992.262430999999</v>
          </cell>
        </row>
        <row r="348">
          <cell r="N348">
            <v>21122.112557</v>
          </cell>
        </row>
        <row r="349">
          <cell r="N349">
            <v>21245.448144000002</v>
          </cell>
        </row>
        <row r="350">
          <cell r="N350">
            <v>21392.174143</v>
          </cell>
        </row>
        <row r="351">
          <cell r="N351">
            <v>21610.702985</v>
          </cell>
        </row>
        <row r="352">
          <cell r="N352">
            <v>21928.248057000001</v>
          </cell>
        </row>
        <row r="353">
          <cell r="N353">
            <v>22468.144946</v>
          </cell>
        </row>
        <row r="354">
          <cell r="N354">
            <v>22695.343960999999</v>
          </cell>
        </row>
        <row r="355">
          <cell r="N355">
            <v>22967.168163999999</v>
          </cell>
        </row>
        <row r="356">
          <cell r="N356">
            <v>22978.458444</v>
          </cell>
        </row>
        <row r="357">
          <cell r="N357">
            <v>23117.871961000001</v>
          </cell>
        </row>
        <row r="358">
          <cell r="N358">
            <v>23441.931572000001</v>
          </cell>
        </row>
        <row r="359">
          <cell r="N359">
            <v>23746.411838</v>
          </cell>
        </row>
        <row r="360">
          <cell r="N360">
            <v>24000.597956000001</v>
          </cell>
        </row>
        <row r="361">
          <cell r="N361">
            <v>24102.936957999998</v>
          </cell>
        </row>
        <row r="362">
          <cell r="N362">
            <v>24279.401172000002</v>
          </cell>
        </row>
        <row r="363">
          <cell r="N363">
            <v>24416.170762999998</v>
          </cell>
        </row>
        <row r="364">
          <cell r="N364">
            <v>24526.370085999999</v>
          </cell>
        </row>
        <row r="365">
          <cell r="N365">
            <v>24672.059950999999</v>
          </cell>
        </row>
        <row r="366">
          <cell r="N366">
            <v>25017.473435</v>
          </cell>
        </row>
        <row r="367">
          <cell r="N367">
            <v>25116.049009999999</v>
          </cell>
        </row>
        <row r="368">
          <cell r="N368">
            <v>25310.961159999999</v>
          </cell>
        </row>
        <row r="369">
          <cell r="N369">
            <v>25458.997211000002</v>
          </cell>
        </row>
        <row r="370">
          <cell r="N370">
            <v>25579.021936000001</v>
          </cell>
        </row>
        <row r="371">
          <cell r="N371">
            <v>25661.043197999999</v>
          </cell>
        </row>
        <row r="372">
          <cell r="N372">
            <v>25772.838404999999</v>
          </cell>
        </row>
        <row r="373">
          <cell r="N373">
            <v>25959.056562999998</v>
          </cell>
        </row>
        <row r="374">
          <cell r="N374">
            <v>26136.306809000002</v>
          </cell>
        </row>
        <row r="375">
          <cell r="N375">
            <v>26289.118600999998</v>
          </cell>
        </row>
        <row r="376">
          <cell r="N376">
            <v>26497.750584000001</v>
          </cell>
        </row>
        <row r="377">
          <cell r="N377">
            <v>26506.658949000001</v>
          </cell>
        </row>
        <row r="378">
          <cell r="N378">
            <v>26586.072013000001</v>
          </cell>
        </row>
        <row r="379">
          <cell r="N379">
            <v>26677.656665999999</v>
          </cell>
        </row>
        <row r="380">
          <cell r="N380">
            <v>26826.371564000001</v>
          </cell>
        </row>
        <row r="381">
          <cell r="N381">
            <v>26981.577181000001</v>
          </cell>
        </row>
        <row r="382">
          <cell r="N382">
            <v>27110.617456</v>
          </cell>
        </row>
        <row r="383">
          <cell r="N383">
            <v>27213.420932000001</v>
          </cell>
        </row>
        <row r="384">
          <cell r="N384">
            <v>27292.857814999999</v>
          </cell>
        </row>
        <row r="385">
          <cell r="N385">
            <v>27348.237352</v>
          </cell>
        </row>
        <row r="386">
          <cell r="N386">
            <v>27416.455414</v>
          </cell>
        </row>
        <row r="387">
          <cell r="N387">
            <v>27526.571370000001</v>
          </cell>
        </row>
        <row r="388">
          <cell r="N388">
            <v>27644.809657999998</v>
          </cell>
        </row>
        <row r="389">
          <cell r="N389">
            <v>27754.342044000001</v>
          </cell>
        </row>
        <row r="390">
          <cell r="N390">
            <v>27831.563747</v>
          </cell>
        </row>
        <row r="391">
          <cell r="N391">
            <v>27889.182283999999</v>
          </cell>
        </row>
        <row r="392">
          <cell r="N392">
            <v>27950.302237</v>
          </cell>
        </row>
        <row r="393">
          <cell r="N393">
            <v>28020.449649999999</v>
          </cell>
        </row>
        <row r="394">
          <cell r="N394">
            <v>28134.757777999999</v>
          </cell>
        </row>
        <row r="395">
          <cell r="N395">
            <v>28252.007570999998</v>
          </cell>
        </row>
        <row r="396">
          <cell r="N396">
            <v>28359.789250000002</v>
          </cell>
        </row>
        <row r="397">
          <cell r="N397">
            <v>28445.085646</v>
          </cell>
        </row>
        <row r="398">
          <cell r="N398">
            <v>28517.662612</v>
          </cell>
        </row>
        <row r="399">
          <cell r="N399">
            <v>28577.019948000001</v>
          </cell>
        </row>
        <row r="400">
          <cell r="N400">
            <v>28645.666754000002</v>
          </cell>
        </row>
        <row r="401">
          <cell r="N401">
            <v>28773.980544999999</v>
          </cell>
        </row>
        <row r="402">
          <cell r="N402">
            <v>28905.367007000001</v>
          </cell>
        </row>
        <row r="403">
          <cell r="N403">
            <v>29017.757693</v>
          </cell>
        </row>
        <row r="404">
          <cell r="N404">
            <v>29109.116064000002</v>
          </cell>
        </row>
        <row r="405">
          <cell r="N405">
            <v>29181.978859999999</v>
          </cell>
        </row>
        <row r="406">
          <cell r="N406">
            <v>29244.789973999999</v>
          </cell>
        </row>
        <row r="407">
          <cell r="N407">
            <v>29322.106951999998</v>
          </cell>
        </row>
        <row r="408">
          <cell r="N408">
            <v>29451.349689999999</v>
          </cell>
        </row>
        <row r="409">
          <cell r="N409">
            <v>29587.035510000002</v>
          </cell>
        </row>
        <row r="410">
          <cell r="N410">
            <v>29701.141175000001</v>
          </cell>
        </row>
        <row r="411">
          <cell r="N411">
            <v>29799.561925000002</v>
          </cell>
        </row>
        <row r="412">
          <cell r="N412">
            <v>29877.021819000001</v>
          </cell>
        </row>
        <row r="413">
          <cell r="N413">
            <v>29938.106043</v>
          </cell>
        </row>
        <row r="414">
          <cell r="N414">
            <v>30019.496098</v>
          </cell>
        </row>
        <row r="415">
          <cell r="N415">
            <v>30271.538492</v>
          </cell>
        </row>
        <row r="416">
          <cell r="N416">
            <v>30328.049438999999</v>
          </cell>
        </row>
        <row r="417">
          <cell r="N417">
            <v>30480.134747</v>
          </cell>
        </row>
        <row r="418">
          <cell r="N418">
            <v>30605.995165</v>
          </cell>
        </row>
        <row r="419">
          <cell r="N419">
            <v>30712.919354000001</v>
          </cell>
        </row>
        <row r="420">
          <cell r="N420">
            <v>30790.843721000001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G4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opLeftCell="A38" workbookViewId="0">
      <selection activeCell="J41" sqref="J41:J50"/>
    </sheetView>
  </sheetViews>
  <sheetFormatPr defaultRowHeight="15" x14ac:dyDescent="0.25"/>
  <cols>
    <col min="1" max="2" width="14.42578125" customWidth="1"/>
    <col min="3" max="3" width="12.85546875" bestFit="1" customWidth="1"/>
    <col min="4" max="4" width="18.85546875" bestFit="1" customWidth="1"/>
    <col min="5" max="5" width="15.7109375" bestFit="1" customWidth="1"/>
    <col min="6" max="6" width="17.7109375" customWidth="1"/>
    <col min="9" max="9" width="14.7109375" bestFit="1" customWidth="1"/>
    <col min="10" max="10" width="12.28515625" bestFit="1" customWidth="1"/>
    <col min="11" max="11" width="20.5703125" customWidth="1"/>
  </cols>
  <sheetData>
    <row r="1" spans="1:12" s="6" customFormat="1" ht="23.45" x14ac:dyDescent="0.45">
      <c r="A1" s="26" t="s">
        <v>467</v>
      </c>
      <c r="B1" s="26"/>
    </row>
    <row r="2" spans="1:12" ht="14.45" x14ac:dyDescent="0.3">
      <c r="A2" s="7" t="s">
        <v>36</v>
      </c>
      <c r="B2" s="7" t="s">
        <v>37</v>
      </c>
      <c r="C2" s="8" t="s">
        <v>38</v>
      </c>
      <c r="D2" t="s">
        <v>39</v>
      </c>
      <c r="E2" t="s">
        <v>40</v>
      </c>
      <c r="F2" s="27" t="s">
        <v>468</v>
      </c>
      <c r="G2" s="27"/>
      <c r="H2" s="27"/>
      <c r="I2" s="27"/>
      <c r="J2" s="27"/>
      <c r="K2" s="27"/>
      <c r="L2" s="14"/>
    </row>
    <row r="3" spans="1:12" ht="24" x14ac:dyDescent="0.3">
      <c r="A3" s="9" t="s">
        <v>41</v>
      </c>
      <c r="B3" s="9"/>
      <c r="C3" s="10">
        <f>[1]Sheet1_Raw!N2</f>
        <v>0</v>
      </c>
      <c r="F3" s="11" t="s">
        <v>36</v>
      </c>
      <c r="G3" s="11" t="s">
        <v>37</v>
      </c>
      <c r="H3" s="11" t="s">
        <v>38</v>
      </c>
      <c r="I3" s="11" t="s">
        <v>42</v>
      </c>
      <c r="J3" s="11" t="s">
        <v>43</v>
      </c>
      <c r="K3" s="11"/>
    </row>
    <row r="4" spans="1:12" ht="24" x14ac:dyDescent="0.3">
      <c r="A4" s="9" t="s">
        <v>44</v>
      </c>
      <c r="B4" s="9"/>
      <c r="C4" s="10">
        <f>[1]Sheet1_Raw!N3</f>
        <v>0</v>
      </c>
      <c r="F4" t="s">
        <v>82</v>
      </c>
      <c r="G4">
        <v>0</v>
      </c>
      <c r="H4">
        <v>1.7123330000000001</v>
      </c>
      <c r="I4">
        <v>0.87363928571428573</v>
      </c>
      <c r="J4">
        <v>0.24461900000000003</v>
      </c>
    </row>
    <row r="5" spans="1:12" ht="24" x14ac:dyDescent="0.3">
      <c r="A5" s="9" t="s">
        <v>45</v>
      </c>
      <c r="B5" s="9"/>
      <c r="C5" s="10">
        <f>[1]Sheet1_Raw!N4</f>
        <v>0</v>
      </c>
      <c r="F5" t="s">
        <v>83</v>
      </c>
      <c r="G5">
        <v>1</v>
      </c>
      <c r="H5">
        <v>1.7123330000000001</v>
      </c>
      <c r="I5">
        <v>1.1182582857142858</v>
      </c>
      <c r="J5">
        <v>0.24461900000000003</v>
      </c>
    </row>
    <row r="6" spans="1:12" ht="24" x14ac:dyDescent="0.3">
      <c r="A6" s="9" t="s">
        <v>46</v>
      </c>
      <c r="B6" s="9"/>
      <c r="C6" s="10">
        <f>[1]Sheet1_Raw!N5</f>
        <v>0</v>
      </c>
      <c r="F6" t="s">
        <v>84</v>
      </c>
      <c r="G6">
        <v>2</v>
      </c>
      <c r="H6">
        <v>2.2015709999999999</v>
      </c>
      <c r="I6">
        <v>1.3978228571428573</v>
      </c>
      <c r="J6">
        <v>0.2795645714285715</v>
      </c>
    </row>
    <row r="7" spans="1:12" ht="24" x14ac:dyDescent="0.3">
      <c r="A7" s="9" t="s">
        <v>47</v>
      </c>
      <c r="B7" s="9"/>
      <c r="C7" s="10">
        <f>[1]Sheet1_Raw!N6</f>
        <v>0</v>
      </c>
      <c r="F7" t="s">
        <v>85</v>
      </c>
      <c r="G7">
        <v>3</v>
      </c>
      <c r="H7">
        <v>2.4461900000000001</v>
      </c>
      <c r="I7">
        <v>1.6424418571428572</v>
      </c>
      <c r="J7">
        <v>0.24461899999999992</v>
      </c>
    </row>
    <row r="8" spans="1:12" ht="24" x14ac:dyDescent="0.3">
      <c r="A8" s="9" t="s">
        <v>48</v>
      </c>
      <c r="B8" s="9"/>
      <c r="C8" s="10">
        <f>[1]Sheet1_Raw!N7</f>
        <v>1.191E-2</v>
      </c>
      <c r="F8" t="s">
        <v>86</v>
      </c>
      <c r="G8">
        <v>4</v>
      </c>
      <c r="H8">
        <v>2.4461900000000001</v>
      </c>
      <c r="I8">
        <v>1.8870608571428569</v>
      </c>
      <c r="J8">
        <v>0.2446189999999997</v>
      </c>
    </row>
    <row r="9" spans="1:12" ht="24" x14ac:dyDescent="0.3">
      <c r="A9" s="9" t="s">
        <v>49</v>
      </c>
      <c r="B9" s="9"/>
      <c r="C9" s="10">
        <f>[1]Sheet1_Raw!N8</f>
        <v>4.7638E-2</v>
      </c>
      <c r="F9" t="s">
        <v>87</v>
      </c>
      <c r="G9">
        <v>5</v>
      </c>
      <c r="H9">
        <v>2.6908089999999998</v>
      </c>
      <c r="I9">
        <v>2.0967342857142857</v>
      </c>
      <c r="J9">
        <v>0.20967342857142879</v>
      </c>
    </row>
    <row r="10" spans="1:12" ht="24" x14ac:dyDescent="0.3">
      <c r="A10" s="9" t="s">
        <v>50</v>
      </c>
      <c r="B10" s="9"/>
      <c r="C10" s="10">
        <f>[1]Sheet1_Raw!N9</f>
        <v>4.7638E-2</v>
      </c>
      <c r="F10" t="s">
        <v>88</v>
      </c>
      <c r="G10">
        <v>6</v>
      </c>
      <c r="H10">
        <v>2.9354279999999999</v>
      </c>
      <c r="I10">
        <v>2.3064077142857142</v>
      </c>
      <c r="J10">
        <v>0.20967342857142857</v>
      </c>
    </row>
    <row r="11" spans="1:12" ht="24" x14ac:dyDescent="0.3">
      <c r="A11" s="9" t="s">
        <v>51</v>
      </c>
      <c r="B11" s="9"/>
      <c r="C11" s="10">
        <f>[1]Sheet1_Raw!N10</f>
        <v>4.7638E-2</v>
      </c>
      <c r="F11" t="s">
        <v>89</v>
      </c>
      <c r="G11">
        <v>7</v>
      </c>
      <c r="H11">
        <v>2.9354279999999999</v>
      </c>
      <c r="I11">
        <v>2.4811355714285712</v>
      </c>
      <c r="J11">
        <v>0.17472785714285699</v>
      </c>
    </row>
    <row r="12" spans="1:12" ht="24" x14ac:dyDescent="0.3">
      <c r="A12" s="9" t="s">
        <v>52</v>
      </c>
      <c r="B12" s="9"/>
      <c r="C12" s="10">
        <f>[1]Sheet1_Raw!N11</f>
        <v>5.9547999999999997E-2</v>
      </c>
      <c r="F12" t="s">
        <v>90</v>
      </c>
      <c r="G12">
        <v>8</v>
      </c>
      <c r="H12">
        <v>2.9354279999999999</v>
      </c>
      <c r="I12">
        <v>2.6558634285714287</v>
      </c>
      <c r="J12">
        <v>0.17472785714285743</v>
      </c>
    </row>
    <row r="13" spans="1:12" ht="24" x14ac:dyDescent="0.3">
      <c r="A13" s="9" t="s">
        <v>53</v>
      </c>
      <c r="B13" s="9"/>
      <c r="C13" s="10">
        <f>[1]Sheet1_Raw!N12</f>
        <v>9.5277000000000001E-2</v>
      </c>
      <c r="F13" t="s">
        <v>91</v>
      </c>
      <c r="G13">
        <v>9</v>
      </c>
      <c r="H13">
        <v>3.4246660000000002</v>
      </c>
      <c r="I13">
        <v>2.8305912857142852</v>
      </c>
      <c r="J13">
        <v>0.17472785714285655</v>
      </c>
    </row>
    <row r="14" spans="1:12" ht="24" x14ac:dyDescent="0.3">
      <c r="A14" s="9" t="s">
        <v>54</v>
      </c>
      <c r="B14" s="9"/>
      <c r="C14" s="10">
        <f>[1]Sheet1_Raw!N13</f>
        <v>0.11909599999999999</v>
      </c>
      <c r="F14" t="s">
        <v>92</v>
      </c>
      <c r="G14">
        <v>10</v>
      </c>
      <c r="H14">
        <v>4.647761</v>
      </c>
      <c r="I14">
        <v>3.1451014285714285</v>
      </c>
      <c r="J14">
        <v>0.31451014285714329</v>
      </c>
    </row>
    <row r="15" spans="1:12" ht="24" x14ac:dyDescent="0.3">
      <c r="A15" s="9" t="s">
        <v>55</v>
      </c>
      <c r="B15" s="9"/>
      <c r="C15" s="10">
        <f>[1]Sheet1_Raw!N14</f>
        <v>0.14291499999999999</v>
      </c>
      <c r="F15" t="s">
        <v>93</v>
      </c>
      <c r="G15">
        <v>11</v>
      </c>
      <c r="H15">
        <v>4.647761</v>
      </c>
      <c r="I15">
        <v>3.4596115714285713</v>
      </c>
      <c r="J15">
        <v>0.31451014285714285</v>
      </c>
    </row>
    <row r="16" spans="1:12" ht="24" x14ac:dyDescent="0.3">
      <c r="A16" s="9" t="s">
        <v>56</v>
      </c>
      <c r="B16" s="9"/>
      <c r="C16" s="10">
        <f>[1]Sheet1_Raw!N15</f>
        <v>0.14291499999999999</v>
      </c>
      <c r="F16" t="s">
        <v>94</v>
      </c>
      <c r="G16">
        <v>12</v>
      </c>
      <c r="H16">
        <v>7.8278080000000001</v>
      </c>
      <c r="I16">
        <v>4.1934685714285713</v>
      </c>
      <c r="J16">
        <v>0.73385699999999998</v>
      </c>
    </row>
    <row r="17" spans="1:10" ht="24" x14ac:dyDescent="0.25">
      <c r="A17" s="9" t="s">
        <v>57</v>
      </c>
      <c r="B17" s="9"/>
      <c r="C17" s="10">
        <f>[1]Sheet1_Raw!N16</f>
        <v>0.14291499999999999</v>
      </c>
      <c r="F17" t="s">
        <v>95</v>
      </c>
      <c r="G17">
        <v>13</v>
      </c>
      <c r="H17">
        <v>9.2955220000000001</v>
      </c>
      <c r="I17">
        <v>5.1020534285714287</v>
      </c>
      <c r="J17">
        <v>0.90858485714285742</v>
      </c>
    </row>
    <row r="18" spans="1:10" ht="24" x14ac:dyDescent="0.25">
      <c r="A18" s="9" t="s">
        <v>58</v>
      </c>
      <c r="B18" s="9"/>
      <c r="C18" s="10">
        <f>[1]Sheet1_Raw!N17</f>
        <v>0.14291499999999999</v>
      </c>
      <c r="F18" t="s">
        <v>96</v>
      </c>
      <c r="G18">
        <v>14</v>
      </c>
      <c r="H18">
        <v>11.986331</v>
      </c>
      <c r="I18">
        <v>6.3950395714285708</v>
      </c>
      <c r="J18">
        <v>1.2929861428571421</v>
      </c>
    </row>
    <row r="19" spans="1:10" ht="24" x14ac:dyDescent="0.25">
      <c r="A19" s="9" t="s">
        <v>59</v>
      </c>
      <c r="B19" s="9"/>
      <c r="C19" s="10">
        <f>[1]Sheet1_Raw!N18</f>
        <v>0.15482499999999999</v>
      </c>
      <c r="F19" t="s">
        <v>97</v>
      </c>
      <c r="G19">
        <v>15</v>
      </c>
      <c r="H19">
        <v>13.943282999999999</v>
      </c>
      <c r="I19">
        <v>7.9675902857142864</v>
      </c>
      <c r="J19">
        <v>1.5725507142857156</v>
      </c>
    </row>
    <row r="20" spans="1:10" ht="24" x14ac:dyDescent="0.25">
      <c r="A20" s="9" t="s">
        <v>60</v>
      </c>
      <c r="B20" s="9"/>
      <c r="C20" s="10">
        <f>[1]Sheet1_Raw!N19</f>
        <v>0.15482499999999999</v>
      </c>
      <c r="F20" t="s">
        <v>98</v>
      </c>
      <c r="G20">
        <v>16</v>
      </c>
      <c r="H20">
        <v>15.900235</v>
      </c>
      <c r="I20">
        <v>9.7498144285714279</v>
      </c>
      <c r="J20">
        <v>1.7822241428571415</v>
      </c>
    </row>
    <row r="21" spans="1:10" ht="24" x14ac:dyDescent="0.25">
      <c r="A21" s="9" t="s">
        <v>61</v>
      </c>
      <c r="B21" s="9"/>
      <c r="C21" s="10">
        <f>[1]Sheet1_Raw!N20</f>
        <v>0.16673399999999999</v>
      </c>
      <c r="F21" t="s">
        <v>99</v>
      </c>
      <c r="G21">
        <v>17</v>
      </c>
      <c r="H21">
        <v>19.814138</v>
      </c>
      <c r="I21">
        <v>11.916439714285714</v>
      </c>
      <c r="J21">
        <v>2.1666252857142858</v>
      </c>
    </row>
    <row r="22" spans="1:10" ht="24" x14ac:dyDescent="0.25">
      <c r="A22" s="9" t="s">
        <v>62</v>
      </c>
      <c r="B22" s="9"/>
      <c r="C22" s="10">
        <f>[1]Sheet1_Raw!N21</f>
        <v>0.16673399999999999</v>
      </c>
      <c r="F22" t="s">
        <v>100</v>
      </c>
      <c r="G22">
        <v>18</v>
      </c>
      <c r="H22">
        <v>25.684994</v>
      </c>
      <c r="I22">
        <v>14.921758714285714</v>
      </c>
      <c r="J22">
        <v>3.0053190000000001</v>
      </c>
    </row>
    <row r="23" spans="1:10" ht="24" x14ac:dyDescent="0.25">
      <c r="A23" s="9" t="s">
        <v>63</v>
      </c>
      <c r="B23" s="9"/>
      <c r="C23" s="10">
        <f>[1]Sheet1_Raw!N22</f>
        <v>0.190553</v>
      </c>
      <c r="F23" t="s">
        <v>101</v>
      </c>
      <c r="G23">
        <v>19</v>
      </c>
      <c r="H23">
        <v>31.311230999999999</v>
      </c>
      <c r="I23">
        <v>18.27653342857143</v>
      </c>
      <c r="J23">
        <v>3.3547747142857158</v>
      </c>
    </row>
    <row r="24" spans="1:10" ht="24" x14ac:dyDescent="0.25">
      <c r="A24" s="9" t="s">
        <v>64</v>
      </c>
      <c r="B24" s="9"/>
      <c r="C24" s="10">
        <f>[1]Sheet1_Raw!N23</f>
        <v>0.190553</v>
      </c>
      <c r="F24" t="s">
        <v>102</v>
      </c>
      <c r="G24">
        <v>20</v>
      </c>
      <c r="H24">
        <v>50.391513000000003</v>
      </c>
      <c r="I24">
        <v>24.147389285714286</v>
      </c>
      <c r="J24">
        <v>5.8708558571428568</v>
      </c>
    </row>
    <row r="25" spans="1:10" ht="24" x14ac:dyDescent="0.25">
      <c r="A25" s="9" t="s">
        <v>65</v>
      </c>
      <c r="B25" s="9"/>
      <c r="C25" s="10">
        <f>[1]Sheet1_Raw!N24</f>
        <v>0.190553</v>
      </c>
      <c r="F25" t="s">
        <v>103</v>
      </c>
      <c r="G25">
        <v>21</v>
      </c>
      <c r="H25">
        <v>62.133223999999998</v>
      </c>
      <c r="I25">
        <v>31.311231142857146</v>
      </c>
      <c r="J25">
        <v>7.1638418571428595</v>
      </c>
    </row>
    <row r="26" spans="1:10" ht="24" x14ac:dyDescent="0.25">
      <c r="A26" s="9" t="s">
        <v>66</v>
      </c>
      <c r="B26" s="9"/>
      <c r="C26" s="10">
        <f>[1]Sheet1_Raw!N25</f>
        <v>0.190553</v>
      </c>
      <c r="F26" t="s">
        <v>104</v>
      </c>
      <c r="G26">
        <v>22</v>
      </c>
      <c r="H26">
        <v>77.054982999999993</v>
      </c>
      <c r="I26">
        <v>40.327188285714286</v>
      </c>
      <c r="J26">
        <v>9.0159571428571397</v>
      </c>
    </row>
    <row r="27" spans="1:10" ht="24" x14ac:dyDescent="0.25">
      <c r="A27" s="9" t="s">
        <v>67</v>
      </c>
      <c r="B27" s="9"/>
      <c r="C27" s="10">
        <f>[1]Sheet1_Raw!N26</f>
        <v>0.190553</v>
      </c>
      <c r="F27" t="s">
        <v>105</v>
      </c>
      <c r="G27">
        <v>23</v>
      </c>
      <c r="H27">
        <v>93.444456000000002</v>
      </c>
      <c r="I27">
        <v>51.404934142857144</v>
      </c>
      <c r="J27">
        <v>11.077745857142858</v>
      </c>
    </row>
    <row r="28" spans="1:10" ht="24" x14ac:dyDescent="0.25">
      <c r="A28" s="9" t="s">
        <v>68</v>
      </c>
      <c r="B28" s="9"/>
      <c r="C28" s="10">
        <f>[1]Sheet1_Raw!N27</f>
        <v>0.190553</v>
      </c>
      <c r="F28" t="s">
        <v>106</v>
      </c>
      <c r="G28">
        <v>24</v>
      </c>
      <c r="H28">
        <v>108.121595</v>
      </c>
      <c r="I28">
        <v>64.020285142857148</v>
      </c>
      <c r="J28">
        <v>12.615351000000004</v>
      </c>
    </row>
    <row r="29" spans="1:10" ht="24" x14ac:dyDescent="0.25">
      <c r="A29" s="9" t="s">
        <v>69</v>
      </c>
      <c r="B29" s="9"/>
      <c r="C29" s="10">
        <f>[1]Sheet1_Raw!N28</f>
        <v>0.190553</v>
      </c>
      <c r="F29" t="s">
        <v>107</v>
      </c>
      <c r="G29">
        <v>25</v>
      </c>
      <c r="H29">
        <v>121.08640200000001</v>
      </c>
      <c r="I29">
        <v>77.649057714285718</v>
      </c>
      <c r="J29">
        <v>13.62877257142857</v>
      </c>
    </row>
    <row r="30" spans="1:10" ht="24" x14ac:dyDescent="0.25">
      <c r="A30" s="9" t="s">
        <v>70</v>
      </c>
      <c r="B30" s="9"/>
      <c r="C30" s="10">
        <f>[1]Sheet1_Raw!N29</f>
        <v>0.190553</v>
      </c>
      <c r="F30" t="s">
        <v>108</v>
      </c>
      <c r="G30">
        <v>26</v>
      </c>
      <c r="H30">
        <v>143.34673000000001</v>
      </c>
      <c r="I30">
        <v>93.654128999999998</v>
      </c>
      <c r="J30">
        <v>16.00507128571428</v>
      </c>
    </row>
    <row r="31" spans="1:10" ht="24" x14ac:dyDescent="0.25">
      <c r="A31" s="9" t="s">
        <v>71</v>
      </c>
      <c r="B31" s="9"/>
      <c r="C31" s="10">
        <f>[1]Sheet1_Raw!N30</f>
        <v>0.190553</v>
      </c>
      <c r="F31" t="s">
        <v>109</v>
      </c>
      <c r="G31">
        <v>27</v>
      </c>
      <c r="H31">
        <v>160.71467899999999</v>
      </c>
      <c r="I31">
        <v>109.41458128571428</v>
      </c>
      <c r="J31">
        <v>15.76045228571428</v>
      </c>
    </row>
    <row r="32" spans="1:10" ht="24" x14ac:dyDescent="0.25">
      <c r="A32" s="9" t="s">
        <v>72</v>
      </c>
      <c r="B32" s="9"/>
      <c r="C32" s="10">
        <f>[1]Sheet1_Raw!N31</f>
        <v>0.190553</v>
      </c>
      <c r="F32" t="s">
        <v>110</v>
      </c>
      <c r="G32">
        <v>28</v>
      </c>
      <c r="H32">
        <v>174.413342</v>
      </c>
      <c r="I32">
        <v>125.45459814285717</v>
      </c>
      <c r="J32">
        <v>16.040016857142888</v>
      </c>
    </row>
    <row r="33" spans="1:10" ht="24" x14ac:dyDescent="0.25">
      <c r="A33" s="9" t="s">
        <v>73</v>
      </c>
      <c r="B33" s="9"/>
      <c r="C33" s="10">
        <f>[1]Sheet1_Raw!N32</f>
        <v>0.190553</v>
      </c>
      <c r="F33" t="s">
        <v>111</v>
      </c>
      <c r="G33">
        <v>29</v>
      </c>
      <c r="H33">
        <v>193.24900500000001</v>
      </c>
      <c r="I33">
        <v>142.05374414285717</v>
      </c>
      <c r="J33">
        <v>16.599146000000005</v>
      </c>
    </row>
    <row r="34" spans="1:10" ht="24" x14ac:dyDescent="0.25">
      <c r="A34" s="9" t="s">
        <v>74</v>
      </c>
      <c r="B34" s="9"/>
      <c r="C34" s="10">
        <f>[1]Sheet1_Raw!N33</f>
        <v>0.190553</v>
      </c>
      <c r="D34" s="12">
        <f t="shared" ref="D34:D39" si="0">AVERAGE(C28:C34)</f>
        <v>0.190553</v>
      </c>
      <c r="F34" t="s">
        <v>112</v>
      </c>
      <c r="G34">
        <v>30</v>
      </c>
      <c r="H34">
        <v>212.08466799999999</v>
      </c>
      <c r="I34">
        <v>159.00234585714287</v>
      </c>
      <c r="J34">
        <v>16.948601714285701</v>
      </c>
    </row>
    <row r="35" spans="1:10" ht="24" x14ac:dyDescent="0.25">
      <c r="A35" s="9" t="s">
        <v>75</v>
      </c>
      <c r="B35" s="9"/>
      <c r="C35" s="10">
        <f>[1]Sheet1_Raw!N34</f>
        <v>0.190553</v>
      </c>
      <c r="D35" s="12">
        <f t="shared" si="0"/>
        <v>0.190553</v>
      </c>
      <c r="F35" t="s">
        <v>113</v>
      </c>
      <c r="G35">
        <v>31</v>
      </c>
      <c r="H35">
        <v>235.56809100000001</v>
      </c>
      <c r="I35">
        <v>177.20898814285715</v>
      </c>
      <c r="J35">
        <v>18.206642285714281</v>
      </c>
    </row>
    <row r="36" spans="1:10" ht="24" x14ac:dyDescent="0.25">
      <c r="A36" s="9" t="s">
        <v>76</v>
      </c>
      <c r="B36" s="9">
        <v>-6</v>
      </c>
      <c r="C36" s="10">
        <f>[1]Sheet1_Raw!N35</f>
        <v>0.190553</v>
      </c>
      <c r="D36" s="12">
        <f t="shared" si="0"/>
        <v>0.190553</v>
      </c>
      <c r="F36" t="s">
        <v>114</v>
      </c>
      <c r="G36">
        <v>32</v>
      </c>
      <c r="H36">
        <v>247.30980299999999</v>
      </c>
      <c r="I36">
        <v>195.24090257142856</v>
      </c>
      <c r="J36">
        <v>18.031914428571412</v>
      </c>
    </row>
    <row r="37" spans="1:10" ht="24" x14ac:dyDescent="0.25">
      <c r="A37" s="9" t="s">
        <v>77</v>
      </c>
      <c r="B37" s="9">
        <v>-5</v>
      </c>
      <c r="C37" s="10">
        <f>[1]Sheet1_Raw!N36</f>
        <v>0.202463</v>
      </c>
      <c r="D37" s="12">
        <f t="shared" si="0"/>
        <v>0.19225442857142858</v>
      </c>
      <c r="F37" t="s">
        <v>115</v>
      </c>
      <c r="G37">
        <v>33</v>
      </c>
      <c r="H37">
        <v>263.943894</v>
      </c>
      <c r="I37">
        <v>212.46906885714284</v>
      </c>
      <c r="J37">
        <v>17.228166285714281</v>
      </c>
    </row>
    <row r="38" spans="1:10" ht="24" x14ac:dyDescent="0.25">
      <c r="A38" s="9" t="s">
        <v>78</v>
      </c>
      <c r="B38" s="9">
        <v>-4</v>
      </c>
      <c r="C38" s="10">
        <f>[1]Sheet1_Raw!N37</f>
        <v>0.32155899999999998</v>
      </c>
      <c r="D38" s="12">
        <f t="shared" si="0"/>
        <v>0.2109695714285714</v>
      </c>
      <c r="E38" s="12">
        <f>D38-D37</f>
        <v>1.8715142857142819E-2</v>
      </c>
      <c r="F38" t="s">
        <v>116</v>
      </c>
      <c r="G38">
        <v>34</v>
      </c>
      <c r="H38">
        <v>275.44098700000001</v>
      </c>
      <c r="I38">
        <v>228.85854142857144</v>
      </c>
      <c r="J38">
        <v>16.389472571428598</v>
      </c>
    </row>
    <row r="39" spans="1:10" ht="24" x14ac:dyDescent="0.25">
      <c r="A39" s="9" t="s">
        <v>79</v>
      </c>
      <c r="B39" s="9">
        <v>-3</v>
      </c>
      <c r="C39" s="10">
        <f>[1]Sheet1_Raw!N38</f>
        <v>0.54784100000000002</v>
      </c>
      <c r="D39" s="12">
        <f t="shared" si="0"/>
        <v>0.26201071428571426</v>
      </c>
      <c r="E39" s="12">
        <f t="shared" ref="E39:E102" si="1">D39-D38</f>
        <v>5.1041142857142868E-2</v>
      </c>
      <c r="F39" t="s">
        <v>117</v>
      </c>
      <c r="G39">
        <v>35</v>
      </c>
      <c r="H39">
        <v>289.13965100000001</v>
      </c>
      <c r="I39">
        <v>245.2480141428571</v>
      </c>
      <c r="J39">
        <v>16.38947271428566</v>
      </c>
    </row>
    <row r="40" spans="1:10" ht="24" x14ac:dyDescent="0.25">
      <c r="A40" s="9" t="s">
        <v>80</v>
      </c>
      <c r="B40" s="9">
        <v>-2</v>
      </c>
      <c r="C40" s="10">
        <f>[1]Sheet1_Raw!N39</f>
        <v>0.57165999999999995</v>
      </c>
      <c r="D40" s="12">
        <f>AVERAGE(C34:C40)</f>
        <v>0.31645457142857142</v>
      </c>
      <c r="E40" s="12">
        <f t="shared" si="1"/>
        <v>5.4443857142857155E-2</v>
      </c>
      <c r="F40" t="s">
        <v>118</v>
      </c>
      <c r="G40">
        <v>36</v>
      </c>
      <c r="H40">
        <v>298.92441000000002</v>
      </c>
      <c r="I40">
        <v>260.34450057142857</v>
      </c>
      <c r="J40">
        <v>15.096486428571467</v>
      </c>
    </row>
    <row r="41" spans="1:10" ht="24" x14ac:dyDescent="0.25">
      <c r="A41" s="9" t="s">
        <v>81</v>
      </c>
      <c r="B41" s="9">
        <v>-1</v>
      </c>
      <c r="C41" s="10">
        <f>[1]Sheet1_Raw!N40</f>
        <v>0.94085700000000005</v>
      </c>
      <c r="D41" s="12">
        <f t="shared" ref="D41:D104" si="2">AVERAGE(C35:C41)</f>
        <v>0.42364085714285721</v>
      </c>
      <c r="E41" s="12">
        <f t="shared" si="1"/>
        <v>0.10718628571428579</v>
      </c>
      <c r="F41" t="s">
        <v>119</v>
      </c>
      <c r="G41">
        <v>37</v>
      </c>
      <c r="H41">
        <v>313.60154999999997</v>
      </c>
      <c r="I41">
        <v>274.84691228571427</v>
      </c>
      <c r="J41">
        <v>14.502411714285699</v>
      </c>
    </row>
    <row r="42" spans="1:10" ht="24" x14ac:dyDescent="0.25">
      <c r="A42" s="9" t="s">
        <v>82</v>
      </c>
      <c r="B42" s="9">
        <v>0</v>
      </c>
      <c r="C42" s="10">
        <f>[1]Sheet1_Raw!N41</f>
        <v>1.5482450000000001</v>
      </c>
      <c r="D42" s="12">
        <f t="shared" si="2"/>
        <v>0.61759685714285717</v>
      </c>
      <c r="E42" s="12">
        <f t="shared" si="1"/>
        <v>0.19395599999999996</v>
      </c>
      <c r="F42" t="s">
        <v>120</v>
      </c>
      <c r="G42">
        <v>38</v>
      </c>
      <c r="H42">
        <v>328.52330899999998</v>
      </c>
      <c r="I42">
        <v>288.12622914285714</v>
      </c>
      <c r="J42">
        <v>13.279316857142874</v>
      </c>
    </row>
    <row r="43" spans="1:10" ht="24" x14ac:dyDescent="0.25">
      <c r="A43" s="9" t="s">
        <v>83</v>
      </c>
      <c r="B43" s="9">
        <v>1</v>
      </c>
      <c r="C43" s="10">
        <f>[1]Sheet1_Raw!N42</f>
        <v>1.8936230000000001</v>
      </c>
      <c r="D43" s="12">
        <f t="shared" si="2"/>
        <v>0.86089257142857156</v>
      </c>
      <c r="E43" s="12">
        <f t="shared" si="1"/>
        <v>0.24329571428571439</v>
      </c>
      <c r="F43" t="s">
        <v>121</v>
      </c>
      <c r="G43">
        <v>39</v>
      </c>
      <c r="H43">
        <v>344.17892399999999</v>
      </c>
      <c r="I43">
        <v>301.964675</v>
      </c>
      <c r="J43">
        <v>13.838445857142858</v>
      </c>
    </row>
    <row r="44" spans="1:10" ht="24" x14ac:dyDescent="0.25">
      <c r="A44" s="9" t="s">
        <v>84</v>
      </c>
      <c r="B44" s="9">
        <f t="shared" ref="B44:B107" si="3">1+B43</f>
        <v>2</v>
      </c>
      <c r="C44" s="10">
        <f>[1]Sheet1_Raw!N43</f>
        <v>2.3342770000000002</v>
      </c>
      <c r="D44" s="12">
        <f t="shared" si="2"/>
        <v>1.1654374285714286</v>
      </c>
      <c r="E44" s="12">
        <f t="shared" si="1"/>
        <v>0.30454485714285706</v>
      </c>
      <c r="F44" t="s">
        <v>122</v>
      </c>
      <c r="G44">
        <v>40</v>
      </c>
      <c r="H44">
        <v>365.70539600000001</v>
      </c>
      <c r="I44">
        <v>316.5020324285714</v>
      </c>
      <c r="J44">
        <v>14.537357428571397</v>
      </c>
    </row>
    <row r="45" spans="1:10" ht="24" x14ac:dyDescent="0.25">
      <c r="A45" s="9" t="s">
        <v>85</v>
      </c>
      <c r="B45" s="9">
        <f t="shared" si="3"/>
        <v>3</v>
      </c>
      <c r="C45" s="10">
        <f>[1]Sheet1_Raw!N44</f>
        <v>3.1203090000000002</v>
      </c>
      <c r="D45" s="12">
        <f t="shared" si="2"/>
        <v>1.5652588571428574</v>
      </c>
      <c r="E45" s="12">
        <f t="shared" si="1"/>
        <v>0.39982142857142877</v>
      </c>
      <c r="F45" t="s">
        <v>123</v>
      </c>
      <c r="G45">
        <v>41</v>
      </c>
      <c r="H45">
        <v>375.24553600000002</v>
      </c>
      <c r="I45">
        <v>330.75982514285715</v>
      </c>
      <c r="J45">
        <v>14.257792714285756</v>
      </c>
    </row>
    <row r="46" spans="1:10" ht="24" x14ac:dyDescent="0.25">
      <c r="A46" s="9" t="s">
        <v>86</v>
      </c>
      <c r="B46" s="9">
        <f t="shared" si="3"/>
        <v>4</v>
      </c>
      <c r="C46" s="10">
        <f>[1]Sheet1_Raw!N45</f>
        <v>5.7404159999999997</v>
      </c>
      <c r="D46" s="12">
        <f t="shared" si="2"/>
        <v>2.3070552857142856</v>
      </c>
      <c r="E46" s="12">
        <f t="shared" si="1"/>
        <v>0.74179642857142825</v>
      </c>
      <c r="F46" t="s">
        <v>124</v>
      </c>
      <c r="G46">
        <v>42</v>
      </c>
      <c r="H46">
        <v>391.39039000000002</v>
      </c>
      <c r="I46">
        <v>345.36707357142859</v>
      </c>
      <c r="J46">
        <v>14.607248428571438</v>
      </c>
    </row>
    <row r="47" spans="1:10" ht="24" x14ac:dyDescent="0.25">
      <c r="A47" s="9" t="s">
        <v>87</v>
      </c>
      <c r="B47" s="9">
        <f t="shared" si="3"/>
        <v>5</v>
      </c>
      <c r="C47" s="10">
        <f>[1]Sheet1_Raw!N46</f>
        <v>7.9794169999999998</v>
      </c>
      <c r="D47" s="12">
        <f t="shared" si="2"/>
        <v>3.3653062857142859</v>
      </c>
      <c r="E47" s="12">
        <f t="shared" si="1"/>
        <v>1.0582510000000003</v>
      </c>
      <c r="F47" t="s">
        <v>125</v>
      </c>
      <c r="G47">
        <v>43</v>
      </c>
      <c r="H47">
        <v>403.62133999999998</v>
      </c>
      <c r="I47">
        <v>360.32377785714289</v>
      </c>
      <c r="J47">
        <v>14.956704285714295</v>
      </c>
    </row>
    <row r="48" spans="1:10" ht="24" x14ac:dyDescent="0.25">
      <c r="A48" s="9" t="s">
        <v>88</v>
      </c>
      <c r="B48" s="9">
        <f t="shared" si="3"/>
        <v>6</v>
      </c>
      <c r="C48" s="10">
        <f>[1]Sheet1_Raw!N47</f>
        <v>9.5157530000000001</v>
      </c>
      <c r="D48" s="12">
        <f t="shared" si="2"/>
        <v>4.5902914285714287</v>
      </c>
      <c r="E48" s="12">
        <f t="shared" si="1"/>
        <v>1.2249851428571428</v>
      </c>
      <c r="F48" t="s">
        <v>126</v>
      </c>
      <c r="G48">
        <v>44</v>
      </c>
      <c r="H48">
        <v>416.83076499999999</v>
      </c>
      <c r="I48">
        <v>375.07080857142864</v>
      </c>
      <c r="J48">
        <v>14.747030714285756</v>
      </c>
    </row>
    <row r="49" spans="1:10" ht="24" x14ac:dyDescent="0.25">
      <c r="A49" s="9" t="s">
        <v>89</v>
      </c>
      <c r="B49" s="9">
        <f t="shared" si="3"/>
        <v>7</v>
      </c>
      <c r="C49" s="10">
        <f>[1]Sheet1_Raw!N48</f>
        <v>12.385961</v>
      </c>
      <c r="D49" s="12">
        <f t="shared" si="2"/>
        <v>6.1385365714285713</v>
      </c>
      <c r="E49" s="12">
        <f t="shared" si="1"/>
        <v>1.5482451428571427</v>
      </c>
      <c r="F49" t="s">
        <v>127</v>
      </c>
      <c r="G49">
        <v>45</v>
      </c>
      <c r="H49">
        <v>425.88166799999999</v>
      </c>
      <c r="I49">
        <v>388.97914557142855</v>
      </c>
      <c r="J49">
        <v>13.908336999999904</v>
      </c>
    </row>
    <row r="50" spans="1:10" ht="24" x14ac:dyDescent="0.25">
      <c r="A50" s="9" t="s">
        <v>90</v>
      </c>
      <c r="B50" s="9">
        <f t="shared" si="3"/>
        <v>8</v>
      </c>
      <c r="C50" s="10">
        <f>[1]Sheet1_Raw!N49</f>
        <v>14.005663</v>
      </c>
      <c r="D50" s="12">
        <f t="shared" si="2"/>
        <v>7.8688279999999997</v>
      </c>
      <c r="E50" s="12">
        <f t="shared" si="1"/>
        <v>1.7302914285714284</v>
      </c>
      <c r="F50" t="s">
        <v>128</v>
      </c>
      <c r="G50">
        <v>46</v>
      </c>
      <c r="H50">
        <v>438.112618</v>
      </c>
      <c r="I50">
        <v>402.39824471428568</v>
      </c>
      <c r="J50">
        <v>13.419099142857135</v>
      </c>
    </row>
    <row r="51" spans="1:10" ht="24" x14ac:dyDescent="0.25">
      <c r="A51" s="9" t="s">
        <v>91</v>
      </c>
      <c r="B51" s="9">
        <f t="shared" si="3"/>
        <v>9</v>
      </c>
      <c r="C51" s="10">
        <f>[1]Sheet1_Raw!N50</f>
        <v>17.352255</v>
      </c>
      <c r="D51" s="12">
        <f t="shared" si="2"/>
        <v>10.014253428571427</v>
      </c>
      <c r="E51" s="12">
        <f t="shared" si="1"/>
        <v>2.1454254285714276</v>
      </c>
      <c r="F51" t="s">
        <v>129</v>
      </c>
      <c r="G51">
        <v>47</v>
      </c>
      <c r="H51">
        <v>443.738855</v>
      </c>
      <c r="I51">
        <v>413.54588171428571</v>
      </c>
      <c r="J51">
        <v>11.147637000000032</v>
      </c>
    </row>
    <row r="52" spans="1:10" ht="24" x14ac:dyDescent="0.25">
      <c r="A52" s="9" t="s">
        <v>92</v>
      </c>
      <c r="B52" s="9">
        <f t="shared" si="3"/>
        <v>10</v>
      </c>
      <c r="C52" s="10">
        <f>[1]Sheet1_Raw!N51</f>
        <v>22.723474</v>
      </c>
      <c r="D52" s="12">
        <f t="shared" si="2"/>
        <v>12.814705571428572</v>
      </c>
      <c r="E52" s="12">
        <f t="shared" si="1"/>
        <v>2.8004521428571447</v>
      </c>
      <c r="F52" t="s">
        <v>130</v>
      </c>
      <c r="G52">
        <v>48</v>
      </c>
      <c r="H52">
        <v>448.14199600000001</v>
      </c>
      <c r="I52">
        <v>423.95966171428569</v>
      </c>
      <c r="J52">
        <v>10.413779999999974</v>
      </c>
    </row>
    <row r="53" spans="1:10" ht="24" x14ac:dyDescent="0.25">
      <c r="A53" s="9" t="s">
        <v>93</v>
      </c>
      <c r="B53" s="9">
        <f t="shared" si="3"/>
        <v>11</v>
      </c>
      <c r="C53" s="10">
        <f>[1]Sheet1_Raw!N52</f>
        <v>24.748103</v>
      </c>
      <c r="D53" s="12">
        <f t="shared" si="2"/>
        <v>15.530089428571429</v>
      </c>
      <c r="E53" s="12">
        <f t="shared" si="1"/>
        <v>2.7153838571428572</v>
      </c>
      <c r="F53" t="s">
        <v>131</v>
      </c>
      <c r="G53">
        <v>49</v>
      </c>
      <c r="H53">
        <v>457.68213700000001</v>
      </c>
      <c r="I53">
        <v>433.4299112857143</v>
      </c>
      <c r="J53">
        <v>9.4702495714286101</v>
      </c>
    </row>
    <row r="54" spans="1:10" ht="24" x14ac:dyDescent="0.25">
      <c r="A54" s="9" t="s">
        <v>94</v>
      </c>
      <c r="B54" s="9">
        <f t="shared" si="3"/>
        <v>12</v>
      </c>
      <c r="C54" s="10">
        <f>[1]Sheet1_Raw!N53</f>
        <v>43.767698000000003</v>
      </c>
      <c r="D54" s="12">
        <f t="shared" si="2"/>
        <v>20.642700999999999</v>
      </c>
      <c r="E54" s="12">
        <f t="shared" si="1"/>
        <v>5.1126115714285696</v>
      </c>
      <c r="F54" t="s">
        <v>132</v>
      </c>
      <c r="G54">
        <v>50</v>
      </c>
      <c r="H54">
        <v>460.12832700000001</v>
      </c>
      <c r="I54">
        <v>441.5023379999999</v>
      </c>
      <c r="J54">
        <v>8.0724267142855979</v>
      </c>
    </row>
    <row r="55" spans="1:10" ht="24" x14ac:dyDescent="0.25">
      <c r="A55" s="9" t="s">
        <v>95</v>
      </c>
      <c r="B55" s="9">
        <f t="shared" si="3"/>
        <v>13</v>
      </c>
      <c r="C55" s="10">
        <f>[1]Sheet1_Raw!N54</f>
        <v>54.605414000000003</v>
      </c>
      <c r="D55" s="12">
        <f t="shared" si="2"/>
        <v>27.084081142857144</v>
      </c>
      <c r="E55" s="12">
        <f t="shared" si="1"/>
        <v>6.4413801428571453</v>
      </c>
      <c r="F55" t="s">
        <v>133</v>
      </c>
      <c r="G55">
        <v>51</v>
      </c>
      <c r="H55">
        <v>466.73304000000002</v>
      </c>
      <c r="I55">
        <v>448.63123442857142</v>
      </c>
      <c r="J55">
        <v>7.1288964285715224</v>
      </c>
    </row>
    <row r="56" spans="1:10" ht="24" x14ac:dyDescent="0.25">
      <c r="A56" s="9" t="s">
        <v>96</v>
      </c>
      <c r="B56" s="9">
        <f t="shared" si="3"/>
        <v>14</v>
      </c>
      <c r="C56" s="10">
        <f>[1]Sheet1_Raw!N55</f>
        <v>69.016002999999998</v>
      </c>
      <c r="D56" s="12">
        <f t="shared" si="2"/>
        <v>35.174087142857147</v>
      </c>
      <c r="E56" s="12">
        <f t="shared" si="1"/>
        <v>8.0900060000000025</v>
      </c>
      <c r="F56" t="s">
        <v>134</v>
      </c>
      <c r="G56">
        <v>52</v>
      </c>
      <c r="H56">
        <v>477.00703800000002</v>
      </c>
      <c r="I56">
        <v>455.93485871428578</v>
      </c>
      <c r="J56">
        <v>7.3036242857143634</v>
      </c>
    </row>
    <row r="57" spans="1:10" ht="24" x14ac:dyDescent="0.25">
      <c r="A57" s="9" t="s">
        <v>97</v>
      </c>
      <c r="B57" s="9">
        <f t="shared" si="3"/>
        <v>15</v>
      </c>
      <c r="C57" s="10">
        <f>[1]Sheet1_Raw!N56</f>
        <v>86.606449999999995</v>
      </c>
      <c r="D57" s="12">
        <f t="shared" si="2"/>
        <v>45.54562814285714</v>
      </c>
      <c r="E57" s="12">
        <f t="shared" si="1"/>
        <v>10.371540999999993</v>
      </c>
      <c r="F57" t="s">
        <v>135</v>
      </c>
      <c r="G57">
        <v>53</v>
      </c>
      <c r="H57">
        <v>484.59022599999997</v>
      </c>
      <c r="I57">
        <v>462.57451700000001</v>
      </c>
      <c r="J57">
        <v>6.6396582857142334</v>
      </c>
    </row>
    <row r="58" spans="1:10" ht="24" x14ac:dyDescent="0.25">
      <c r="A58" s="9" t="s">
        <v>98</v>
      </c>
      <c r="B58" s="9">
        <f t="shared" si="3"/>
        <v>16</v>
      </c>
      <c r="C58" s="10">
        <f>[1]Sheet1_Raw!N57</f>
        <v>110.246961</v>
      </c>
      <c r="D58" s="12">
        <f t="shared" si="2"/>
        <v>58.816300428571424</v>
      </c>
      <c r="E58" s="12">
        <f t="shared" si="1"/>
        <v>13.270672285714284</v>
      </c>
      <c r="F58" t="s">
        <v>136</v>
      </c>
      <c r="G58">
        <v>54</v>
      </c>
      <c r="H58">
        <v>491.43955799999998</v>
      </c>
      <c r="I58">
        <v>469.38890314285715</v>
      </c>
      <c r="J58">
        <v>6.8143861428571313</v>
      </c>
    </row>
    <row r="59" spans="1:10" ht="24" x14ac:dyDescent="0.25">
      <c r="A59" s="9" t="s">
        <v>99</v>
      </c>
      <c r="B59" s="9">
        <f t="shared" si="3"/>
        <v>17</v>
      </c>
      <c r="C59" s="10">
        <f>[1]Sheet1_Raw!N58</f>
        <v>146.80936500000001</v>
      </c>
      <c r="D59" s="12">
        <f t="shared" si="2"/>
        <v>76.542856285714279</v>
      </c>
      <c r="E59" s="12">
        <f t="shared" si="1"/>
        <v>17.726555857142856</v>
      </c>
      <c r="F59" t="s">
        <v>137</v>
      </c>
      <c r="G59">
        <v>55</v>
      </c>
      <c r="H59">
        <v>493.15189099999998</v>
      </c>
      <c r="I59">
        <v>475.81888814285713</v>
      </c>
      <c r="J59">
        <v>6.4299849999999878</v>
      </c>
    </row>
    <row r="60" spans="1:10" ht="24" x14ac:dyDescent="0.25">
      <c r="A60" s="9" t="s">
        <v>100</v>
      </c>
      <c r="B60" s="9">
        <f t="shared" si="3"/>
        <v>18</v>
      </c>
      <c r="C60" s="10">
        <f>[1]Sheet1_Raw!N59</f>
        <v>182.45473100000001</v>
      </c>
      <c r="D60" s="12">
        <f t="shared" si="2"/>
        <v>99.072374571428568</v>
      </c>
      <c r="E60" s="12">
        <f t="shared" si="1"/>
        <v>22.529518285714289</v>
      </c>
      <c r="F60" t="s">
        <v>138</v>
      </c>
      <c r="G60">
        <v>56</v>
      </c>
      <c r="H60">
        <v>496.57655699999998</v>
      </c>
      <c r="I60">
        <v>481.37523385714286</v>
      </c>
      <c r="J60">
        <v>5.556345714285726</v>
      </c>
    </row>
    <row r="61" spans="1:10" ht="24" x14ac:dyDescent="0.25">
      <c r="A61" s="9" t="s">
        <v>101</v>
      </c>
      <c r="B61" s="9">
        <f t="shared" si="3"/>
        <v>19</v>
      </c>
      <c r="C61" s="10">
        <f>[1]Sheet1_Raw!N60</f>
        <v>236.38130000000001</v>
      </c>
      <c r="D61" s="12">
        <f t="shared" si="2"/>
        <v>126.58860342857143</v>
      </c>
      <c r="E61" s="12">
        <f t="shared" si="1"/>
        <v>27.516228857142863</v>
      </c>
      <c r="F61" t="s">
        <v>139</v>
      </c>
      <c r="G61">
        <v>57</v>
      </c>
      <c r="H61">
        <v>498.77812799999998</v>
      </c>
      <c r="I61">
        <v>486.89663400000001</v>
      </c>
      <c r="J61">
        <v>5.5214001428571464</v>
      </c>
    </row>
    <row r="62" spans="1:10" ht="24" x14ac:dyDescent="0.25">
      <c r="A62" s="9" t="s">
        <v>102</v>
      </c>
      <c r="B62" s="9">
        <f t="shared" si="3"/>
        <v>20</v>
      </c>
      <c r="C62" s="10">
        <f>[1]Sheet1_Raw!N61</f>
        <v>264.54745100000002</v>
      </c>
      <c r="D62" s="12">
        <f t="shared" si="2"/>
        <v>156.58032299999999</v>
      </c>
      <c r="E62" s="12">
        <f t="shared" si="1"/>
        <v>29.991719571428561</v>
      </c>
      <c r="F62" t="s">
        <v>140</v>
      </c>
      <c r="G62">
        <v>58</v>
      </c>
      <c r="H62">
        <v>500.73507999999998</v>
      </c>
      <c r="I62">
        <v>491.75406828571425</v>
      </c>
      <c r="J62">
        <v>4.8574342857142483</v>
      </c>
    </row>
    <row r="63" spans="1:10" ht="24" x14ac:dyDescent="0.25">
      <c r="A63" s="9" t="s">
        <v>103</v>
      </c>
      <c r="B63" s="9">
        <f t="shared" si="3"/>
        <v>21</v>
      </c>
      <c r="C63" s="10">
        <f>[1]Sheet1_Raw!N62</f>
        <v>296.22692799999999</v>
      </c>
      <c r="D63" s="12">
        <f t="shared" si="2"/>
        <v>189.03902657142859</v>
      </c>
      <c r="E63" s="12">
        <f t="shared" si="1"/>
        <v>32.4587035714286</v>
      </c>
      <c r="F63" t="s">
        <v>141</v>
      </c>
      <c r="G63">
        <v>59</v>
      </c>
      <c r="H63">
        <v>504.40436499999998</v>
      </c>
      <c r="I63">
        <v>495.66797214285708</v>
      </c>
      <c r="J63">
        <v>3.9139038571428273</v>
      </c>
    </row>
    <row r="64" spans="1:10" ht="24" x14ac:dyDescent="0.25">
      <c r="A64" s="9" t="s">
        <v>104</v>
      </c>
      <c r="B64" s="9">
        <f t="shared" si="3"/>
        <v>22</v>
      </c>
      <c r="C64" s="10">
        <f>[1]Sheet1_Raw!N63</f>
        <v>346.044692</v>
      </c>
      <c r="D64" s="12">
        <f t="shared" si="2"/>
        <v>226.10163257142858</v>
      </c>
      <c r="E64" s="12">
        <f t="shared" si="1"/>
        <v>37.062605999999988</v>
      </c>
      <c r="F64" t="s">
        <v>142</v>
      </c>
      <c r="G64">
        <v>60</v>
      </c>
      <c r="H64">
        <v>507.82903099999999</v>
      </c>
      <c r="I64">
        <v>498.9878014285714</v>
      </c>
      <c r="J64">
        <v>3.3198292857143201</v>
      </c>
    </row>
    <row r="65" spans="1:10" ht="24" x14ac:dyDescent="0.25">
      <c r="A65" s="9" t="s">
        <v>105</v>
      </c>
      <c r="B65" s="9">
        <f t="shared" si="3"/>
        <v>23</v>
      </c>
      <c r="C65" s="10">
        <f>[1]Sheet1_Raw!N64</f>
        <v>392.849332</v>
      </c>
      <c r="D65" s="12">
        <f t="shared" si="2"/>
        <v>266.47339985714285</v>
      </c>
      <c r="E65" s="12">
        <f t="shared" si="1"/>
        <v>40.37176728571427</v>
      </c>
      <c r="F65" t="s">
        <v>143</v>
      </c>
      <c r="G65">
        <v>61</v>
      </c>
      <c r="H65">
        <v>510.03060199999999</v>
      </c>
      <c r="I65">
        <v>501.64366485714282</v>
      </c>
      <c r="J65">
        <v>2.655863428571422</v>
      </c>
    </row>
    <row r="66" spans="1:10" ht="24" x14ac:dyDescent="0.25">
      <c r="A66" s="9" t="s">
        <v>106</v>
      </c>
      <c r="B66" s="9">
        <f t="shared" si="3"/>
        <v>24</v>
      </c>
      <c r="C66" s="10">
        <f>[1]Sheet1_Raw!N65</f>
        <v>444.501171</v>
      </c>
      <c r="D66" s="12">
        <f t="shared" si="2"/>
        <v>309.00080071428567</v>
      </c>
      <c r="E66" s="12">
        <f t="shared" si="1"/>
        <v>42.527400857142823</v>
      </c>
      <c r="F66" t="s">
        <v>144</v>
      </c>
      <c r="G66">
        <v>62</v>
      </c>
      <c r="H66">
        <v>510.76445899999999</v>
      </c>
      <c r="I66">
        <v>504.15974599999998</v>
      </c>
      <c r="J66">
        <v>2.5160811428571606</v>
      </c>
    </row>
    <row r="67" spans="1:10" ht="24" x14ac:dyDescent="0.25">
      <c r="A67" s="9" t="s">
        <v>107</v>
      </c>
      <c r="B67" s="9">
        <f t="shared" si="3"/>
        <v>25</v>
      </c>
      <c r="C67" s="10">
        <f>[1]Sheet1_Raw!N66</f>
        <v>523.28302799999994</v>
      </c>
      <c r="D67" s="12">
        <f t="shared" si="2"/>
        <v>357.69055742857142</v>
      </c>
      <c r="E67" s="12">
        <f t="shared" si="1"/>
        <v>48.68975671428575</v>
      </c>
      <c r="F67" t="s">
        <v>145</v>
      </c>
      <c r="G67">
        <v>63</v>
      </c>
      <c r="H67">
        <v>512.72141099999999</v>
      </c>
      <c r="I67">
        <v>506.46615371428567</v>
      </c>
      <c r="J67">
        <v>2.3064077142856831</v>
      </c>
    </row>
    <row r="68" spans="1:10" ht="24" x14ac:dyDescent="0.25">
      <c r="A68" s="9" t="s">
        <v>108</v>
      </c>
      <c r="B68" s="9">
        <f t="shared" si="3"/>
        <v>26</v>
      </c>
      <c r="C68" s="10">
        <f>[1]Sheet1_Raw!N67</f>
        <v>605.85213099999999</v>
      </c>
      <c r="D68" s="12">
        <f t="shared" si="2"/>
        <v>410.47210471428571</v>
      </c>
      <c r="E68" s="12">
        <f t="shared" si="1"/>
        <v>52.781547285714282</v>
      </c>
      <c r="F68" t="s">
        <v>146</v>
      </c>
      <c r="G68">
        <v>64</v>
      </c>
      <c r="H68">
        <v>513.94450600000005</v>
      </c>
      <c r="I68">
        <v>508.63277914285715</v>
      </c>
      <c r="J68">
        <v>2.1666254285714786</v>
      </c>
    </row>
    <row r="69" spans="1:10" ht="24" x14ac:dyDescent="0.25">
      <c r="A69" s="9" t="s">
        <v>109</v>
      </c>
      <c r="B69" s="9">
        <f t="shared" si="3"/>
        <v>27</v>
      </c>
      <c r="C69" s="10">
        <f>[1]Sheet1_Raw!N68</f>
        <v>687.12308900000005</v>
      </c>
      <c r="D69" s="12">
        <f t="shared" si="2"/>
        <v>470.84005300000001</v>
      </c>
      <c r="E69" s="12">
        <f t="shared" si="1"/>
        <v>60.367948285714306</v>
      </c>
      <c r="F69" t="s">
        <v>147</v>
      </c>
      <c r="G69">
        <v>65</v>
      </c>
      <c r="H69">
        <v>516.63531499999999</v>
      </c>
      <c r="I69">
        <v>510.90424128571425</v>
      </c>
      <c r="J69">
        <v>2.2714621428571036</v>
      </c>
    </row>
    <row r="70" spans="1:10" ht="24" x14ac:dyDescent="0.25">
      <c r="A70" s="9" t="s">
        <v>110</v>
      </c>
      <c r="B70" s="9">
        <f t="shared" si="3"/>
        <v>28</v>
      </c>
      <c r="C70" s="10">
        <f>[1]Sheet1_Raw!N69</f>
        <v>739.52523199999996</v>
      </c>
      <c r="D70" s="12">
        <f t="shared" si="2"/>
        <v>534.16838214285713</v>
      </c>
      <c r="E70" s="12">
        <f t="shared" si="1"/>
        <v>63.328329142857115</v>
      </c>
      <c r="F70" t="s">
        <v>148</v>
      </c>
      <c r="G70">
        <v>66</v>
      </c>
      <c r="H70">
        <v>518.34764800000005</v>
      </c>
      <c r="I70">
        <v>512.89613885714289</v>
      </c>
      <c r="J70">
        <v>1.9918975714286375</v>
      </c>
    </row>
    <row r="71" spans="1:10" ht="24" x14ac:dyDescent="0.25">
      <c r="A71" s="9" t="s">
        <v>111</v>
      </c>
      <c r="B71" s="9">
        <f t="shared" si="3"/>
        <v>29</v>
      </c>
      <c r="C71" s="10">
        <f>[1]Sheet1_Raw!N70</f>
        <v>796.57210899999995</v>
      </c>
      <c r="D71" s="12">
        <f t="shared" si="2"/>
        <v>598.52944171428578</v>
      </c>
      <c r="E71" s="12">
        <f t="shared" si="1"/>
        <v>64.361059571428655</v>
      </c>
      <c r="F71" t="s">
        <v>149</v>
      </c>
      <c r="G71">
        <v>67</v>
      </c>
      <c r="H71">
        <v>519.81536200000005</v>
      </c>
      <c r="I71">
        <v>514.60847185714283</v>
      </c>
      <c r="J71">
        <v>1.7123329999999441</v>
      </c>
    </row>
    <row r="72" spans="1:10" ht="24" x14ac:dyDescent="0.25">
      <c r="A72" s="9" t="s">
        <v>112</v>
      </c>
      <c r="B72" s="9">
        <f t="shared" si="3"/>
        <v>30</v>
      </c>
      <c r="C72" s="10">
        <f>[1]Sheet1_Raw!N71</f>
        <v>855.20295999999996</v>
      </c>
      <c r="D72" s="12">
        <f t="shared" si="2"/>
        <v>664.57995999999991</v>
      </c>
      <c r="E72" s="12">
        <f t="shared" si="1"/>
        <v>66.050518285714134</v>
      </c>
      <c r="F72" t="s">
        <v>150</v>
      </c>
      <c r="G72">
        <v>68</v>
      </c>
      <c r="H72">
        <v>528.62164499999994</v>
      </c>
      <c r="I72">
        <v>517.26433514285713</v>
      </c>
      <c r="J72">
        <v>2.6558632857143039</v>
      </c>
    </row>
    <row r="73" spans="1:10" ht="24" x14ac:dyDescent="0.25">
      <c r="A73" s="9" t="s">
        <v>113</v>
      </c>
      <c r="B73" s="9">
        <f t="shared" si="3"/>
        <v>31</v>
      </c>
      <c r="C73" s="10">
        <f>[1]Sheet1_Raw!N72</f>
        <v>927.42264</v>
      </c>
      <c r="D73" s="12">
        <f t="shared" si="2"/>
        <v>733.56874128571417</v>
      </c>
      <c r="E73" s="12">
        <f t="shared" si="1"/>
        <v>68.988781285714253</v>
      </c>
      <c r="F73" t="s">
        <v>151</v>
      </c>
      <c r="G73">
        <v>69</v>
      </c>
      <c r="H73">
        <v>532.29093</v>
      </c>
      <c r="I73">
        <v>520.33954528571428</v>
      </c>
      <c r="J73">
        <v>3.075210142857145</v>
      </c>
    </row>
    <row r="74" spans="1:10" ht="24" x14ac:dyDescent="0.25">
      <c r="A74" s="9" t="s">
        <v>114</v>
      </c>
      <c r="B74" s="9">
        <f t="shared" si="3"/>
        <v>32</v>
      </c>
      <c r="C74" s="10">
        <f>[1]Sheet1_Raw!N73</f>
        <v>1009.860737</v>
      </c>
      <c r="D74" s="12">
        <f t="shared" si="2"/>
        <v>803.07984257142857</v>
      </c>
      <c r="E74" s="12">
        <f t="shared" si="1"/>
        <v>69.511101285714403</v>
      </c>
      <c r="F74" t="s">
        <v>152</v>
      </c>
      <c r="G74">
        <v>70</v>
      </c>
      <c r="H74">
        <v>534.98173899999995</v>
      </c>
      <c r="I74">
        <v>523.51959214285728</v>
      </c>
      <c r="J74">
        <v>3.1800468571429974</v>
      </c>
    </row>
    <row r="75" spans="1:10" ht="24" x14ac:dyDescent="0.25">
      <c r="A75" s="9" t="s">
        <v>115</v>
      </c>
      <c r="B75" s="9">
        <f t="shared" si="3"/>
        <v>33</v>
      </c>
      <c r="C75" s="10">
        <f>[1]Sheet1_Raw!N74</f>
        <v>1085.6651999999999</v>
      </c>
      <c r="D75" s="12">
        <f t="shared" si="2"/>
        <v>871.62456671428583</v>
      </c>
      <c r="E75" s="12">
        <f t="shared" si="1"/>
        <v>68.544724142857262</v>
      </c>
      <c r="F75" t="s">
        <v>153</v>
      </c>
      <c r="G75">
        <v>71</v>
      </c>
      <c r="H75">
        <v>537.18331000000001</v>
      </c>
      <c r="I75">
        <v>526.83942128571425</v>
      </c>
      <c r="J75">
        <v>3.3198291428569746</v>
      </c>
    </row>
    <row r="76" spans="1:10" ht="24" x14ac:dyDescent="0.25">
      <c r="A76" s="9" t="s">
        <v>116</v>
      </c>
      <c r="B76" s="9">
        <f t="shared" si="3"/>
        <v>34</v>
      </c>
      <c r="C76" s="10">
        <f>[1]Sheet1_Raw!N75</f>
        <v>1144.4151469999999</v>
      </c>
      <c r="D76" s="12">
        <f t="shared" si="2"/>
        <v>936.95200357142858</v>
      </c>
      <c r="E76" s="12">
        <f t="shared" si="1"/>
        <v>65.327436857142743</v>
      </c>
      <c r="F76" t="s">
        <v>154</v>
      </c>
      <c r="G76">
        <v>72</v>
      </c>
      <c r="H76">
        <v>539.87411899999995</v>
      </c>
      <c r="I76">
        <v>530.15925042857145</v>
      </c>
      <c r="J76">
        <v>3.319829142857202</v>
      </c>
    </row>
    <row r="77" spans="1:10" ht="24" x14ac:dyDescent="0.25">
      <c r="A77" s="9" t="s">
        <v>117</v>
      </c>
      <c r="B77" s="9">
        <f t="shared" si="3"/>
        <v>35</v>
      </c>
      <c r="C77" s="10">
        <f>[1]Sheet1_Raw!N76</f>
        <v>1192.4226550000001</v>
      </c>
      <c r="D77" s="12">
        <f t="shared" si="2"/>
        <v>1001.6516354285715</v>
      </c>
      <c r="E77" s="12">
        <f t="shared" si="1"/>
        <v>64.69963185714289</v>
      </c>
      <c r="F77" t="s">
        <v>155</v>
      </c>
      <c r="G77">
        <v>73</v>
      </c>
      <c r="H77">
        <v>541.34183299999995</v>
      </c>
      <c r="I77">
        <v>533.44413399999996</v>
      </c>
      <c r="J77">
        <v>3.2848835714285087</v>
      </c>
    </row>
    <row r="78" spans="1:10" ht="24" x14ac:dyDescent="0.25">
      <c r="A78" s="9" t="s">
        <v>118</v>
      </c>
      <c r="B78" s="9">
        <f t="shared" si="3"/>
        <v>36</v>
      </c>
      <c r="C78" s="10">
        <f>[1]Sheet1_Raw!N77</f>
        <v>1231.1406919999999</v>
      </c>
      <c r="D78" s="12">
        <f t="shared" si="2"/>
        <v>1063.7328615714284</v>
      </c>
      <c r="E78" s="12">
        <f t="shared" si="1"/>
        <v>62.081226142856963</v>
      </c>
      <c r="F78" t="s">
        <v>156</v>
      </c>
      <c r="G78">
        <v>74</v>
      </c>
      <c r="H78">
        <v>543.29878499999995</v>
      </c>
      <c r="I78">
        <v>536.79890871428563</v>
      </c>
      <c r="J78">
        <v>3.3547747142856679</v>
      </c>
    </row>
    <row r="79" spans="1:10" ht="24" x14ac:dyDescent="0.25">
      <c r="A79" s="9" t="s">
        <v>119</v>
      </c>
      <c r="B79" s="9">
        <f t="shared" si="3"/>
        <v>37</v>
      </c>
      <c r="C79" s="10">
        <f>[1]Sheet1_Raw!N78</f>
        <v>1282.220871</v>
      </c>
      <c r="D79" s="12">
        <f t="shared" si="2"/>
        <v>1124.7354202857143</v>
      </c>
      <c r="E79" s="12">
        <f t="shared" si="1"/>
        <v>61.002558714285897</v>
      </c>
      <c r="F79" t="s">
        <v>157</v>
      </c>
      <c r="G79">
        <v>75</v>
      </c>
      <c r="H79">
        <v>543.54340400000001</v>
      </c>
      <c r="I79">
        <v>538.93058857142853</v>
      </c>
      <c r="J79">
        <v>2.131679857142899</v>
      </c>
    </row>
    <row r="80" spans="1:10" ht="24" x14ac:dyDescent="0.25">
      <c r="A80" s="9" t="s">
        <v>120</v>
      </c>
      <c r="B80" s="9">
        <f t="shared" si="3"/>
        <v>38</v>
      </c>
      <c r="C80" s="10">
        <f>[1]Sheet1_Raw!N79</f>
        <v>1349.3075229999999</v>
      </c>
      <c r="D80" s="12">
        <f t="shared" si="2"/>
        <v>1185.0046892857142</v>
      </c>
      <c r="E80" s="12">
        <f t="shared" si="1"/>
        <v>60.269268999999895</v>
      </c>
      <c r="F80" t="s">
        <v>158</v>
      </c>
      <c r="G80">
        <v>76</v>
      </c>
      <c r="H80">
        <v>544.03264200000001</v>
      </c>
      <c r="I80">
        <v>540.60797600000001</v>
      </c>
      <c r="J80">
        <v>1.6773874285714783</v>
      </c>
    </row>
    <row r="81" spans="1:10" ht="24" x14ac:dyDescent="0.25">
      <c r="A81" s="9" t="s">
        <v>121</v>
      </c>
      <c r="B81" s="9">
        <f t="shared" si="3"/>
        <v>39</v>
      </c>
      <c r="C81" s="10">
        <f>[1]Sheet1_Raw!N80</f>
        <v>1407.4858099999999</v>
      </c>
      <c r="D81" s="12">
        <f t="shared" si="2"/>
        <v>1241.8082711428572</v>
      </c>
      <c r="E81" s="12">
        <f t="shared" si="1"/>
        <v>56.803581857142945</v>
      </c>
      <c r="F81" t="s">
        <v>159</v>
      </c>
      <c r="G81">
        <v>77</v>
      </c>
      <c r="H81">
        <v>544.52188000000001</v>
      </c>
      <c r="I81">
        <v>541.97085328571427</v>
      </c>
      <c r="J81">
        <v>1.3628772857142621</v>
      </c>
    </row>
    <row r="82" spans="1:10" ht="24" x14ac:dyDescent="0.25">
      <c r="A82" s="9" t="s">
        <v>122</v>
      </c>
      <c r="B82" s="9">
        <f t="shared" si="3"/>
        <v>40</v>
      </c>
      <c r="C82" s="10">
        <f>[1]Sheet1_Raw!N81</f>
        <v>1455.005026</v>
      </c>
      <c r="D82" s="12">
        <f t="shared" si="2"/>
        <v>1294.5711034285716</v>
      </c>
      <c r="E82" s="12">
        <f t="shared" si="1"/>
        <v>52.762832285714467</v>
      </c>
      <c r="F82" t="s">
        <v>160</v>
      </c>
      <c r="G82">
        <v>78</v>
      </c>
      <c r="H82">
        <v>545.01111800000001</v>
      </c>
      <c r="I82">
        <v>543.08911157142859</v>
      </c>
      <c r="J82">
        <v>1.1182582857143188</v>
      </c>
    </row>
    <row r="83" spans="1:10" ht="24" x14ac:dyDescent="0.25">
      <c r="A83" s="9" t="s">
        <v>123</v>
      </c>
      <c r="B83" s="9">
        <f t="shared" si="3"/>
        <v>41</v>
      </c>
      <c r="C83" s="10">
        <f>[1]Sheet1_Raw!N82</f>
        <v>1487.6015400000001</v>
      </c>
      <c r="D83" s="12">
        <f t="shared" si="2"/>
        <v>1343.5977310000001</v>
      </c>
      <c r="E83" s="12">
        <f t="shared" si="1"/>
        <v>49.026627571428435</v>
      </c>
      <c r="F83" t="s">
        <v>161</v>
      </c>
      <c r="G83">
        <v>79</v>
      </c>
      <c r="H83">
        <v>545.98959400000001</v>
      </c>
      <c r="I83">
        <v>543.96275085714285</v>
      </c>
      <c r="J83">
        <v>0.87363928571426186</v>
      </c>
    </row>
    <row r="84" spans="1:10" ht="24" x14ac:dyDescent="0.25">
      <c r="A84" s="9" t="s">
        <v>124</v>
      </c>
      <c r="B84" s="9">
        <f t="shared" si="3"/>
        <v>42</v>
      </c>
      <c r="C84" s="10">
        <f>[1]Sheet1_Raw!N83</f>
        <v>1522.687156</v>
      </c>
      <c r="D84" s="12">
        <f t="shared" si="2"/>
        <v>1390.778374</v>
      </c>
      <c r="E84" s="12">
        <f t="shared" si="1"/>
        <v>47.180642999999918</v>
      </c>
      <c r="F84" t="s">
        <v>162</v>
      </c>
      <c r="G84">
        <v>80</v>
      </c>
      <c r="H84">
        <v>546.47883200000001</v>
      </c>
      <c r="I84">
        <v>544.69660785714291</v>
      </c>
      <c r="J84">
        <v>0.73385700000005727</v>
      </c>
    </row>
    <row r="85" spans="1:10" ht="24" x14ac:dyDescent="0.25">
      <c r="A85" s="9" t="s">
        <v>125</v>
      </c>
      <c r="B85" s="9">
        <f t="shared" si="3"/>
        <v>43</v>
      </c>
      <c r="C85" s="10">
        <f>[1]Sheet1_Raw!N84</f>
        <v>1549.1025999999999</v>
      </c>
      <c r="D85" s="12">
        <f t="shared" si="2"/>
        <v>1436.2015037142858</v>
      </c>
      <c r="E85" s="12">
        <f t="shared" si="1"/>
        <v>45.423129714285778</v>
      </c>
      <c r="F85" t="s">
        <v>163</v>
      </c>
      <c r="G85">
        <v>81</v>
      </c>
      <c r="H85">
        <v>547.21268899999995</v>
      </c>
      <c r="I85">
        <v>545.25573700000007</v>
      </c>
      <c r="J85">
        <v>0.55912914285715942</v>
      </c>
    </row>
    <row r="86" spans="1:10" ht="24" x14ac:dyDescent="0.25">
      <c r="A86" s="9" t="s">
        <v>126</v>
      </c>
      <c r="B86" s="9">
        <f t="shared" si="3"/>
        <v>44</v>
      </c>
      <c r="C86" s="10">
        <f>[1]Sheet1_Raw!N85</f>
        <v>1564.4302259999999</v>
      </c>
      <c r="D86" s="12">
        <f t="shared" si="2"/>
        <v>1476.5171258571429</v>
      </c>
      <c r="E86" s="12">
        <f t="shared" si="1"/>
        <v>40.315622142857137</v>
      </c>
      <c r="F86" t="s">
        <v>164</v>
      </c>
      <c r="G86">
        <v>82</v>
      </c>
      <c r="H86">
        <v>548.68040299999996</v>
      </c>
      <c r="I86">
        <v>545.98959400000001</v>
      </c>
      <c r="J86">
        <v>0.73385699999994358</v>
      </c>
    </row>
    <row r="87" spans="1:10" ht="24" x14ac:dyDescent="0.25">
      <c r="A87" s="9" t="s">
        <v>127</v>
      </c>
      <c r="B87" s="9">
        <f t="shared" si="3"/>
        <v>45</v>
      </c>
      <c r="C87" s="10">
        <f>[1]Sheet1_Raw!N86</f>
        <v>1604.8513330000001</v>
      </c>
      <c r="D87" s="12">
        <f t="shared" si="2"/>
        <v>1513.0233844285717</v>
      </c>
      <c r="E87" s="12">
        <f t="shared" si="1"/>
        <v>36.506258571428816</v>
      </c>
      <c r="F87" t="s">
        <v>165</v>
      </c>
      <c r="G87">
        <v>83</v>
      </c>
      <c r="H87">
        <v>548.68040299999996</v>
      </c>
      <c r="I87">
        <v>546.6535598571428</v>
      </c>
      <c r="J87">
        <v>0.66396585714278444</v>
      </c>
    </row>
    <row r="88" spans="1:10" ht="24" x14ac:dyDescent="0.25">
      <c r="A88" s="9" t="s">
        <v>128</v>
      </c>
      <c r="B88" s="9">
        <f t="shared" si="3"/>
        <v>46</v>
      </c>
      <c r="C88" s="10">
        <f>[1]Sheet1_Raw!N87</f>
        <v>1639.9250400000001</v>
      </c>
      <c r="D88" s="12">
        <f t="shared" si="2"/>
        <v>1546.2289887142858</v>
      </c>
      <c r="E88" s="12">
        <f t="shared" si="1"/>
        <v>33.205604285714116</v>
      </c>
      <c r="F88" t="s">
        <v>166</v>
      </c>
      <c r="G88">
        <v>84</v>
      </c>
      <c r="H88">
        <v>548.92502200000001</v>
      </c>
      <c r="I88">
        <v>547.282580142857</v>
      </c>
      <c r="J88">
        <v>0.62902028571420487</v>
      </c>
    </row>
    <row r="89" spans="1:10" ht="24" x14ac:dyDescent="0.25">
      <c r="A89" s="9" t="s">
        <v>129</v>
      </c>
      <c r="B89" s="9">
        <f t="shared" si="3"/>
        <v>47</v>
      </c>
      <c r="C89" s="10">
        <f>[1]Sheet1_Raw!N88</f>
        <v>1683.978568</v>
      </c>
      <c r="D89" s="12">
        <f t="shared" si="2"/>
        <v>1578.939494714286</v>
      </c>
      <c r="E89" s="12">
        <f t="shared" si="1"/>
        <v>32.710506000000123</v>
      </c>
      <c r="F89" t="s">
        <v>167</v>
      </c>
      <c r="G89">
        <v>85</v>
      </c>
      <c r="H89">
        <v>548.92502200000001</v>
      </c>
      <c r="I89">
        <v>547.84170928571416</v>
      </c>
      <c r="J89">
        <v>0.55912914285715942</v>
      </c>
    </row>
    <row r="90" spans="1:10" ht="24" x14ac:dyDescent="0.25">
      <c r="A90" s="9" t="s">
        <v>130</v>
      </c>
      <c r="B90" s="9">
        <f t="shared" si="3"/>
        <v>48</v>
      </c>
      <c r="C90" s="10">
        <f>[1]Sheet1_Raw!N89</f>
        <v>1707.142697</v>
      </c>
      <c r="D90" s="12">
        <f t="shared" si="2"/>
        <v>1610.3025171428574</v>
      </c>
      <c r="E90" s="12">
        <f t="shared" si="1"/>
        <v>31.363022428571412</v>
      </c>
      <c r="F90" t="s">
        <v>168</v>
      </c>
      <c r="G90">
        <v>86</v>
      </c>
      <c r="H90">
        <v>548.92502200000001</v>
      </c>
      <c r="I90">
        <v>548.26105614285711</v>
      </c>
      <c r="J90">
        <v>0.41934685714295483</v>
      </c>
    </row>
    <row r="91" spans="1:10" ht="24" x14ac:dyDescent="0.25">
      <c r="A91" s="9" t="s">
        <v>131</v>
      </c>
      <c r="B91" s="9">
        <f t="shared" si="3"/>
        <v>49</v>
      </c>
      <c r="C91" s="10">
        <f>[1]Sheet1_Raw!N90</f>
        <v>1729.0801389999999</v>
      </c>
      <c r="D91" s="12">
        <f t="shared" si="2"/>
        <v>1639.7872289999998</v>
      </c>
      <c r="E91" s="12">
        <f t="shared" si="1"/>
        <v>29.484711857142429</v>
      </c>
      <c r="F91" t="s">
        <v>169</v>
      </c>
      <c r="G91">
        <v>87</v>
      </c>
      <c r="H91">
        <v>548.92502200000001</v>
      </c>
      <c r="I91">
        <v>548.6105118571428</v>
      </c>
      <c r="J91">
        <v>0.34945571428568201</v>
      </c>
    </row>
    <row r="92" spans="1:10" ht="24" x14ac:dyDescent="0.25">
      <c r="A92" s="9" t="s">
        <v>132</v>
      </c>
      <c r="B92" s="9">
        <f t="shared" si="3"/>
        <v>50</v>
      </c>
      <c r="C92" s="10">
        <f>[1]Sheet1_Raw!N91</f>
        <v>1751.4820549999999</v>
      </c>
      <c r="D92" s="12">
        <f t="shared" si="2"/>
        <v>1668.6985797142856</v>
      </c>
      <c r="E92" s="12">
        <f t="shared" si="1"/>
        <v>28.911350714285845</v>
      </c>
      <c r="F92" t="s">
        <v>170</v>
      </c>
      <c r="G92">
        <v>88</v>
      </c>
      <c r="H92">
        <v>549.16964099999996</v>
      </c>
      <c r="I92">
        <v>548.89007642857143</v>
      </c>
      <c r="J92">
        <v>0.27956457142863655</v>
      </c>
    </row>
    <row r="93" spans="1:10" ht="24" x14ac:dyDescent="0.25">
      <c r="A93" s="9" t="s">
        <v>133</v>
      </c>
      <c r="B93" s="9">
        <f t="shared" si="3"/>
        <v>51</v>
      </c>
      <c r="C93" s="10">
        <f>[1]Sheet1_Raw!N92</f>
        <v>1766.0831969999999</v>
      </c>
      <c r="D93" s="12">
        <f t="shared" si="2"/>
        <v>1697.5061470000001</v>
      </c>
      <c r="E93" s="12">
        <f t="shared" si="1"/>
        <v>28.807567285714413</v>
      </c>
      <c r="F93" t="s">
        <v>171</v>
      </c>
      <c r="G93">
        <v>89</v>
      </c>
      <c r="H93">
        <v>549.16964099999996</v>
      </c>
      <c r="I93">
        <v>548.95996757142859</v>
      </c>
      <c r="J93">
        <v>6.9891142857159139E-2</v>
      </c>
    </row>
    <row r="94" spans="1:10" ht="24" x14ac:dyDescent="0.25">
      <c r="A94" s="9" t="s">
        <v>134</v>
      </c>
      <c r="B94" s="9">
        <f t="shared" si="3"/>
        <v>52</v>
      </c>
      <c r="C94" s="10">
        <f>[1]Sheet1_Raw!N93</f>
        <v>1794.154072</v>
      </c>
      <c r="D94" s="12">
        <f t="shared" si="2"/>
        <v>1724.5493954285714</v>
      </c>
      <c r="E94" s="12">
        <f t="shared" si="1"/>
        <v>27.04324842857136</v>
      </c>
      <c r="F94" t="s">
        <v>172</v>
      </c>
      <c r="G94">
        <v>90</v>
      </c>
      <c r="H94">
        <v>549.41426000000001</v>
      </c>
      <c r="I94">
        <v>549.06480428571433</v>
      </c>
      <c r="J94">
        <v>0.10483671428573871</v>
      </c>
    </row>
    <row r="95" spans="1:10" ht="24" x14ac:dyDescent="0.25">
      <c r="A95" s="9" t="s">
        <v>135</v>
      </c>
      <c r="B95" s="9">
        <f t="shared" si="3"/>
        <v>53</v>
      </c>
      <c r="C95" s="10">
        <f>[1]Sheet1_Raw!N94</f>
        <v>1823.701734</v>
      </c>
      <c r="D95" s="12">
        <f t="shared" si="2"/>
        <v>1750.8032088571429</v>
      </c>
      <c r="E95" s="12">
        <f t="shared" si="1"/>
        <v>26.253813428571448</v>
      </c>
      <c r="F95" t="s">
        <v>173</v>
      </c>
      <c r="G95">
        <v>91</v>
      </c>
      <c r="H95">
        <v>549.41426000000001</v>
      </c>
      <c r="I95">
        <v>549.13469542857149</v>
      </c>
      <c r="J95">
        <v>6.9891142857159139E-2</v>
      </c>
    </row>
    <row r="96" spans="1:10" ht="24" x14ac:dyDescent="0.25">
      <c r="A96" s="9" t="s">
        <v>136</v>
      </c>
      <c r="B96" s="9">
        <f t="shared" si="3"/>
        <v>54</v>
      </c>
      <c r="C96" s="10">
        <f>[1]Sheet1_Raw!N95</f>
        <v>1845.9726450000001</v>
      </c>
      <c r="D96" s="12">
        <f t="shared" si="2"/>
        <v>1773.9452198571428</v>
      </c>
      <c r="E96" s="12">
        <f t="shared" si="1"/>
        <v>23.142010999999911</v>
      </c>
      <c r="F96" t="s">
        <v>174</v>
      </c>
      <c r="G96">
        <v>92</v>
      </c>
      <c r="H96">
        <v>549.41426000000001</v>
      </c>
      <c r="I96">
        <v>549.20458657142854</v>
      </c>
      <c r="J96">
        <v>6.9891142857045452E-2</v>
      </c>
    </row>
    <row r="97" spans="1:10" ht="24" x14ac:dyDescent="0.25">
      <c r="A97" s="9" t="s">
        <v>137</v>
      </c>
      <c r="B97" s="9">
        <f t="shared" si="3"/>
        <v>55</v>
      </c>
      <c r="C97" s="10">
        <f>[1]Sheet1_Raw!N96</f>
        <v>1864.003745</v>
      </c>
      <c r="D97" s="12">
        <f t="shared" si="2"/>
        <v>1796.3539409999998</v>
      </c>
      <c r="E97" s="12">
        <f t="shared" si="1"/>
        <v>22.408721142857075</v>
      </c>
      <c r="F97" t="s">
        <v>175</v>
      </c>
      <c r="G97">
        <v>93</v>
      </c>
      <c r="H97">
        <v>549.41426000000001</v>
      </c>
      <c r="I97">
        <v>549.27447771428569</v>
      </c>
      <c r="J97">
        <v>6.9891142857159139E-2</v>
      </c>
    </row>
    <row r="98" spans="1:10" ht="24" x14ac:dyDescent="0.25">
      <c r="A98" s="9" t="s">
        <v>138</v>
      </c>
      <c r="B98" s="9">
        <f t="shared" si="3"/>
        <v>56</v>
      </c>
      <c r="C98" s="10">
        <f>[1]Sheet1_Raw!N97</f>
        <v>1878.9740850000001</v>
      </c>
      <c r="D98" s="12">
        <f t="shared" si="2"/>
        <v>1817.7673618571428</v>
      </c>
      <c r="E98" s="12">
        <f t="shared" si="1"/>
        <v>21.41342085714291</v>
      </c>
      <c r="F98" t="s">
        <v>176</v>
      </c>
      <c r="G98">
        <v>94</v>
      </c>
      <c r="H98">
        <v>549.41426000000001</v>
      </c>
      <c r="I98">
        <v>549.34436885714285</v>
      </c>
      <c r="J98">
        <v>6.9891142857159139E-2</v>
      </c>
    </row>
    <row r="99" spans="1:10" ht="24" x14ac:dyDescent="0.25">
      <c r="A99" s="9" t="s">
        <v>139</v>
      </c>
      <c r="B99" s="9">
        <f t="shared" si="3"/>
        <v>57</v>
      </c>
      <c r="C99" s="10">
        <f>[1]Sheet1_Raw!N98</f>
        <v>1890.7407479999999</v>
      </c>
      <c r="D99" s="12">
        <f t="shared" si="2"/>
        <v>1837.6614608571429</v>
      </c>
      <c r="E99" s="12">
        <f t="shared" si="1"/>
        <v>19.894099000000097</v>
      </c>
      <c r="F99" t="s">
        <v>177</v>
      </c>
      <c r="G99">
        <v>95</v>
      </c>
      <c r="H99">
        <v>549.65887899999996</v>
      </c>
      <c r="I99">
        <v>549.41426000000001</v>
      </c>
      <c r="J99">
        <v>6.9891142857159139E-2</v>
      </c>
    </row>
    <row r="100" spans="1:10" ht="24" x14ac:dyDescent="0.25">
      <c r="A100" s="9" t="s">
        <v>140</v>
      </c>
      <c r="B100" s="9">
        <f t="shared" si="3"/>
        <v>58</v>
      </c>
      <c r="C100" s="10">
        <f>[1]Sheet1_Raw!N99</f>
        <v>1904.4844000000001</v>
      </c>
      <c r="D100" s="12">
        <f t="shared" si="2"/>
        <v>1857.4330612857143</v>
      </c>
      <c r="E100" s="12">
        <f t="shared" si="1"/>
        <v>19.771600428571446</v>
      </c>
      <c r="F100" t="s">
        <v>178</v>
      </c>
      <c r="G100">
        <v>96</v>
      </c>
      <c r="H100">
        <v>549.65887899999996</v>
      </c>
      <c r="I100">
        <v>549.48415114285717</v>
      </c>
      <c r="J100">
        <v>6.9891142857159139E-2</v>
      </c>
    </row>
    <row r="101" spans="1:10" ht="24" x14ac:dyDescent="0.25">
      <c r="A101" s="9" t="s">
        <v>141</v>
      </c>
      <c r="B101" s="9">
        <f t="shared" si="3"/>
        <v>59</v>
      </c>
      <c r="C101" s="10">
        <f>[1]Sheet1_Raw!N100</f>
        <v>1923.861283</v>
      </c>
      <c r="D101" s="12">
        <f t="shared" si="2"/>
        <v>1875.9626628571427</v>
      </c>
      <c r="E101" s="12">
        <f t="shared" si="1"/>
        <v>18.529601571428429</v>
      </c>
      <c r="F101" t="s">
        <v>179</v>
      </c>
      <c r="G101">
        <v>97</v>
      </c>
      <c r="H101">
        <v>549.65887899999996</v>
      </c>
      <c r="I101">
        <v>549.51909671428575</v>
      </c>
      <c r="J101">
        <v>3.4945571428579569E-2</v>
      </c>
    </row>
    <row r="102" spans="1:10" ht="24" x14ac:dyDescent="0.25">
      <c r="A102" s="9" t="s">
        <v>142</v>
      </c>
      <c r="B102" s="9">
        <f t="shared" si="3"/>
        <v>60</v>
      </c>
      <c r="C102" s="10">
        <f>[1]Sheet1_Raw!N101</f>
        <v>1941.368363</v>
      </c>
      <c r="D102" s="12">
        <f t="shared" si="2"/>
        <v>1892.7721812857142</v>
      </c>
      <c r="E102" s="12">
        <f t="shared" si="1"/>
        <v>16.809518428571437</v>
      </c>
      <c r="F102" t="s">
        <v>180</v>
      </c>
      <c r="G102">
        <v>98</v>
      </c>
      <c r="H102">
        <v>549.65887899999996</v>
      </c>
      <c r="I102">
        <v>549.55404228571433</v>
      </c>
      <c r="J102">
        <v>3.4945571428579569E-2</v>
      </c>
    </row>
    <row r="103" spans="1:10" ht="24" x14ac:dyDescent="0.25">
      <c r="A103" s="9" t="s">
        <v>143</v>
      </c>
      <c r="B103" s="9">
        <f t="shared" si="3"/>
        <v>61</v>
      </c>
      <c r="C103" s="10">
        <f>[1]Sheet1_Raw!N102</f>
        <v>1954.087792</v>
      </c>
      <c r="D103" s="12">
        <f t="shared" si="2"/>
        <v>1908.2172022857142</v>
      </c>
      <c r="E103" s="12">
        <f t="shared" ref="E103:E166" si="4">D103-D102</f>
        <v>15.445020999999997</v>
      </c>
      <c r="F103" t="s">
        <v>181</v>
      </c>
      <c r="G103">
        <v>99</v>
      </c>
      <c r="H103">
        <v>549.65887899999996</v>
      </c>
      <c r="I103">
        <v>549.58898785714291</v>
      </c>
      <c r="J103">
        <v>3.4945571428579569E-2</v>
      </c>
    </row>
    <row r="104" spans="1:10" ht="24" x14ac:dyDescent="0.25">
      <c r="A104" s="9" t="s">
        <v>144</v>
      </c>
      <c r="B104" s="9">
        <f t="shared" si="3"/>
        <v>62</v>
      </c>
      <c r="C104" s="10">
        <f>[1]Sheet1_Raw!N103</f>
        <v>1964.687316</v>
      </c>
      <c r="D104" s="12">
        <f t="shared" si="2"/>
        <v>1922.6005695714287</v>
      </c>
      <c r="E104" s="12">
        <f t="shared" si="4"/>
        <v>14.383367285714485</v>
      </c>
      <c r="F104" t="s">
        <v>182</v>
      </c>
      <c r="G104">
        <v>100</v>
      </c>
      <c r="H104">
        <v>549.65887899999996</v>
      </c>
      <c r="I104">
        <v>549.62393342857149</v>
      </c>
      <c r="J104">
        <v>3.4945571428579569E-2</v>
      </c>
    </row>
    <row r="105" spans="1:10" ht="24" x14ac:dyDescent="0.25">
      <c r="A105" s="9" t="s">
        <v>145</v>
      </c>
      <c r="B105" s="9">
        <f t="shared" si="3"/>
        <v>63</v>
      </c>
      <c r="C105" s="10">
        <f>[1]Sheet1_Raw!N104</f>
        <v>1972.988292</v>
      </c>
      <c r="D105" s="12">
        <f t="shared" ref="D105:D168" si="5">AVERAGE(C99:C105)</f>
        <v>1936.0311705714284</v>
      </c>
      <c r="E105" s="12">
        <f t="shared" si="4"/>
        <v>13.430600999999797</v>
      </c>
    </row>
    <row r="106" spans="1:10" ht="24" x14ac:dyDescent="0.25">
      <c r="A106" s="9" t="s">
        <v>146</v>
      </c>
      <c r="B106" s="9">
        <f t="shared" si="3"/>
        <v>64</v>
      </c>
      <c r="C106" s="10">
        <f>[1]Sheet1_Raw!N105</f>
        <v>1978.800166</v>
      </c>
      <c r="D106" s="12">
        <f t="shared" si="5"/>
        <v>1948.6110874285716</v>
      </c>
      <c r="E106" s="12">
        <f t="shared" si="4"/>
        <v>12.579916857143189</v>
      </c>
    </row>
    <row r="107" spans="1:10" ht="24" x14ac:dyDescent="0.25">
      <c r="A107" s="9" t="s">
        <v>147</v>
      </c>
      <c r="B107" s="9">
        <f t="shared" si="3"/>
        <v>65</v>
      </c>
      <c r="C107" s="10">
        <f>[1]Sheet1_Raw!N106</f>
        <v>1988.982855</v>
      </c>
      <c r="D107" s="12">
        <f t="shared" si="5"/>
        <v>1960.6822952857144</v>
      </c>
      <c r="E107" s="12">
        <f t="shared" si="4"/>
        <v>12.071207857142781</v>
      </c>
    </row>
    <row r="108" spans="1:10" ht="24" x14ac:dyDescent="0.25">
      <c r="A108" s="9" t="s">
        <v>148</v>
      </c>
      <c r="B108" s="9">
        <f t="shared" ref="B108:B171" si="6">1+B107</f>
        <v>66</v>
      </c>
      <c r="C108" s="10">
        <f>[1]Sheet1_Raw!N107</f>
        <v>2002.738417</v>
      </c>
      <c r="D108" s="12">
        <f t="shared" si="5"/>
        <v>1971.9504572857143</v>
      </c>
      <c r="E108" s="12">
        <f t="shared" si="4"/>
        <v>11.268161999999847</v>
      </c>
    </row>
    <row r="109" spans="1:10" ht="24" x14ac:dyDescent="0.25">
      <c r="A109" s="9" t="s">
        <v>149</v>
      </c>
      <c r="B109" s="9">
        <f t="shared" si="6"/>
        <v>67</v>
      </c>
      <c r="C109" s="10">
        <f>[1]Sheet1_Raw!N108</f>
        <v>2017.839761</v>
      </c>
      <c r="D109" s="12">
        <f t="shared" si="5"/>
        <v>1982.8749427142855</v>
      </c>
      <c r="E109" s="12">
        <f t="shared" si="4"/>
        <v>10.924485428571188</v>
      </c>
    </row>
    <row r="110" spans="1:10" ht="24" x14ac:dyDescent="0.25">
      <c r="A110" s="9" t="s">
        <v>150</v>
      </c>
      <c r="B110" s="9">
        <f t="shared" si="6"/>
        <v>68</v>
      </c>
      <c r="C110" s="10">
        <f>[1]Sheet1_Raw!N109</f>
        <v>2031.6310530000001</v>
      </c>
      <c r="D110" s="12">
        <f t="shared" si="5"/>
        <v>1993.9525514285717</v>
      </c>
      <c r="E110" s="12">
        <f t="shared" si="4"/>
        <v>11.077608714286271</v>
      </c>
    </row>
    <row r="111" spans="1:10" ht="24" x14ac:dyDescent="0.25">
      <c r="A111" s="9" t="s">
        <v>151</v>
      </c>
      <c r="B111" s="9">
        <f t="shared" si="6"/>
        <v>69</v>
      </c>
      <c r="C111" s="10">
        <f>[1]Sheet1_Raw!N110</f>
        <v>2040.3965020000001</v>
      </c>
      <c r="D111" s="12">
        <f t="shared" si="5"/>
        <v>2004.7681494285712</v>
      </c>
      <c r="E111" s="12">
        <f t="shared" si="4"/>
        <v>10.815597999999454</v>
      </c>
    </row>
    <row r="112" spans="1:10" ht="24" x14ac:dyDescent="0.25">
      <c r="A112" s="9" t="s">
        <v>152</v>
      </c>
      <c r="B112" s="9">
        <f t="shared" si="6"/>
        <v>70</v>
      </c>
      <c r="C112" s="10">
        <f>[1]Sheet1_Raw!N111</f>
        <v>2047.0063170000001</v>
      </c>
      <c r="D112" s="12">
        <f t="shared" si="5"/>
        <v>2015.3421529999998</v>
      </c>
      <c r="E112" s="12">
        <f t="shared" si="4"/>
        <v>10.574003571428648</v>
      </c>
    </row>
    <row r="113" spans="1:5" ht="24" x14ac:dyDescent="0.25">
      <c r="A113" s="9" t="s">
        <v>153</v>
      </c>
      <c r="B113" s="9">
        <f t="shared" si="6"/>
        <v>71</v>
      </c>
      <c r="C113" s="10">
        <f>[1]Sheet1_Raw!N112</f>
        <v>2055.3072929999998</v>
      </c>
      <c r="D113" s="12">
        <f t="shared" si="5"/>
        <v>2026.2717425714286</v>
      </c>
      <c r="E113" s="12">
        <f t="shared" si="4"/>
        <v>10.929589571428778</v>
      </c>
    </row>
    <row r="114" spans="1:5" ht="24" x14ac:dyDescent="0.25">
      <c r="A114" s="9" t="s">
        <v>154</v>
      </c>
      <c r="B114" s="9">
        <f t="shared" si="6"/>
        <v>72</v>
      </c>
      <c r="C114" s="10">
        <f>[1]Sheet1_Raw!N113</f>
        <v>2062.3934920000002</v>
      </c>
      <c r="D114" s="12">
        <f t="shared" si="5"/>
        <v>2036.7589764285715</v>
      </c>
      <c r="E114" s="12">
        <f t="shared" si="4"/>
        <v>10.487233857142883</v>
      </c>
    </row>
    <row r="115" spans="1:5" ht="24" x14ac:dyDescent="0.25">
      <c r="A115" s="9" t="s">
        <v>155</v>
      </c>
      <c r="B115" s="9">
        <f t="shared" si="6"/>
        <v>73</v>
      </c>
      <c r="C115" s="10">
        <f>[1]Sheet1_Raw!N114</f>
        <v>2073.4336699999999</v>
      </c>
      <c r="D115" s="12">
        <f t="shared" si="5"/>
        <v>2046.8582982857145</v>
      </c>
      <c r="E115" s="12">
        <f t="shared" si="4"/>
        <v>10.099321857142968</v>
      </c>
    </row>
    <row r="116" spans="1:5" ht="24" x14ac:dyDescent="0.25">
      <c r="A116" s="9" t="s">
        <v>156</v>
      </c>
      <c r="B116" s="9">
        <f t="shared" si="6"/>
        <v>74</v>
      </c>
      <c r="C116" s="10">
        <f>[1]Sheet1_Raw!N115</f>
        <v>2077.9593100000002</v>
      </c>
      <c r="D116" s="12">
        <f t="shared" si="5"/>
        <v>2055.4468052857146</v>
      </c>
      <c r="E116" s="12">
        <f t="shared" si="4"/>
        <v>8.5885070000001633</v>
      </c>
    </row>
    <row r="117" spans="1:5" ht="24" x14ac:dyDescent="0.25">
      <c r="A117" s="9" t="s">
        <v>157</v>
      </c>
      <c r="B117" s="9">
        <f t="shared" si="6"/>
        <v>75</v>
      </c>
      <c r="C117" s="10">
        <f>[1]Sheet1_Raw!N116</f>
        <v>2086.9510409999998</v>
      </c>
      <c r="D117" s="12">
        <f t="shared" si="5"/>
        <v>2063.3496607142856</v>
      </c>
      <c r="E117" s="12">
        <f t="shared" si="4"/>
        <v>7.9028554285710015</v>
      </c>
    </row>
    <row r="118" spans="1:5" ht="24" x14ac:dyDescent="0.25">
      <c r="A118" s="9" t="s">
        <v>158</v>
      </c>
      <c r="B118" s="9">
        <f t="shared" si="6"/>
        <v>76</v>
      </c>
      <c r="C118" s="10">
        <f>[1]Sheet1_Raw!N117</f>
        <v>2093.1321119999998</v>
      </c>
      <c r="D118" s="12">
        <f t="shared" si="5"/>
        <v>2070.8833192857142</v>
      </c>
      <c r="E118" s="12">
        <f t="shared" si="4"/>
        <v>7.533658571428532</v>
      </c>
    </row>
    <row r="119" spans="1:5" ht="24" x14ac:dyDescent="0.25">
      <c r="A119" s="9" t="s">
        <v>159</v>
      </c>
      <c r="B119" s="9">
        <f t="shared" si="6"/>
        <v>77</v>
      </c>
      <c r="C119" s="10">
        <f>[1]Sheet1_Raw!N118</f>
        <v>2100.4803219999999</v>
      </c>
      <c r="D119" s="12">
        <f t="shared" si="5"/>
        <v>2078.5224628571427</v>
      </c>
      <c r="E119" s="12">
        <f t="shared" si="4"/>
        <v>7.6391435714285763</v>
      </c>
    </row>
    <row r="120" spans="1:5" ht="24" x14ac:dyDescent="0.25">
      <c r="A120" s="9" t="s">
        <v>160</v>
      </c>
      <c r="B120" s="9">
        <f t="shared" si="6"/>
        <v>78</v>
      </c>
      <c r="C120" s="10">
        <f>[1]Sheet1_Raw!N119</f>
        <v>2102.6478649999999</v>
      </c>
      <c r="D120" s="12">
        <f t="shared" si="5"/>
        <v>2085.2854017142854</v>
      </c>
      <c r="E120" s="12">
        <f t="shared" si="4"/>
        <v>6.7629388571426716</v>
      </c>
    </row>
    <row r="121" spans="1:5" ht="24" x14ac:dyDescent="0.25">
      <c r="A121" s="9" t="s">
        <v>161</v>
      </c>
      <c r="B121" s="9">
        <f t="shared" si="6"/>
        <v>79</v>
      </c>
      <c r="C121" s="10">
        <f>[1]Sheet1_Raw!N120</f>
        <v>2117.2609170000001</v>
      </c>
      <c r="D121" s="12">
        <f t="shared" si="5"/>
        <v>2093.1236052857139</v>
      </c>
      <c r="E121" s="12">
        <f t="shared" si="4"/>
        <v>7.8382035714284939</v>
      </c>
    </row>
    <row r="122" spans="1:5" ht="24" x14ac:dyDescent="0.25">
      <c r="A122" s="9" t="s">
        <v>162</v>
      </c>
      <c r="B122" s="9">
        <f t="shared" si="6"/>
        <v>80</v>
      </c>
      <c r="C122" s="10">
        <f>[1]Sheet1_Raw!N121</f>
        <v>2125.5380730000002</v>
      </c>
      <c r="D122" s="12">
        <f t="shared" si="5"/>
        <v>2100.5670914285715</v>
      </c>
      <c r="E122" s="12">
        <f t="shared" si="4"/>
        <v>7.4434861428576369</v>
      </c>
    </row>
    <row r="123" spans="1:5" ht="24" x14ac:dyDescent="0.25">
      <c r="A123" s="9" t="s">
        <v>163</v>
      </c>
      <c r="B123" s="9">
        <f t="shared" si="6"/>
        <v>81</v>
      </c>
      <c r="C123" s="10">
        <f>[1]Sheet1_Raw!N122</f>
        <v>2132.0645220000001</v>
      </c>
      <c r="D123" s="12">
        <f t="shared" si="5"/>
        <v>2108.296407428571</v>
      </c>
      <c r="E123" s="12">
        <f t="shared" si="4"/>
        <v>7.7293159999994714</v>
      </c>
    </row>
    <row r="124" spans="1:5" ht="24" x14ac:dyDescent="0.25">
      <c r="A124" s="9" t="s">
        <v>164</v>
      </c>
      <c r="B124" s="9">
        <f t="shared" si="6"/>
        <v>82</v>
      </c>
      <c r="C124" s="10">
        <f>[1]Sheet1_Raw!N123</f>
        <v>2140.2702210000002</v>
      </c>
      <c r="D124" s="12">
        <f t="shared" si="5"/>
        <v>2115.9134331428572</v>
      </c>
      <c r="E124" s="12">
        <f t="shared" si="4"/>
        <v>7.6170257142862283</v>
      </c>
    </row>
    <row r="125" spans="1:5" ht="24" x14ac:dyDescent="0.25">
      <c r="A125" s="9" t="s">
        <v>165</v>
      </c>
      <c r="B125" s="9">
        <f t="shared" si="6"/>
        <v>83</v>
      </c>
      <c r="C125" s="10">
        <f>[1]Sheet1_Raw!N124</f>
        <v>2143.557264</v>
      </c>
      <c r="D125" s="12">
        <f t="shared" si="5"/>
        <v>2123.1170262857145</v>
      </c>
      <c r="E125" s="12">
        <f t="shared" si="4"/>
        <v>7.2035931428572439</v>
      </c>
    </row>
    <row r="126" spans="1:5" ht="24" x14ac:dyDescent="0.25">
      <c r="A126" s="9" t="s">
        <v>166</v>
      </c>
      <c r="B126" s="9">
        <f t="shared" si="6"/>
        <v>84</v>
      </c>
      <c r="C126" s="10">
        <f>[1]Sheet1_Raw!N125</f>
        <v>2147.6303400000002</v>
      </c>
      <c r="D126" s="12">
        <f t="shared" si="5"/>
        <v>2129.852743142857</v>
      </c>
      <c r="E126" s="12">
        <f t="shared" si="4"/>
        <v>6.7357168571425063</v>
      </c>
    </row>
    <row r="127" spans="1:5" ht="24" x14ac:dyDescent="0.25">
      <c r="A127" s="9" t="s">
        <v>167</v>
      </c>
      <c r="B127" s="9">
        <f t="shared" si="6"/>
        <v>85</v>
      </c>
      <c r="C127" s="10">
        <f>[1]Sheet1_Raw!N126</f>
        <v>2150.869745</v>
      </c>
      <c r="D127" s="12">
        <f t="shared" si="5"/>
        <v>2136.7415831428575</v>
      </c>
      <c r="E127" s="12">
        <f t="shared" si="4"/>
        <v>6.8888400000005277</v>
      </c>
    </row>
    <row r="128" spans="1:5" ht="24" x14ac:dyDescent="0.25">
      <c r="A128" s="9" t="s">
        <v>168</v>
      </c>
      <c r="B128" s="9">
        <f t="shared" si="6"/>
        <v>86</v>
      </c>
      <c r="C128" s="10">
        <f>[1]Sheet1_Raw!N127</f>
        <v>2158.015492</v>
      </c>
      <c r="D128" s="12">
        <f t="shared" si="5"/>
        <v>2142.5636652857147</v>
      </c>
      <c r="E128" s="12">
        <f t="shared" si="4"/>
        <v>5.8220821428571981</v>
      </c>
    </row>
    <row r="129" spans="1:5" ht="24" x14ac:dyDescent="0.25">
      <c r="A129" s="9" t="s">
        <v>169</v>
      </c>
      <c r="B129" s="9">
        <f t="shared" si="6"/>
        <v>87</v>
      </c>
      <c r="C129" s="10">
        <f>[1]Sheet1_Raw!N128</f>
        <v>2161.8741949999999</v>
      </c>
      <c r="D129" s="12">
        <f t="shared" si="5"/>
        <v>2147.7545398571428</v>
      </c>
      <c r="E129" s="12">
        <f t="shared" si="4"/>
        <v>5.1908745714281395</v>
      </c>
    </row>
    <row r="130" spans="1:5" ht="24" x14ac:dyDescent="0.25">
      <c r="A130" s="9" t="s">
        <v>170</v>
      </c>
      <c r="B130" s="9">
        <f t="shared" si="6"/>
        <v>88</v>
      </c>
      <c r="C130" s="10">
        <f>[1]Sheet1_Raw!N129</f>
        <v>2169.8774309999999</v>
      </c>
      <c r="D130" s="12">
        <f t="shared" si="5"/>
        <v>2153.1563840000003</v>
      </c>
      <c r="E130" s="12">
        <f t="shared" si="4"/>
        <v>5.4018441428574988</v>
      </c>
    </row>
    <row r="131" spans="1:5" ht="24" x14ac:dyDescent="0.25">
      <c r="A131" s="9" t="s">
        <v>171</v>
      </c>
      <c r="B131" s="9">
        <f t="shared" si="6"/>
        <v>89</v>
      </c>
      <c r="C131" s="10">
        <f>[1]Sheet1_Raw!N130</f>
        <v>2178.5237849999999</v>
      </c>
      <c r="D131" s="12">
        <f t="shared" si="5"/>
        <v>2158.6211788571431</v>
      </c>
      <c r="E131" s="12">
        <f t="shared" si="4"/>
        <v>5.464794857142806</v>
      </c>
    </row>
    <row r="132" spans="1:5" ht="24" x14ac:dyDescent="0.25">
      <c r="A132" s="9" t="s">
        <v>172</v>
      </c>
      <c r="B132" s="9">
        <f t="shared" si="6"/>
        <v>90</v>
      </c>
      <c r="C132" s="10">
        <f>[1]Sheet1_Raw!N131</f>
        <v>2181.7036419999999</v>
      </c>
      <c r="D132" s="12">
        <f t="shared" si="5"/>
        <v>2164.0706614285714</v>
      </c>
      <c r="E132" s="12">
        <f t="shared" si="4"/>
        <v>5.4494825714282342</v>
      </c>
    </row>
    <row r="133" spans="1:5" ht="24" x14ac:dyDescent="0.25">
      <c r="A133" s="9" t="s">
        <v>173</v>
      </c>
      <c r="B133" s="9">
        <f t="shared" si="6"/>
        <v>91</v>
      </c>
      <c r="C133" s="10">
        <f>[1]Sheet1_Raw!N132</f>
        <v>2184.3356589999999</v>
      </c>
      <c r="D133" s="12">
        <f t="shared" si="5"/>
        <v>2169.3142784285715</v>
      </c>
      <c r="E133" s="12">
        <f t="shared" si="4"/>
        <v>5.2436170000000857</v>
      </c>
    </row>
    <row r="134" spans="1:5" ht="24" x14ac:dyDescent="0.25">
      <c r="A134" s="9" t="s">
        <v>174</v>
      </c>
      <c r="B134" s="9">
        <f t="shared" si="6"/>
        <v>92</v>
      </c>
      <c r="C134" s="10">
        <f>[1]Sheet1_Raw!N133</f>
        <v>2186.5270209999999</v>
      </c>
      <c r="D134" s="12">
        <f t="shared" si="5"/>
        <v>2174.408175</v>
      </c>
      <c r="E134" s="12">
        <f t="shared" si="4"/>
        <v>5.0938965714285587</v>
      </c>
    </row>
    <row r="135" spans="1:5" ht="24" x14ac:dyDescent="0.25">
      <c r="A135" s="9" t="s">
        <v>175</v>
      </c>
      <c r="B135" s="9">
        <f t="shared" si="6"/>
        <v>93</v>
      </c>
      <c r="C135" s="10">
        <f>[1]Sheet1_Raw!N134</f>
        <v>2189.9212510000002</v>
      </c>
      <c r="D135" s="12">
        <f t="shared" si="5"/>
        <v>2178.9661405714282</v>
      </c>
      <c r="E135" s="12">
        <f t="shared" si="4"/>
        <v>4.5579655714282126</v>
      </c>
    </row>
    <row r="136" spans="1:5" ht="24" x14ac:dyDescent="0.25">
      <c r="A136" s="9" t="s">
        <v>176</v>
      </c>
      <c r="B136" s="9">
        <f t="shared" si="6"/>
        <v>94</v>
      </c>
      <c r="C136" s="10">
        <f>[1]Sheet1_Raw!N135</f>
        <v>2192.8033679999999</v>
      </c>
      <c r="D136" s="12">
        <f t="shared" si="5"/>
        <v>2183.384593857143</v>
      </c>
      <c r="E136" s="12">
        <f t="shared" si="4"/>
        <v>4.4184532857148042</v>
      </c>
    </row>
    <row r="137" spans="1:5" ht="24" x14ac:dyDescent="0.25">
      <c r="A137" s="9" t="s">
        <v>177</v>
      </c>
      <c r="B137" s="9">
        <f t="shared" si="6"/>
        <v>95</v>
      </c>
      <c r="C137" s="10">
        <f>[1]Sheet1_Raw!N136</f>
        <v>2196.9836300000002</v>
      </c>
      <c r="D137" s="12">
        <f t="shared" si="5"/>
        <v>2187.2569080000003</v>
      </c>
      <c r="E137" s="12">
        <f t="shared" si="4"/>
        <v>3.872314142857249</v>
      </c>
    </row>
    <row r="138" spans="1:5" ht="24" x14ac:dyDescent="0.25">
      <c r="A138" s="9" t="s">
        <v>178</v>
      </c>
      <c r="B138" s="9">
        <f t="shared" si="6"/>
        <v>96</v>
      </c>
      <c r="C138" s="10">
        <f>[1]Sheet1_Raw!N137</f>
        <v>2202.366759</v>
      </c>
      <c r="D138" s="12">
        <f t="shared" si="5"/>
        <v>2190.6630471428571</v>
      </c>
      <c r="E138" s="12">
        <f t="shared" si="4"/>
        <v>3.4061391428567731</v>
      </c>
    </row>
    <row r="139" spans="1:5" ht="24" x14ac:dyDescent="0.25">
      <c r="A139" s="9" t="s">
        <v>179</v>
      </c>
      <c r="B139" s="9">
        <f t="shared" si="6"/>
        <v>97</v>
      </c>
      <c r="C139" s="10">
        <f>[1]Sheet1_Raw!N138</f>
        <v>2208.6311970000002</v>
      </c>
      <c r="D139" s="12">
        <f t="shared" si="5"/>
        <v>2194.5098407142859</v>
      </c>
      <c r="E139" s="12">
        <f t="shared" si="4"/>
        <v>3.8467935714288615</v>
      </c>
    </row>
    <row r="140" spans="1:5" ht="24" x14ac:dyDescent="0.25">
      <c r="A140" s="9" t="s">
        <v>180</v>
      </c>
      <c r="B140" s="9">
        <f t="shared" si="6"/>
        <v>98</v>
      </c>
      <c r="C140" s="10">
        <f>[1]Sheet1_Raw!N139</f>
        <v>2212.2040710000001</v>
      </c>
      <c r="D140" s="12">
        <f t="shared" si="5"/>
        <v>2198.4910424285713</v>
      </c>
      <c r="E140" s="12">
        <f t="shared" si="4"/>
        <v>3.981201714285362</v>
      </c>
    </row>
    <row r="141" spans="1:5" ht="24" x14ac:dyDescent="0.25">
      <c r="A141" s="9" t="s">
        <v>181</v>
      </c>
      <c r="B141" s="9">
        <f t="shared" si="6"/>
        <v>99</v>
      </c>
      <c r="C141" s="10">
        <f>[1]Sheet1_Raw!N140</f>
        <v>2216.479609</v>
      </c>
      <c r="D141" s="12">
        <f t="shared" si="5"/>
        <v>2202.7699835714288</v>
      </c>
      <c r="E141" s="12">
        <f t="shared" si="4"/>
        <v>4.2789411428575477</v>
      </c>
    </row>
    <row r="142" spans="1:5" ht="24" x14ac:dyDescent="0.25">
      <c r="A142" s="9" t="s">
        <v>182</v>
      </c>
      <c r="B142" s="9">
        <f t="shared" si="6"/>
        <v>100</v>
      </c>
      <c r="C142" s="10">
        <f>[1]Sheet1_Raw!N141</f>
        <v>2221.207711</v>
      </c>
      <c r="D142" s="12">
        <f t="shared" si="5"/>
        <v>2207.2394778571429</v>
      </c>
      <c r="E142" s="12">
        <f t="shared" si="4"/>
        <v>4.4694942857140632</v>
      </c>
    </row>
    <row r="143" spans="1:5" ht="24" x14ac:dyDescent="0.25">
      <c r="A143" s="9" t="s">
        <v>183</v>
      </c>
      <c r="B143" s="9">
        <f t="shared" si="6"/>
        <v>101</v>
      </c>
      <c r="C143" s="10">
        <f>[1]Sheet1_Raw!N142</f>
        <v>2221.3982649999998</v>
      </c>
      <c r="D143" s="12">
        <f t="shared" si="5"/>
        <v>2211.324463142857</v>
      </c>
      <c r="E143" s="12">
        <f t="shared" si="4"/>
        <v>4.0849852857140831</v>
      </c>
    </row>
    <row r="144" spans="1:5" ht="24" x14ac:dyDescent="0.25">
      <c r="A144" s="9" t="s">
        <v>184</v>
      </c>
      <c r="B144" s="9">
        <f t="shared" si="6"/>
        <v>102</v>
      </c>
      <c r="C144" s="10">
        <f>[1]Sheet1_Raw!N143</f>
        <v>2223.4109830000002</v>
      </c>
      <c r="D144" s="12">
        <f t="shared" si="5"/>
        <v>2215.0997992857142</v>
      </c>
      <c r="E144" s="12">
        <f t="shared" si="4"/>
        <v>3.7753361428572134</v>
      </c>
    </row>
    <row r="145" spans="1:5" ht="24" x14ac:dyDescent="0.25">
      <c r="A145" s="9" t="s">
        <v>185</v>
      </c>
      <c r="B145" s="9">
        <f t="shared" si="6"/>
        <v>103</v>
      </c>
      <c r="C145" s="10">
        <f>[1]Sheet1_Raw!N144</f>
        <v>2229.7826070000001</v>
      </c>
      <c r="D145" s="12">
        <f t="shared" si="5"/>
        <v>2219.016349</v>
      </c>
      <c r="E145" s="12">
        <f t="shared" si="4"/>
        <v>3.916549714285793</v>
      </c>
    </row>
    <row r="146" spans="1:5" ht="24" x14ac:dyDescent="0.25">
      <c r="A146" s="9" t="s">
        <v>186</v>
      </c>
      <c r="B146" s="9">
        <f t="shared" si="6"/>
        <v>104</v>
      </c>
      <c r="C146" s="10">
        <f>[1]Sheet1_Raw!N145</f>
        <v>2230.2709</v>
      </c>
      <c r="D146" s="12">
        <f t="shared" si="5"/>
        <v>2222.1077351428571</v>
      </c>
      <c r="E146" s="12">
        <f t="shared" si="4"/>
        <v>3.0913861428571181</v>
      </c>
    </row>
    <row r="147" spans="1:5" ht="24" x14ac:dyDescent="0.25">
      <c r="A147" s="9" t="s">
        <v>187</v>
      </c>
      <c r="B147" s="9">
        <f t="shared" si="6"/>
        <v>105</v>
      </c>
      <c r="C147" s="10">
        <f>[1]Sheet1_Raw!N146</f>
        <v>2233.2602040000002</v>
      </c>
      <c r="D147" s="12">
        <f t="shared" si="5"/>
        <v>2225.115754142857</v>
      </c>
      <c r="E147" s="12">
        <f t="shared" si="4"/>
        <v>3.0080189999998765</v>
      </c>
    </row>
    <row r="148" spans="1:5" ht="24" x14ac:dyDescent="0.25">
      <c r="A148" s="9" t="s">
        <v>188</v>
      </c>
      <c r="B148" s="9">
        <f t="shared" si="6"/>
        <v>106</v>
      </c>
      <c r="C148" s="10">
        <f>[1]Sheet1_Raw!N147</f>
        <v>2235.2133749999998</v>
      </c>
      <c r="D148" s="12">
        <f t="shared" si="5"/>
        <v>2227.7920064285713</v>
      </c>
      <c r="E148" s="12">
        <f t="shared" si="4"/>
        <v>2.6762522857143267</v>
      </c>
    </row>
    <row r="149" spans="1:5" ht="24" x14ac:dyDescent="0.25">
      <c r="A149" s="9" t="s">
        <v>189</v>
      </c>
      <c r="B149" s="9">
        <f t="shared" si="6"/>
        <v>107</v>
      </c>
      <c r="C149" s="10">
        <f>[1]Sheet1_Raw!N148</f>
        <v>2242.0018340000001</v>
      </c>
      <c r="D149" s="12">
        <f t="shared" si="5"/>
        <v>2230.7625954285713</v>
      </c>
      <c r="E149" s="12">
        <f t="shared" si="4"/>
        <v>2.9705890000000181</v>
      </c>
    </row>
    <row r="150" spans="1:5" ht="24" x14ac:dyDescent="0.25">
      <c r="A150" s="9" t="s">
        <v>190</v>
      </c>
      <c r="B150" s="9">
        <f t="shared" si="6"/>
        <v>108</v>
      </c>
      <c r="C150" s="10">
        <f>[1]Sheet1_Raw!N149</f>
        <v>2246.1940060000002</v>
      </c>
      <c r="D150" s="12">
        <f t="shared" si="5"/>
        <v>2234.3048441428573</v>
      </c>
      <c r="E150" s="12">
        <f t="shared" si="4"/>
        <v>3.5422487142859609</v>
      </c>
    </row>
    <row r="151" spans="1:5" ht="24" x14ac:dyDescent="0.25">
      <c r="A151" s="9" t="s">
        <v>191</v>
      </c>
      <c r="B151" s="9">
        <f t="shared" si="6"/>
        <v>109</v>
      </c>
      <c r="C151" s="10">
        <f>[1]Sheet1_Raw!N150</f>
        <v>2260.6403230000001</v>
      </c>
      <c r="D151" s="12">
        <f t="shared" si="5"/>
        <v>2239.6233212857142</v>
      </c>
      <c r="E151" s="12">
        <f t="shared" si="4"/>
        <v>5.3184771428568638</v>
      </c>
    </row>
    <row r="152" spans="1:5" ht="24" x14ac:dyDescent="0.25">
      <c r="A152" s="9" t="s">
        <v>192</v>
      </c>
      <c r="B152" s="9">
        <f t="shared" si="6"/>
        <v>110</v>
      </c>
      <c r="C152" s="10">
        <f>[1]Sheet1_Raw!N151</f>
        <v>2266.3807400000001</v>
      </c>
      <c r="D152" s="12">
        <f t="shared" si="5"/>
        <v>2244.8516260000001</v>
      </c>
      <c r="E152" s="12">
        <f t="shared" si="4"/>
        <v>5.2283047142859687</v>
      </c>
    </row>
    <row r="153" spans="1:5" ht="24" x14ac:dyDescent="0.25">
      <c r="A153" s="9" t="s">
        <v>193</v>
      </c>
      <c r="B153" s="9">
        <f t="shared" si="6"/>
        <v>111</v>
      </c>
      <c r="C153" s="10">
        <f>[1]Sheet1_Raw!N152</f>
        <v>2270.7991929999998</v>
      </c>
      <c r="D153" s="12">
        <f t="shared" si="5"/>
        <v>2250.6413821428573</v>
      </c>
      <c r="E153" s="12">
        <f t="shared" si="4"/>
        <v>5.7897561428571862</v>
      </c>
    </row>
    <row r="154" spans="1:5" ht="24" x14ac:dyDescent="0.25">
      <c r="A154" s="9" t="s">
        <v>194</v>
      </c>
      <c r="B154" s="9">
        <f t="shared" si="6"/>
        <v>112</v>
      </c>
      <c r="C154" s="10">
        <f>[1]Sheet1_Raw!N153</f>
        <v>2277.9687589999999</v>
      </c>
      <c r="D154" s="12">
        <f t="shared" si="5"/>
        <v>2257.0283185714284</v>
      </c>
      <c r="E154" s="12">
        <f t="shared" si="4"/>
        <v>6.3869364285710617</v>
      </c>
    </row>
    <row r="155" spans="1:5" ht="24" x14ac:dyDescent="0.25">
      <c r="A155" s="9" t="s">
        <v>195</v>
      </c>
      <c r="B155" s="9">
        <f t="shared" si="6"/>
        <v>113</v>
      </c>
      <c r="C155" s="10">
        <f>[1]Sheet1_Raw!N154</f>
        <v>2283.8759100000002</v>
      </c>
      <c r="D155" s="12">
        <f t="shared" si="5"/>
        <v>2263.9801092857142</v>
      </c>
      <c r="E155" s="12">
        <f t="shared" si="4"/>
        <v>6.9517907142858348</v>
      </c>
    </row>
    <row r="156" spans="1:5" ht="24" x14ac:dyDescent="0.25">
      <c r="A156" s="9" t="s">
        <v>196</v>
      </c>
      <c r="B156" s="9">
        <f t="shared" si="6"/>
        <v>114</v>
      </c>
      <c r="C156" s="10">
        <f>[1]Sheet1_Raw!N155</f>
        <v>2292.3555289999999</v>
      </c>
      <c r="D156" s="12">
        <f t="shared" si="5"/>
        <v>2271.1734942857142</v>
      </c>
      <c r="E156" s="12">
        <f t="shared" si="4"/>
        <v>7.1933850000000348</v>
      </c>
    </row>
    <row r="157" spans="1:5" ht="24" x14ac:dyDescent="0.25">
      <c r="A157" s="9" t="s">
        <v>197</v>
      </c>
      <c r="B157" s="9">
        <f t="shared" si="6"/>
        <v>115</v>
      </c>
      <c r="C157" s="10">
        <f>[1]Sheet1_Raw!N156</f>
        <v>2297.012174</v>
      </c>
      <c r="D157" s="12">
        <f t="shared" si="5"/>
        <v>2278.4332325714286</v>
      </c>
      <c r="E157" s="12">
        <f t="shared" si="4"/>
        <v>7.2597382857143202</v>
      </c>
    </row>
    <row r="158" spans="1:5" ht="24" x14ac:dyDescent="0.25">
      <c r="A158" s="9" t="s">
        <v>198</v>
      </c>
      <c r="B158" s="9">
        <f t="shared" si="6"/>
        <v>116</v>
      </c>
      <c r="C158" s="10">
        <f>[1]Sheet1_Raw!N157</f>
        <v>2302.9669629999999</v>
      </c>
      <c r="D158" s="12">
        <f t="shared" si="5"/>
        <v>2284.4798954285716</v>
      </c>
      <c r="E158" s="12">
        <f t="shared" si="4"/>
        <v>6.0466628571430192</v>
      </c>
    </row>
    <row r="159" spans="1:5" ht="24" x14ac:dyDescent="0.25">
      <c r="A159" s="9" t="s">
        <v>199</v>
      </c>
      <c r="B159" s="9">
        <f t="shared" si="6"/>
        <v>117</v>
      </c>
      <c r="C159" s="10">
        <f>[1]Sheet1_Raw!N158</f>
        <v>2310.8868320000001</v>
      </c>
      <c r="D159" s="12">
        <f t="shared" si="5"/>
        <v>2290.8379085714287</v>
      </c>
      <c r="E159" s="12">
        <f t="shared" si="4"/>
        <v>6.3580131428570894</v>
      </c>
    </row>
    <row r="160" spans="1:5" ht="24" x14ac:dyDescent="0.25">
      <c r="A160" s="9" t="s">
        <v>200</v>
      </c>
      <c r="B160" s="9">
        <f t="shared" si="6"/>
        <v>118</v>
      </c>
      <c r="C160" s="10">
        <f>[1]Sheet1_Raw!N159</f>
        <v>2315.9126740000002</v>
      </c>
      <c r="D160" s="12">
        <f t="shared" si="5"/>
        <v>2297.2826915714286</v>
      </c>
      <c r="E160" s="12">
        <f t="shared" si="4"/>
        <v>6.4447829999999158</v>
      </c>
    </row>
    <row r="161" spans="1:5" ht="24" x14ac:dyDescent="0.25">
      <c r="A161" s="9" t="s">
        <v>201</v>
      </c>
      <c r="B161" s="9">
        <f t="shared" si="6"/>
        <v>119</v>
      </c>
      <c r="C161" s="10">
        <f>[1]Sheet1_Raw!N160</f>
        <v>2318.711425</v>
      </c>
      <c r="D161" s="12">
        <f t="shared" si="5"/>
        <v>2303.1030724285715</v>
      </c>
      <c r="E161" s="12">
        <f t="shared" si="4"/>
        <v>5.8203808571429363</v>
      </c>
    </row>
    <row r="162" spans="1:5" ht="24" x14ac:dyDescent="0.25">
      <c r="A162" s="9" t="s">
        <v>202</v>
      </c>
      <c r="B162" s="9">
        <f t="shared" si="6"/>
        <v>120</v>
      </c>
      <c r="C162" s="10">
        <f>[1]Sheet1_Raw!N161</f>
        <v>2322.8678669999999</v>
      </c>
      <c r="D162" s="12">
        <f t="shared" si="5"/>
        <v>2308.6733519999993</v>
      </c>
      <c r="E162" s="12">
        <f t="shared" si="4"/>
        <v>5.5702795714278182</v>
      </c>
    </row>
    <row r="163" spans="1:5" ht="24" x14ac:dyDescent="0.25">
      <c r="A163" s="9" t="s">
        <v>203</v>
      </c>
      <c r="B163" s="9">
        <f t="shared" si="6"/>
        <v>121</v>
      </c>
      <c r="C163" s="10">
        <f>[1]Sheet1_Raw!N162</f>
        <v>2327.3458690000002</v>
      </c>
      <c r="D163" s="12">
        <f t="shared" si="5"/>
        <v>2313.6719720000001</v>
      </c>
      <c r="E163" s="12">
        <f t="shared" si="4"/>
        <v>4.9986200000007557</v>
      </c>
    </row>
    <row r="164" spans="1:5" ht="24" x14ac:dyDescent="0.25">
      <c r="A164" s="9" t="s">
        <v>204</v>
      </c>
      <c r="B164" s="9">
        <f t="shared" si="6"/>
        <v>122</v>
      </c>
      <c r="C164" s="10">
        <f>[1]Sheet1_Raw!N163</f>
        <v>2333.0029180000001</v>
      </c>
      <c r="D164" s="12">
        <f t="shared" si="5"/>
        <v>2318.8135068571432</v>
      </c>
      <c r="E164" s="12">
        <f t="shared" si="4"/>
        <v>5.1415348571431423</v>
      </c>
    </row>
    <row r="165" spans="1:5" ht="24" x14ac:dyDescent="0.25">
      <c r="A165" s="9" t="s">
        <v>205</v>
      </c>
      <c r="B165" s="9">
        <f t="shared" si="6"/>
        <v>123</v>
      </c>
      <c r="C165" s="10">
        <f>[1]Sheet1_Raw!N164</f>
        <v>2338.6837869999999</v>
      </c>
      <c r="D165" s="12">
        <f t="shared" si="5"/>
        <v>2323.9159102857147</v>
      </c>
      <c r="E165" s="12">
        <f t="shared" si="4"/>
        <v>5.1024034285715061</v>
      </c>
    </row>
    <row r="166" spans="1:5" ht="24" x14ac:dyDescent="0.25">
      <c r="A166" s="9" t="s">
        <v>206</v>
      </c>
      <c r="B166" s="9">
        <f t="shared" si="6"/>
        <v>124</v>
      </c>
      <c r="C166" s="10">
        <f>[1]Sheet1_Raw!N165</f>
        <v>2343.5667130000002</v>
      </c>
      <c r="D166" s="12">
        <f t="shared" si="5"/>
        <v>2328.5844647142858</v>
      </c>
      <c r="E166" s="12">
        <f t="shared" si="4"/>
        <v>4.6685544285710421</v>
      </c>
    </row>
    <row r="167" spans="1:5" ht="24" x14ac:dyDescent="0.25">
      <c r="A167" s="9" t="s">
        <v>207</v>
      </c>
      <c r="B167" s="9">
        <f t="shared" si="6"/>
        <v>125</v>
      </c>
      <c r="C167" s="10">
        <f>[1]Sheet1_Raw!N166</f>
        <v>2348.5449170000002</v>
      </c>
      <c r="D167" s="12">
        <f t="shared" si="5"/>
        <v>2333.2462137142861</v>
      </c>
      <c r="E167" s="12">
        <f t="shared" ref="E167:E230" si="7">D167-D166</f>
        <v>4.6617490000003272</v>
      </c>
    </row>
    <row r="168" spans="1:5" ht="24" x14ac:dyDescent="0.25">
      <c r="A168" s="9" t="s">
        <v>208</v>
      </c>
      <c r="B168" s="9">
        <f t="shared" si="6"/>
        <v>126</v>
      </c>
      <c r="C168" s="10">
        <f>[1]Sheet1_Raw!N167</f>
        <v>2352.4155300000002</v>
      </c>
      <c r="D168" s="12">
        <f t="shared" si="5"/>
        <v>2338.0610858571431</v>
      </c>
      <c r="E168" s="12">
        <f t="shared" si="7"/>
        <v>4.8148721428569843</v>
      </c>
    </row>
    <row r="169" spans="1:5" ht="24" x14ac:dyDescent="0.25">
      <c r="A169" s="9" t="s">
        <v>209</v>
      </c>
      <c r="B169" s="9">
        <f t="shared" si="6"/>
        <v>127</v>
      </c>
      <c r="C169" s="10">
        <f>[1]Sheet1_Raw!N168</f>
        <v>2358.8586110000001</v>
      </c>
      <c r="D169" s="12">
        <f t="shared" ref="D169:D232" si="8">AVERAGE(C163:C169)</f>
        <v>2343.2026207142858</v>
      </c>
      <c r="E169" s="12">
        <f t="shared" si="7"/>
        <v>5.1415348571426875</v>
      </c>
    </row>
    <row r="170" spans="1:5" ht="24" x14ac:dyDescent="0.25">
      <c r="A170" s="9" t="s">
        <v>210</v>
      </c>
      <c r="B170" s="9">
        <f t="shared" si="6"/>
        <v>128</v>
      </c>
      <c r="C170" s="10">
        <f>[1]Sheet1_Raw!N169</f>
        <v>2362.181384</v>
      </c>
      <c r="D170" s="12">
        <f t="shared" si="8"/>
        <v>2348.1791228571428</v>
      </c>
      <c r="E170" s="12">
        <f t="shared" si="7"/>
        <v>4.9765021428570435</v>
      </c>
    </row>
    <row r="171" spans="1:5" ht="24" x14ac:dyDescent="0.25">
      <c r="A171" s="9" t="s">
        <v>211</v>
      </c>
      <c r="B171" s="9">
        <f t="shared" si="6"/>
        <v>129</v>
      </c>
      <c r="C171" s="10">
        <f>[1]Sheet1_Raw!N170</f>
        <v>2366.4211930000001</v>
      </c>
      <c r="D171" s="12">
        <f t="shared" si="8"/>
        <v>2352.9531621428573</v>
      </c>
      <c r="E171" s="12">
        <f t="shared" si="7"/>
        <v>4.7740392857144798</v>
      </c>
    </row>
    <row r="172" spans="1:5" ht="24" x14ac:dyDescent="0.25">
      <c r="A172" s="9" t="s">
        <v>212</v>
      </c>
      <c r="B172" s="9">
        <f t="shared" ref="B172:B235" si="9">1+B171</f>
        <v>130</v>
      </c>
      <c r="C172" s="10">
        <f>[1]Sheet1_Raw!N171</f>
        <v>2370.0178860000001</v>
      </c>
      <c r="D172" s="12">
        <f t="shared" si="8"/>
        <v>2357.4294620000001</v>
      </c>
      <c r="E172" s="12">
        <f t="shared" si="7"/>
        <v>4.4762998571427488</v>
      </c>
    </row>
    <row r="173" spans="1:5" ht="24" x14ac:dyDescent="0.25">
      <c r="A173" s="9" t="s">
        <v>213</v>
      </c>
      <c r="B173" s="9">
        <f t="shared" si="9"/>
        <v>131</v>
      </c>
      <c r="C173" s="10">
        <f>[1]Sheet1_Raw!N172</f>
        <v>2373.9599560000001</v>
      </c>
      <c r="D173" s="12">
        <f t="shared" si="8"/>
        <v>2361.7713538571429</v>
      </c>
      <c r="E173" s="12">
        <f t="shared" si="7"/>
        <v>4.3418918571428549</v>
      </c>
    </row>
    <row r="174" spans="1:5" ht="24" x14ac:dyDescent="0.25">
      <c r="A174" s="9" t="s">
        <v>214</v>
      </c>
      <c r="B174" s="9">
        <f t="shared" si="9"/>
        <v>132</v>
      </c>
      <c r="C174" s="10">
        <f>[1]Sheet1_Raw!N173</f>
        <v>2378.4498669999998</v>
      </c>
      <c r="D174" s="12">
        <f t="shared" si="8"/>
        <v>2366.0434895714284</v>
      </c>
      <c r="E174" s="12">
        <f t="shared" si="7"/>
        <v>4.2721357142854686</v>
      </c>
    </row>
    <row r="175" spans="1:5" ht="24" x14ac:dyDescent="0.25">
      <c r="A175" s="9" t="s">
        <v>215</v>
      </c>
      <c r="B175" s="9">
        <f t="shared" si="9"/>
        <v>133</v>
      </c>
      <c r="C175" s="10">
        <f>[1]Sheet1_Raw!N174</f>
        <v>2380.9508780000001</v>
      </c>
      <c r="D175" s="12">
        <f t="shared" si="8"/>
        <v>2370.1199678571429</v>
      </c>
      <c r="E175" s="12">
        <f t="shared" si="7"/>
        <v>4.0764782857145292</v>
      </c>
    </row>
    <row r="176" spans="1:5" ht="24" x14ac:dyDescent="0.25">
      <c r="A176" s="9" t="s">
        <v>216</v>
      </c>
      <c r="B176" s="9">
        <f t="shared" si="9"/>
        <v>134</v>
      </c>
      <c r="C176" s="10">
        <f>[1]Sheet1_Raw!N175</f>
        <v>2384.0592780000002</v>
      </c>
      <c r="D176" s="12">
        <f t="shared" si="8"/>
        <v>2373.7200631428568</v>
      </c>
      <c r="E176" s="12">
        <f t="shared" si="7"/>
        <v>3.6000952857139055</v>
      </c>
    </row>
    <row r="177" spans="1:5" ht="24" x14ac:dyDescent="0.25">
      <c r="A177" s="9" t="s">
        <v>217</v>
      </c>
      <c r="B177" s="9">
        <f t="shared" si="9"/>
        <v>135</v>
      </c>
      <c r="C177" s="10">
        <f>[1]Sheet1_Raw!N176</f>
        <v>2387.346321</v>
      </c>
      <c r="D177" s="12">
        <f t="shared" si="8"/>
        <v>2377.3150541428572</v>
      </c>
      <c r="E177" s="12">
        <f t="shared" si="7"/>
        <v>3.5949910000003911</v>
      </c>
    </row>
    <row r="178" spans="1:5" ht="24" x14ac:dyDescent="0.25">
      <c r="A178" s="9" t="s">
        <v>218</v>
      </c>
      <c r="B178" s="9">
        <f t="shared" si="9"/>
        <v>136</v>
      </c>
      <c r="C178" s="10">
        <f>[1]Sheet1_Raw!N177</f>
        <v>2392.5150779999999</v>
      </c>
      <c r="D178" s="12">
        <f t="shared" si="8"/>
        <v>2381.0427520000003</v>
      </c>
      <c r="E178" s="12">
        <f t="shared" si="7"/>
        <v>3.7276978571430845</v>
      </c>
    </row>
    <row r="179" spans="1:5" ht="24" x14ac:dyDescent="0.25">
      <c r="A179" s="9" t="s">
        <v>219</v>
      </c>
      <c r="B179" s="9">
        <f t="shared" si="9"/>
        <v>137</v>
      </c>
      <c r="C179" s="10">
        <f>[1]Sheet1_Raw!N178</f>
        <v>2399.1844420000002</v>
      </c>
      <c r="D179" s="12">
        <f t="shared" si="8"/>
        <v>2385.2094028571432</v>
      </c>
      <c r="E179" s="12">
        <f t="shared" si="7"/>
        <v>4.1666508571429404</v>
      </c>
    </row>
    <row r="180" spans="1:5" ht="24" x14ac:dyDescent="0.25">
      <c r="A180" s="9" t="s">
        <v>220</v>
      </c>
      <c r="B180" s="9">
        <f t="shared" si="9"/>
        <v>138</v>
      </c>
      <c r="C180" s="10">
        <f>[1]Sheet1_Raw!N179</f>
        <v>2406.2706400000002</v>
      </c>
      <c r="D180" s="12">
        <f t="shared" si="8"/>
        <v>2389.8252148571432</v>
      </c>
      <c r="E180" s="12">
        <f t="shared" si="7"/>
        <v>4.6158120000000054</v>
      </c>
    </row>
    <row r="181" spans="1:5" ht="24" x14ac:dyDescent="0.25">
      <c r="A181" s="9" t="s">
        <v>221</v>
      </c>
      <c r="B181" s="9">
        <f t="shared" si="9"/>
        <v>139</v>
      </c>
      <c r="C181" s="10">
        <f>[1]Sheet1_Raw!N180</f>
        <v>2410.8081900000002</v>
      </c>
      <c r="D181" s="12">
        <f t="shared" si="8"/>
        <v>2394.4478324285715</v>
      </c>
      <c r="E181" s="12">
        <f t="shared" si="7"/>
        <v>4.6226175714282363</v>
      </c>
    </row>
    <row r="182" spans="1:5" ht="24" x14ac:dyDescent="0.25">
      <c r="A182" s="9" t="s">
        <v>222</v>
      </c>
      <c r="B182" s="9">
        <f t="shared" si="9"/>
        <v>140</v>
      </c>
      <c r="C182" s="10">
        <f>[1]Sheet1_Raw!N181</f>
        <v>2414.488249</v>
      </c>
      <c r="D182" s="12">
        <f t="shared" si="8"/>
        <v>2399.2388854285714</v>
      </c>
      <c r="E182" s="12">
        <f t="shared" si="7"/>
        <v>4.7910529999999198</v>
      </c>
    </row>
    <row r="183" spans="1:5" ht="24" x14ac:dyDescent="0.25">
      <c r="A183" s="9" t="s">
        <v>223</v>
      </c>
      <c r="B183" s="9">
        <f t="shared" si="9"/>
        <v>141</v>
      </c>
      <c r="C183" s="10">
        <f>[1]Sheet1_Raw!N182</f>
        <v>2421.5149000000001</v>
      </c>
      <c r="D183" s="12">
        <f t="shared" si="8"/>
        <v>2404.5896885714287</v>
      </c>
      <c r="E183" s="12">
        <f t="shared" si="7"/>
        <v>5.3508031428573304</v>
      </c>
    </row>
    <row r="184" spans="1:5" ht="24" x14ac:dyDescent="0.25">
      <c r="A184" s="9" t="s">
        <v>224</v>
      </c>
      <c r="B184" s="9">
        <f t="shared" si="9"/>
        <v>142</v>
      </c>
      <c r="C184" s="10">
        <f>[1]Sheet1_Raw!N183</f>
        <v>2426.183454</v>
      </c>
      <c r="D184" s="12">
        <f t="shared" si="8"/>
        <v>2410.1378504285717</v>
      </c>
      <c r="E184" s="12">
        <f t="shared" si="7"/>
        <v>5.5481618571429863</v>
      </c>
    </row>
    <row r="185" spans="1:5" ht="24" x14ac:dyDescent="0.25">
      <c r="A185" s="9" t="s">
        <v>225</v>
      </c>
      <c r="B185" s="9">
        <f t="shared" si="9"/>
        <v>143</v>
      </c>
      <c r="C185" s="10">
        <f>[1]Sheet1_Raw!N184</f>
        <v>2432.8409080000001</v>
      </c>
      <c r="D185" s="12">
        <f t="shared" si="8"/>
        <v>2415.8986832857145</v>
      </c>
      <c r="E185" s="12">
        <f t="shared" si="7"/>
        <v>5.7608328571427592</v>
      </c>
    </row>
    <row r="186" spans="1:5" ht="24" x14ac:dyDescent="0.25">
      <c r="A186" s="9" t="s">
        <v>226</v>
      </c>
      <c r="B186" s="9">
        <f t="shared" si="9"/>
        <v>144</v>
      </c>
      <c r="C186" s="10">
        <f>[1]Sheet1_Raw!N185</f>
        <v>2440.0462029999999</v>
      </c>
      <c r="D186" s="12">
        <f t="shared" si="8"/>
        <v>2421.7360777142858</v>
      </c>
      <c r="E186" s="12">
        <f t="shared" si="7"/>
        <v>5.8373944285713151</v>
      </c>
    </row>
    <row r="187" spans="1:5" ht="24" x14ac:dyDescent="0.25">
      <c r="A187" s="9" t="s">
        <v>227</v>
      </c>
      <c r="B187" s="9">
        <f t="shared" si="9"/>
        <v>145</v>
      </c>
      <c r="C187" s="10">
        <f>[1]Sheet1_Raw!N186</f>
        <v>2448.8831100000002</v>
      </c>
      <c r="D187" s="12">
        <f t="shared" si="8"/>
        <v>2427.8235734285713</v>
      </c>
      <c r="E187" s="12">
        <f t="shared" si="7"/>
        <v>6.0874957142855237</v>
      </c>
    </row>
    <row r="188" spans="1:5" ht="24" x14ac:dyDescent="0.25">
      <c r="A188" s="9" t="s">
        <v>228</v>
      </c>
      <c r="B188" s="9">
        <f t="shared" si="9"/>
        <v>146</v>
      </c>
      <c r="C188" s="10">
        <f>[1]Sheet1_Raw!N187</f>
        <v>2456.6838830000002</v>
      </c>
      <c r="D188" s="12">
        <f t="shared" si="8"/>
        <v>2434.3772438571432</v>
      </c>
      <c r="E188" s="12">
        <f t="shared" si="7"/>
        <v>6.553670428571877</v>
      </c>
    </row>
    <row r="189" spans="1:5" ht="24" x14ac:dyDescent="0.25">
      <c r="A189" s="9" t="s">
        <v>229</v>
      </c>
      <c r="B189" s="9">
        <f t="shared" si="9"/>
        <v>147</v>
      </c>
      <c r="C189" s="10">
        <f>[1]Sheet1_Raw!N188</f>
        <v>2461.3167090000002</v>
      </c>
      <c r="D189" s="12">
        <f t="shared" si="8"/>
        <v>2441.0670238571429</v>
      </c>
      <c r="E189" s="12">
        <f t="shared" si="7"/>
        <v>6.6897799999997005</v>
      </c>
    </row>
    <row r="190" spans="1:5" ht="24" x14ac:dyDescent="0.25">
      <c r="A190" s="9" t="s">
        <v>230</v>
      </c>
      <c r="B190" s="9">
        <f t="shared" si="9"/>
        <v>148</v>
      </c>
      <c r="C190" s="10">
        <f>[1]Sheet1_Raw!N189</f>
        <v>2466.6164709999998</v>
      </c>
      <c r="D190" s="12">
        <f t="shared" si="8"/>
        <v>2447.5101054285719</v>
      </c>
      <c r="E190" s="12">
        <f t="shared" si="7"/>
        <v>6.4430815714290475</v>
      </c>
    </row>
    <row r="191" spans="1:5" ht="24" x14ac:dyDescent="0.25">
      <c r="A191" s="9" t="s">
        <v>231</v>
      </c>
      <c r="B191" s="9">
        <f t="shared" si="9"/>
        <v>149</v>
      </c>
      <c r="C191" s="10">
        <f>[1]Sheet1_Raw!N190</f>
        <v>2473.7026700000001</v>
      </c>
      <c r="D191" s="12">
        <f t="shared" si="8"/>
        <v>2454.2985648571425</v>
      </c>
      <c r="E191" s="12">
        <f t="shared" si="7"/>
        <v>6.7884594285706044</v>
      </c>
    </row>
    <row r="192" spans="1:5" ht="24" x14ac:dyDescent="0.25">
      <c r="A192" s="9" t="s">
        <v>232</v>
      </c>
      <c r="B192" s="9">
        <f t="shared" si="9"/>
        <v>150</v>
      </c>
      <c r="C192" s="10">
        <f>[1]Sheet1_Raw!N191</f>
        <v>2483.6948050000001</v>
      </c>
      <c r="D192" s="12">
        <f t="shared" si="8"/>
        <v>2461.5634072857142</v>
      </c>
      <c r="E192" s="12">
        <f t="shared" si="7"/>
        <v>7.2648424285716828</v>
      </c>
    </row>
    <row r="193" spans="1:5" ht="24" x14ac:dyDescent="0.25">
      <c r="A193" s="13" t="s">
        <v>233</v>
      </c>
      <c r="B193" s="9">
        <f t="shared" si="9"/>
        <v>151</v>
      </c>
      <c r="C193" s="10">
        <f>[1]Sheet1_Raw!N192</f>
        <v>2495.4733780000001</v>
      </c>
      <c r="D193" s="12">
        <f t="shared" si="8"/>
        <v>2469.4815751428573</v>
      </c>
      <c r="E193" s="12">
        <f t="shared" si="7"/>
        <v>7.9181678571430893</v>
      </c>
    </row>
    <row r="194" spans="1:5" ht="24" x14ac:dyDescent="0.25">
      <c r="A194" s="9" t="s">
        <v>234</v>
      </c>
      <c r="B194" s="9">
        <f t="shared" si="9"/>
        <v>152</v>
      </c>
      <c r="C194" s="10">
        <f>[1]Sheet1_Raw!N193</f>
        <v>2505.7632530000001</v>
      </c>
      <c r="D194" s="12">
        <f t="shared" si="8"/>
        <v>2477.6073098571428</v>
      </c>
      <c r="E194" s="12">
        <f t="shared" si="7"/>
        <v>8.1257347142854996</v>
      </c>
    </row>
    <row r="195" spans="1:5" ht="24" x14ac:dyDescent="0.25">
      <c r="A195" s="9" t="s">
        <v>235</v>
      </c>
      <c r="B195" s="9">
        <f t="shared" si="9"/>
        <v>153</v>
      </c>
      <c r="C195" s="10">
        <f>[1]Sheet1_Raw!N194</f>
        <v>2512.9804570000001</v>
      </c>
      <c r="D195" s="12">
        <f t="shared" si="8"/>
        <v>2485.649677571429</v>
      </c>
      <c r="E195" s="12">
        <f t="shared" si="7"/>
        <v>8.0423677142862289</v>
      </c>
    </row>
    <row r="196" spans="1:5" ht="24" x14ac:dyDescent="0.25">
      <c r="A196" s="9" t="s">
        <v>236</v>
      </c>
      <c r="B196" s="9">
        <f t="shared" si="9"/>
        <v>154</v>
      </c>
      <c r="C196" s="10">
        <f>[1]Sheet1_Raw!N195</f>
        <v>2515.5410160000001</v>
      </c>
      <c r="D196" s="12">
        <f t="shared" si="8"/>
        <v>2493.3960071428569</v>
      </c>
      <c r="E196" s="12">
        <f t="shared" si="7"/>
        <v>7.7463295714278502</v>
      </c>
    </row>
    <row r="197" spans="1:5" ht="24" x14ac:dyDescent="0.25">
      <c r="A197" s="9" t="s">
        <v>237</v>
      </c>
      <c r="B197" s="9">
        <f t="shared" si="9"/>
        <v>155</v>
      </c>
      <c r="C197" s="10">
        <f>[1]Sheet1_Raw!N196</f>
        <v>2526.15245</v>
      </c>
      <c r="D197" s="12">
        <f t="shared" si="8"/>
        <v>2501.9011470000005</v>
      </c>
      <c r="E197" s="12">
        <f t="shared" si="7"/>
        <v>8.5051398571436039</v>
      </c>
    </row>
    <row r="198" spans="1:5" ht="24" x14ac:dyDescent="0.25">
      <c r="A198" s="9" t="s">
        <v>238</v>
      </c>
      <c r="B198" s="9">
        <f t="shared" si="9"/>
        <v>156</v>
      </c>
      <c r="C198" s="10">
        <f>[1]Sheet1_Raw!N197</f>
        <v>2534.6916179999998</v>
      </c>
      <c r="D198" s="12">
        <f t="shared" si="8"/>
        <v>2510.6138538571427</v>
      </c>
      <c r="E198" s="12">
        <f t="shared" si="7"/>
        <v>8.712706857142166</v>
      </c>
    </row>
    <row r="199" spans="1:5" ht="24" x14ac:dyDescent="0.25">
      <c r="A199" s="9" t="s">
        <v>239</v>
      </c>
      <c r="B199" s="9">
        <f t="shared" si="9"/>
        <v>157</v>
      </c>
      <c r="C199" s="10">
        <f>[1]Sheet1_Raw!N198</f>
        <v>2549.9954250000001</v>
      </c>
      <c r="D199" s="12">
        <f t="shared" si="8"/>
        <v>2520.0853710000001</v>
      </c>
      <c r="E199" s="12">
        <f t="shared" si="7"/>
        <v>9.4715171428574649</v>
      </c>
    </row>
    <row r="200" spans="1:5" ht="24" x14ac:dyDescent="0.25">
      <c r="A200" s="9" t="s">
        <v>240</v>
      </c>
      <c r="B200" s="9">
        <f t="shared" si="9"/>
        <v>158</v>
      </c>
      <c r="C200" s="10">
        <f>[1]Sheet1_Raw!N199</f>
        <v>2561.023694</v>
      </c>
      <c r="D200" s="12">
        <f t="shared" si="8"/>
        <v>2529.4497018571428</v>
      </c>
      <c r="E200" s="12">
        <f t="shared" si="7"/>
        <v>9.3643308571427042</v>
      </c>
    </row>
    <row r="201" spans="1:5" ht="24" x14ac:dyDescent="0.25">
      <c r="A201" s="9" t="s">
        <v>241</v>
      </c>
      <c r="B201" s="9">
        <f t="shared" si="9"/>
        <v>159</v>
      </c>
      <c r="C201" s="10">
        <f>[1]Sheet1_Raw!N200</f>
        <v>2574.8030749999998</v>
      </c>
      <c r="D201" s="12">
        <f t="shared" si="8"/>
        <v>2539.3125335714285</v>
      </c>
      <c r="E201" s="12">
        <f t="shared" si="7"/>
        <v>9.8628317142856758</v>
      </c>
    </row>
    <row r="202" spans="1:5" ht="24" x14ac:dyDescent="0.25">
      <c r="A202" s="9" t="s">
        <v>242</v>
      </c>
      <c r="B202" s="9">
        <f t="shared" si="9"/>
        <v>160</v>
      </c>
      <c r="C202" s="10">
        <f>[1]Sheet1_Raw!N201</f>
        <v>2583.2231470000002</v>
      </c>
      <c r="D202" s="12">
        <f t="shared" si="8"/>
        <v>2549.3472035714285</v>
      </c>
      <c r="E202" s="12">
        <f t="shared" si="7"/>
        <v>10.034670000000006</v>
      </c>
    </row>
    <row r="203" spans="1:5" ht="24" x14ac:dyDescent="0.25">
      <c r="A203" s="9" t="s">
        <v>243</v>
      </c>
      <c r="B203" s="9">
        <f t="shared" si="9"/>
        <v>161</v>
      </c>
      <c r="C203" s="10">
        <f>[1]Sheet1_Raw!N202</f>
        <v>2587.8083339999998</v>
      </c>
      <c r="D203" s="12">
        <f t="shared" si="8"/>
        <v>2559.6711061428573</v>
      </c>
      <c r="E203" s="12">
        <f t="shared" si="7"/>
        <v>10.323902571428789</v>
      </c>
    </row>
    <row r="204" spans="1:5" ht="24" x14ac:dyDescent="0.25">
      <c r="A204" s="9" t="s">
        <v>244</v>
      </c>
      <c r="B204" s="9">
        <f t="shared" si="9"/>
        <v>162</v>
      </c>
      <c r="C204" s="10">
        <f>[1]Sheet1_Raw!N203</f>
        <v>2602.3380189999998</v>
      </c>
      <c r="D204" s="12">
        <f t="shared" si="8"/>
        <v>2570.5547588571426</v>
      </c>
      <c r="E204" s="12">
        <f t="shared" si="7"/>
        <v>10.88365271428529</v>
      </c>
    </row>
    <row r="205" spans="1:5" ht="24" x14ac:dyDescent="0.25">
      <c r="A205" s="9" t="s">
        <v>245</v>
      </c>
      <c r="B205" s="9">
        <f t="shared" si="9"/>
        <v>163</v>
      </c>
      <c r="C205" s="10">
        <f>[1]Sheet1_Raw!N204</f>
        <v>2614.6287029999999</v>
      </c>
      <c r="D205" s="12">
        <f t="shared" si="8"/>
        <v>2581.9743424285712</v>
      </c>
      <c r="E205" s="12">
        <f t="shared" si="7"/>
        <v>11.419583571428575</v>
      </c>
    </row>
    <row r="206" spans="1:5" ht="24" x14ac:dyDescent="0.25">
      <c r="A206" s="9" t="s">
        <v>246</v>
      </c>
      <c r="B206" s="9">
        <f t="shared" si="9"/>
        <v>164</v>
      </c>
      <c r="C206" s="10">
        <f>[1]Sheet1_Raw!N205</f>
        <v>2630.3374370000001</v>
      </c>
      <c r="D206" s="12">
        <f t="shared" si="8"/>
        <v>2593.4517727142857</v>
      </c>
      <c r="E206" s="12">
        <f t="shared" si="7"/>
        <v>11.47743028571449</v>
      </c>
    </row>
    <row r="207" spans="1:5" ht="24" x14ac:dyDescent="0.25">
      <c r="A207" s="9" t="s">
        <v>247</v>
      </c>
      <c r="B207" s="9">
        <f t="shared" si="9"/>
        <v>165</v>
      </c>
      <c r="C207" s="10">
        <f>[1]Sheet1_Raw!N206</f>
        <v>2647.272856</v>
      </c>
      <c r="D207" s="12">
        <f t="shared" si="8"/>
        <v>2605.7730815714285</v>
      </c>
      <c r="E207" s="12">
        <f t="shared" si="7"/>
        <v>12.321308857142867</v>
      </c>
    </row>
    <row r="208" spans="1:5" ht="24" x14ac:dyDescent="0.25">
      <c r="A208" s="9" t="s">
        <v>248</v>
      </c>
      <c r="B208" s="9">
        <f t="shared" si="9"/>
        <v>166</v>
      </c>
      <c r="C208" s="10">
        <f>[1]Sheet1_Raw!N207</f>
        <v>2665.2563190000001</v>
      </c>
      <c r="D208" s="12">
        <f t="shared" si="8"/>
        <v>2618.6949735714288</v>
      </c>
      <c r="E208" s="12">
        <f t="shared" si="7"/>
        <v>12.921892000000298</v>
      </c>
    </row>
    <row r="209" spans="1:5" ht="24" x14ac:dyDescent="0.25">
      <c r="A209" s="9" t="s">
        <v>249</v>
      </c>
      <c r="B209" s="9">
        <f t="shared" si="9"/>
        <v>167</v>
      </c>
      <c r="C209" s="10">
        <f>[1]Sheet1_Raw!N208</f>
        <v>2673.5572940000002</v>
      </c>
      <c r="D209" s="12">
        <f t="shared" si="8"/>
        <v>2631.5998517142862</v>
      </c>
      <c r="E209" s="12">
        <f t="shared" si="7"/>
        <v>12.904878142857342</v>
      </c>
    </row>
    <row r="210" spans="1:5" ht="24" x14ac:dyDescent="0.25">
      <c r="A210" s="9" t="s">
        <v>250</v>
      </c>
      <c r="B210" s="9">
        <f t="shared" si="9"/>
        <v>168</v>
      </c>
      <c r="C210" s="10">
        <f>[1]Sheet1_Raw!N209</f>
        <v>2679.7383650000002</v>
      </c>
      <c r="D210" s="12">
        <f t="shared" si="8"/>
        <v>2644.732713285714</v>
      </c>
      <c r="E210" s="12">
        <f t="shared" si="7"/>
        <v>13.132861571427838</v>
      </c>
    </row>
    <row r="211" spans="1:5" ht="24" x14ac:dyDescent="0.25">
      <c r="A211" s="9" t="s">
        <v>251</v>
      </c>
      <c r="B211" s="9">
        <f t="shared" si="9"/>
        <v>169</v>
      </c>
      <c r="C211" s="10">
        <f>[1]Sheet1_Raw!N210</f>
        <v>2699.90128</v>
      </c>
      <c r="D211" s="12">
        <f t="shared" si="8"/>
        <v>2658.6703220000004</v>
      </c>
      <c r="E211" s="12">
        <f t="shared" si="7"/>
        <v>13.937608714286398</v>
      </c>
    </row>
    <row r="212" spans="1:5" ht="24" x14ac:dyDescent="0.25">
      <c r="A212" s="9" t="s">
        <v>252</v>
      </c>
      <c r="B212" s="9">
        <f t="shared" si="9"/>
        <v>170</v>
      </c>
      <c r="C212" s="10">
        <f>[1]Sheet1_Raw!N211</f>
        <v>2716.8128809999998</v>
      </c>
      <c r="D212" s="12">
        <f t="shared" si="8"/>
        <v>2673.268061714286</v>
      </c>
      <c r="E212" s="12">
        <f t="shared" si="7"/>
        <v>14.597739714285581</v>
      </c>
    </row>
    <row r="213" spans="1:5" ht="24" x14ac:dyDescent="0.25">
      <c r="A213" s="9" t="s">
        <v>253</v>
      </c>
      <c r="B213" s="9">
        <f t="shared" si="9"/>
        <v>171</v>
      </c>
      <c r="C213" s="10">
        <f>[1]Sheet1_Raw!N212</f>
        <v>2735.7014709999999</v>
      </c>
      <c r="D213" s="12">
        <f t="shared" si="8"/>
        <v>2688.3200665714285</v>
      </c>
      <c r="E213" s="12">
        <f t="shared" si="7"/>
        <v>15.052004857142492</v>
      </c>
    </row>
    <row r="214" spans="1:5" ht="24" x14ac:dyDescent="0.25">
      <c r="A214" s="9" t="s">
        <v>254</v>
      </c>
      <c r="B214" s="9">
        <f t="shared" si="9"/>
        <v>172</v>
      </c>
      <c r="C214" s="10">
        <f>[1]Sheet1_Raw!N213</f>
        <v>2754.5900609999999</v>
      </c>
      <c r="D214" s="12">
        <f t="shared" si="8"/>
        <v>2703.651095857143</v>
      </c>
      <c r="E214" s="12">
        <f t="shared" si="7"/>
        <v>15.331029285714521</v>
      </c>
    </row>
    <row r="215" spans="1:5" ht="24" x14ac:dyDescent="0.25">
      <c r="A215" s="9" t="s">
        <v>255</v>
      </c>
      <c r="B215" s="9">
        <f t="shared" si="9"/>
        <v>173</v>
      </c>
      <c r="C215" s="10">
        <f>[1]Sheet1_Raw!N214</f>
        <v>2775.2769979999998</v>
      </c>
      <c r="D215" s="12">
        <f t="shared" si="8"/>
        <v>2719.3683357142859</v>
      </c>
      <c r="E215" s="12">
        <f t="shared" si="7"/>
        <v>15.717239857142886</v>
      </c>
    </row>
    <row r="216" spans="1:5" ht="24" x14ac:dyDescent="0.25">
      <c r="A216" s="9" t="s">
        <v>256</v>
      </c>
      <c r="B216" s="9">
        <f t="shared" si="9"/>
        <v>174</v>
      </c>
      <c r="C216" s="10">
        <f>[1]Sheet1_Raw!N215</f>
        <v>2785.1857669999999</v>
      </c>
      <c r="D216" s="12">
        <f t="shared" si="8"/>
        <v>2735.3152604285715</v>
      </c>
      <c r="E216" s="12">
        <f t="shared" si="7"/>
        <v>15.946924714285615</v>
      </c>
    </row>
    <row r="217" spans="1:5" ht="24" x14ac:dyDescent="0.25">
      <c r="A217" s="9" t="s">
        <v>257</v>
      </c>
      <c r="B217" s="9">
        <f t="shared" si="9"/>
        <v>175</v>
      </c>
      <c r="C217" s="10">
        <f>[1]Sheet1_Raw!N216</f>
        <v>2792.7245290000001</v>
      </c>
      <c r="D217" s="12">
        <f t="shared" si="8"/>
        <v>2751.4561409999997</v>
      </c>
      <c r="E217" s="12">
        <f t="shared" si="7"/>
        <v>16.14088057142817</v>
      </c>
    </row>
    <row r="218" spans="1:5" ht="24" x14ac:dyDescent="0.25">
      <c r="A218" s="9" t="s">
        <v>258</v>
      </c>
      <c r="B218" s="9">
        <f t="shared" si="9"/>
        <v>176</v>
      </c>
      <c r="C218" s="10">
        <f>[1]Sheet1_Raw!N217</f>
        <v>2812.1133220000002</v>
      </c>
      <c r="D218" s="12">
        <f t="shared" si="8"/>
        <v>2767.4864327142859</v>
      </c>
      <c r="E218" s="12">
        <f t="shared" si="7"/>
        <v>16.03029171428625</v>
      </c>
    </row>
    <row r="219" spans="1:5" ht="24" x14ac:dyDescent="0.25">
      <c r="A219" s="9" t="s">
        <v>259</v>
      </c>
      <c r="B219" s="9">
        <f t="shared" si="9"/>
        <v>177</v>
      </c>
      <c r="C219" s="10">
        <f>[1]Sheet1_Raw!N218</f>
        <v>2829.5132149999999</v>
      </c>
      <c r="D219" s="12">
        <f t="shared" si="8"/>
        <v>2783.5864804285711</v>
      </c>
      <c r="E219" s="12">
        <f t="shared" si="7"/>
        <v>16.100047714285211</v>
      </c>
    </row>
    <row r="220" spans="1:5" ht="24" x14ac:dyDescent="0.25">
      <c r="A220" s="9" t="s">
        <v>260</v>
      </c>
      <c r="B220" s="9">
        <f t="shared" si="9"/>
        <v>178</v>
      </c>
      <c r="C220" s="10">
        <f>[1]Sheet1_Raw!N219</f>
        <v>2846.5081829999999</v>
      </c>
      <c r="D220" s="12">
        <f t="shared" si="8"/>
        <v>2799.4160107142857</v>
      </c>
      <c r="E220" s="12">
        <f t="shared" si="7"/>
        <v>15.829530285714554</v>
      </c>
    </row>
    <row r="221" spans="1:5" ht="24" x14ac:dyDescent="0.25">
      <c r="A221" s="9" t="s">
        <v>261</v>
      </c>
      <c r="B221" s="9">
        <f t="shared" si="9"/>
        <v>179</v>
      </c>
      <c r="C221" s="10">
        <f>[1]Sheet1_Raw!N220</f>
        <v>2865.0990339999998</v>
      </c>
      <c r="D221" s="12">
        <f t="shared" si="8"/>
        <v>2815.2030068571426</v>
      </c>
      <c r="E221" s="12">
        <f t="shared" si="7"/>
        <v>15.786996142856879</v>
      </c>
    </row>
    <row r="222" spans="1:5" ht="24" x14ac:dyDescent="0.25">
      <c r="A222" s="9" t="s">
        <v>262</v>
      </c>
      <c r="B222" s="9">
        <f t="shared" si="9"/>
        <v>180</v>
      </c>
      <c r="C222" s="10">
        <f>[1]Sheet1_Raw!N221</f>
        <v>2883.6184269999999</v>
      </c>
      <c r="D222" s="12">
        <f t="shared" si="8"/>
        <v>2830.680353857143</v>
      </c>
      <c r="E222" s="12">
        <f t="shared" si="7"/>
        <v>15.477347000000464</v>
      </c>
    </row>
    <row r="223" spans="1:5" ht="24" x14ac:dyDescent="0.25">
      <c r="A223" s="9" t="s">
        <v>263</v>
      </c>
      <c r="B223" s="9">
        <f t="shared" si="9"/>
        <v>181</v>
      </c>
      <c r="C223" s="10">
        <f>[1]Sheet1_Raw!N222</f>
        <v>2892.0623179999998</v>
      </c>
      <c r="D223" s="12">
        <f t="shared" si="8"/>
        <v>2845.9484325714288</v>
      </c>
      <c r="E223" s="12">
        <f t="shared" si="7"/>
        <v>15.268078714285821</v>
      </c>
    </row>
    <row r="224" spans="1:5" ht="24" x14ac:dyDescent="0.25">
      <c r="A224" s="9" t="s">
        <v>264</v>
      </c>
      <c r="B224" s="9">
        <f t="shared" si="9"/>
        <v>182</v>
      </c>
      <c r="C224" s="10">
        <f>[1]Sheet1_Raw!N223</f>
        <v>2897.659819</v>
      </c>
      <c r="D224" s="12">
        <f t="shared" si="8"/>
        <v>2860.939188285714</v>
      </c>
      <c r="E224" s="12">
        <f t="shared" si="7"/>
        <v>14.990755714285115</v>
      </c>
    </row>
    <row r="225" spans="1:5" ht="24" x14ac:dyDescent="0.25">
      <c r="A225" s="9" t="s">
        <v>265</v>
      </c>
      <c r="B225" s="9">
        <f t="shared" si="9"/>
        <v>183</v>
      </c>
      <c r="C225" s="10">
        <f>[1]Sheet1_Raw!N224</f>
        <v>2915.4884569999999</v>
      </c>
      <c r="D225" s="12">
        <f t="shared" si="8"/>
        <v>2875.7070647142855</v>
      </c>
      <c r="E225" s="12">
        <f t="shared" si="7"/>
        <v>14.767876428571526</v>
      </c>
    </row>
    <row r="226" spans="1:5" ht="24" x14ac:dyDescent="0.25">
      <c r="A226" s="9" t="s">
        <v>266</v>
      </c>
      <c r="B226" s="9">
        <f t="shared" si="9"/>
        <v>184</v>
      </c>
      <c r="C226" s="10">
        <f>[1]Sheet1_Raw!N225</f>
        <v>2929.9347750000002</v>
      </c>
      <c r="D226" s="12">
        <f t="shared" si="8"/>
        <v>2890.0530018571435</v>
      </c>
      <c r="E226" s="12">
        <f t="shared" si="7"/>
        <v>14.34593714285802</v>
      </c>
    </row>
    <row r="227" spans="1:5" ht="24" x14ac:dyDescent="0.25">
      <c r="A227" s="9" t="s">
        <v>267</v>
      </c>
      <c r="B227" s="9">
        <f t="shared" si="9"/>
        <v>185</v>
      </c>
      <c r="C227" s="10">
        <f>[1]Sheet1_Raw!N226</f>
        <v>2946.5605460000002</v>
      </c>
      <c r="D227" s="12">
        <f t="shared" si="8"/>
        <v>2904.3461965714291</v>
      </c>
      <c r="E227" s="12">
        <f t="shared" si="7"/>
        <v>14.293194714285619</v>
      </c>
    </row>
    <row r="228" spans="1:5" ht="24" x14ac:dyDescent="0.25">
      <c r="A228" s="9" t="s">
        <v>268</v>
      </c>
      <c r="B228" s="9">
        <f t="shared" si="9"/>
        <v>186</v>
      </c>
      <c r="C228" s="10">
        <f>[1]Sheet1_Raw!N227</f>
        <v>2963.5793319999998</v>
      </c>
      <c r="D228" s="12">
        <f t="shared" si="8"/>
        <v>2918.4148105714289</v>
      </c>
      <c r="E228" s="12">
        <f t="shared" si="7"/>
        <v>14.068613999999798</v>
      </c>
    </row>
    <row r="229" spans="1:5" ht="24" x14ac:dyDescent="0.25">
      <c r="A229" s="9" t="s">
        <v>269</v>
      </c>
      <c r="B229" s="9">
        <f t="shared" si="9"/>
        <v>187</v>
      </c>
      <c r="C229" s="10">
        <f>[1]Sheet1_Raw!N228</f>
        <v>2980.7648530000001</v>
      </c>
      <c r="D229" s="12">
        <f t="shared" si="8"/>
        <v>2932.2928714285713</v>
      </c>
      <c r="E229" s="12">
        <f t="shared" si="7"/>
        <v>13.878060857142373</v>
      </c>
    </row>
    <row r="230" spans="1:5" ht="24" x14ac:dyDescent="0.25">
      <c r="A230" s="9" t="s">
        <v>270</v>
      </c>
      <c r="B230" s="9">
        <f t="shared" si="9"/>
        <v>188</v>
      </c>
      <c r="C230" s="10">
        <f>[1]Sheet1_Raw!N229</f>
        <v>2989.994776</v>
      </c>
      <c r="D230" s="12">
        <f t="shared" si="8"/>
        <v>2946.2832225714287</v>
      </c>
      <c r="E230" s="12">
        <f t="shared" si="7"/>
        <v>13.990351142857435</v>
      </c>
    </row>
    <row r="231" spans="1:5" ht="24" x14ac:dyDescent="0.25">
      <c r="A231" s="9" t="s">
        <v>271</v>
      </c>
      <c r="B231" s="9">
        <f t="shared" si="9"/>
        <v>189</v>
      </c>
      <c r="C231" s="10">
        <f>[1]Sheet1_Raw!N230</f>
        <v>2997.974193</v>
      </c>
      <c r="D231" s="12">
        <f t="shared" si="8"/>
        <v>2960.6138474285713</v>
      </c>
      <c r="E231" s="12">
        <f t="shared" ref="E231:E294" si="10">D231-D230</f>
        <v>14.330624857142539</v>
      </c>
    </row>
    <row r="232" spans="1:5" ht="24" x14ac:dyDescent="0.25">
      <c r="A232" s="9" t="s">
        <v>272</v>
      </c>
      <c r="B232" s="9">
        <f t="shared" si="9"/>
        <v>190</v>
      </c>
      <c r="C232" s="10">
        <f>[1]Sheet1_Raw!N231</f>
        <v>3020.578571</v>
      </c>
      <c r="D232" s="12">
        <f t="shared" si="8"/>
        <v>2975.6267208571421</v>
      </c>
      <c r="E232" s="12">
        <f t="shared" si="10"/>
        <v>15.012873428570856</v>
      </c>
    </row>
    <row r="233" spans="1:5" ht="24" x14ac:dyDescent="0.25">
      <c r="A233" s="9" t="s">
        <v>273</v>
      </c>
      <c r="B233" s="9">
        <f t="shared" si="9"/>
        <v>191</v>
      </c>
      <c r="C233" s="10">
        <f>[1]Sheet1_Raw!N232</f>
        <v>3036.4302189999999</v>
      </c>
      <c r="D233" s="12">
        <f t="shared" ref="D233:D296" si="11">AVERAGE(C227:C233)</f>
        <v>2990.840355714286</v>
      </c>
      <c r="E233" s="12">
        <f t="shared" si="10"/>
        <v>15.213634857143916</v>
      </c>
    </row>
    <row r="234" spans="1:5" ht="24" x14ac:dyDescent="0.25">
      <c r="A234" s="9" t="s">
        <v>274</v>
      </c>
      <c r="B234" s="9">
        <f t="shared" si="9"/>
        <v>192</v>
      </c>
      <c r="C234" s="10">
        <f>[1]Sheet1_Raw!N233</f>
        <v>3054.0087560000002</v>
      </c>
      <c r="D234" s="12">
        <f t="shared" si="11"/>
        <v>3006.1900999999998</v>
      </c>
      <c r="E234" s="12">
        <f t="shared" si="10"/>
        <v>15.349744285713768</v>
      </c>
    </row>
    <row r="235" spans="1:5" ht="24" x14ac:dyDescent="0.25">
      <c r="A235" s="9" t="s">
        <v>275</v>
      </c>
      <c r="B235" s="9">
        <f t="shared" si="9"/>
        <v>193</v>
      </c>
      <c r="C235" s="10">
        <f>[1]Sheet1_Raw!N234</f>
        <v>3074.445592</v>
      </c>
      <c r="D235" s="12">
        <f t="shared" si="11"/>
        <v>3022.0281371428573</v>
      </c>
      <c r="E235" s="12">
        <f t="shared" si="10"/>
        <v>15.838037142857502</v>
      </c>
    </row>
    <row r="236" spans="1:5" ht="24" x14ac:dyDescent="0.25">
      <c r="A236" s="9" t="s">
        <v>276</v>
      </c>
      <c r="B236" s="9">
        <f t="shared" ref="B236:B299" si="12">1+B235</f>
        <v>194</v>
      </c>
      <c r="C236" s="10">
        <f>[1]Sheet1_Raw!N235</f>
        <v>3093.3341820000001</v>
      </c>
      <c r="D236" s="12">
        <f t="shared" si="11"/>
        <v>3038.1094698571428</v>
      </c>
      <c r="E236" s="12">
        <f t="shared" si="10"/>
        <v>16.081332714285509</v>
      </c>
    </row>
    <row r="237" spans="1:5" ht="24" x14ac:dyDescent="0.25">
      <c r="A237" s="9" t="s">
        <v>277</v>
      </c>
      <c r="B237" s="9">
        <f t="shared" si="12"/>
        <v>195</v>
      </c>
      <c r="C237" s="10">
        <f>[1]Sheet1_Raw!N236</f>
        <v>3106.2203450000002</v>
      </c>
      <c r="D237" s="12">
        <f t="shared" si="11"/>
        <v>3054.7131225714288</v>
      </c>
      <c r="E237" s="12">
        <f t="shared" si="10"/>
        <v>16.603652714286</v>
      </c>
    </row>
    <row r="238" spans="1:5" ht="24" x14ac:dyDescent="0.25">
      <c r="A238" s="9" t="s">
        <v>278</v>
      </c>
      <c r="B238" s="9">
        <f t="shared" si="12"/>
        <v>196</v>
      </c>
      <c r="C238" s="10">
        <f>[1]Sheet1_Raw!N237</f>
        <v>3117.1771570000001</v>
      </c>
      <c r="D238" s="12">
        <f t="shared" si="11"/>
        <v>3071.742117428571</v>
      </c>
      <c r="E238" s="12">
        <f t="shared" si="10"/>
        <v>17.028994857142152</v>
      </c>
    </row>
    <row r="239" spans="1:5" ht="24" x14ac:dyDescent="0.25">
      <c r="A239" s="9" t="s">
        <v>279</v>
      </c>
      <c r="B239" s="9">
        <f t="shared" si="12"/>
        <v>197</v>
      </c>
      <c r="C239" s="10">
        <f>[1]Sheet1_Raw!N238</f>
        <v>3134.8628800000001</v>
      </c>
      <c r="D239" s="12">
        <f t="shared" si="11"/>
        <v>3088.0684472857142</v>
      </c>
      <c r="E239" s="12">
        <f t="shared" si="10"/>
        <v>16.326329857143264</v>
      </c>
    </row>
    <row r="240" spans="1:5" ht="24" x14ac:dyDescent="0.25">
      <c r="A240" s="9" t="s">
        <v>280</v>
      </c>
      <c r="B240" s="9">
        <f t="shared" si="12"/>
        <v>198</v>
      </c>
      <c r="C240" s="10">
        <f>[1]Sheet1_Raw!N239</f>
        <v>3156.204843</v>
      </c>
      <c r="D240" s="12">
        <f t="shared" si="11"/>
        <v>3105.1791078571428</v>
      </c>
      <c r="E240" s="12">
        <f t="shared" si="10"/>
        <v>17.110660571428525</v>
      </c>
    </row>
    <row r="241" spans="1:5" ht="24" x14ac:dyDescent="0.25">
      <c r="A241" s="9" t="s">
        <v>281</v>
      </c>
      <c r="B241" s="9">
        <f t="shared" si="12"/>
        <v>199</v>
      </c>
      <c r="C241" s="10">
        <f>[1]Sheet1_Raw!N240</f>
        <v>3178.29711</v>
      </c>
      <c r="D241" s="12">
        <f t="shared" si="11"/>
        <v>3122.9345870000002</v>
      </c>
      <c r="E241" s="12">
        <f t="shared" si="10"/>
        <v>17.755479142857439</v>
      </c>
    </row>
    <row r="242" spans="1:5" ht="24" x14ac:dyDescent="0.25">
      <c r="A242" s="9" t="s">
        <v>282</v>
      </c>
      <c r="B242" s="9">
        <f t="shared" si="12"/>
        <v>200</v>
      </c>
      <c r="C242" s="10">
        <f>[1]Sheet1_Raw!N241</f>
        <v>3204.2480799999998</v>
      </c>
      <c r="D242" s="12">
        <f t="shared" si="11"/>
        <v>3141.4777995714289</v>
      </c>
      <c r="E242" s="12">
        <f t="shared" si="10"/>
        <v>18.543212571428739</v>
      </c>
    </row>
    <row r="243" spans="1:5" ht="24" x14ac:dyDescent="0.25">
      <c r="A243" s="9" t="s">
        <v>283</v>
      </c>
      <c r="B243" s="9">
        <f t="shared" si="12"/>
        <v>201</v>
      </c>
      <c r="C243" s="10">
        <f>[1]Sheet1_Raw!N242</f>
        <v>3230.4372410000001</v>
      </c>
      <c r="D243" s="12">
        <f t="shared" si="11"/>
        <v>3161.063950857143</v>
      </c>
      <c r="E243" s="12">
        <f t="shared" si="10"/>
        <v>19.586151285714095</v>
      </c>
    </row>
    <row r="244" spans="1:5" ht="24" x14ac:dyDescent="0.25">
      <c r="A244" s="9" t="s">
        <v>284</v>
      </c>
      <c r="B244" s="9">
        <f t="shared" si="12"/>
        <v>202</v>
      </c>
      <c r="C244" s="10">
        <f>[1]Sheet1_Raw!N243</f>
        <v>3250.50488</v>
      </c>
      <c r="D244" s="12">
        <f t="shared" si="11"/>
        <v>3181.6760272857141</v>
      </c>
      <c r="E244" s="12">
        <f t="shared" si="10"/>
        <v>20.612076428571072</v>
      </c>
    </row>
    <row r="245" spans="1:5" ht="24" x14ac:dyDescent="0.25">
      <c r="A245" s="9" t="s">
        <v>285</v>
      </c>
      <c r="B245" s="9">
        <f t="shared" si="12"/>
        <v>203</v>
      </c>
      <c r="C245" s="10">
        <f>[1]Sheet1_Raw!N244</f>
        <v>3262.8074740000002</v>
      </c>
      <c r="D245" s="12">
        <f t="shared" si="11"/>
        <v>3202.4803582857139</v>
      </c>
      <c r="E245" s="12">
        <f t="shared" si="10"/>
        <v>20.80433099999982</v>
      </c>
    </row>
    <row r="246" spans="1:5" ht="24" x14ac:dyDescent="0.25">
      <c r="A246" s="9" t="s">
        <v>286</v>
      </c>
      <c r="B246" s="9">
        <f t="shared" si="12"/>
        <v>204</v>
      </c>
      <c r="C246" s="10">
        <f>[1]Sheet1_Raw!N245</f>
        <v>3281.8032499999999</v>
      </c>
      <c r="D246" s="12">
        <f t="shared" si="11"/>
        <v>3223.471839714286</v>
      </c>
      <c r="E246" s="12">
        <f t="shared" si="10"/>
        <v>20.991481428572115</v>
      </c>
    </row>
    <row r="247" spans="1:5" ht="24" x14ac:dyDescent="0.25">
      <c r="A247" s="9" t="s">
        <v>287</v>
      </c>
      <c r="B247" s="9">
        <f t="shared" si="12"/>
        <v>205</v>
      </c>
      <c r="C247" s="10">
        <f>[1]Sheet1_Raw!N246</f>
        <v>3303.8597880000002</v>
      </c>
      <c r="D247" s="12">
        <f t="shared" si="11"/>
        <v>3244.5654032857151</v>
      </c>
      <c r="E247" s="12">
        <f t="shared" si="10"/>
        <v>21.093563571429058</v>
      </c>
    </row>
    <row r="248" spans="1:5" ht="24" x14ac:dyDescent="0.25">
      <c r="A248" s="9" t="s">
        <v>288</v>
      </c>
      <c r="B248" s="9">
        <f t="shared" si="12"/>
        <v>206</v>
      </c>
      <c r="C248" s="10">
        <f>[1]Sheet1_Raw!N247</f>
        <v>3323.0699370000002</v>
      </c>
      <c r="D248" s="12">
        <f t="shared" si="11"/>
        <v>3265.247235714286</v>
      </c>
      <c r="E248" s="12">
        <f t="shared" si="10"/>
        <v>20.681832428570942</v>
      </c>
    </row>
    <row r="249" spans="1:5" ht="24" x14ac:dyDescent="0.25">
      <c r="A249" s="9" t="s">
        <v>289</v>
      </c>
      <c r="B249" s="9">
        <f t="shared" si="12"/>
        <v>207</v>
      </c>
      <c r="C249" s="10">
        <f>[1]Sheet1_Raw!N248</f>
        <v>3350.7120669999999</v>
      </c>
      <c r="D249" s="12">
        <f t="shared" si="11"/>
        <v>3286.1706624285716</v>
      </c>
      <c r="E249" s="12">
        <f t="shared" si="10"/>
        <v>20.923426714285597</v>
      </c>
    </row>
    <row r="250" spans="1:5" ht="24" x14ac:dyDescent="0.25">
      <c r="A250" s="9" t="s">
        <v>290</v>
      </c>
      <c r="B250" s="9">
        <f t="shared" si="12"/>
        <v>208</v>
      </c>
      <c r="C250" s="10">
        <f>[1]Sheet1_Raw!N249</f>
        <v>3378.890128</v>
      </c>
      <c r="D250" s="12">
        <f t="shared" si="11"/>
        <v>3307.3782177142857</v>
      </c>
      <c r="E250" s="12">
        <f t="shared" si="10"/>
        <v>21.207555285714079</v>
      </c>
    </row>
    <row r="251" spans="1:5" ht="24" x14ac:dyDescent="0.25">
      <c r="A251" s="9" t="s">
        <v>291</v>
      </c>
      <c r="B251" s="9">
        <f t="shared" si="12"/>
        <v>209</v>
      </c>
      <c r="C251" s="10">
        <f>[1]Sheet1_Raw!N250</f>
        <v>3394.5393130000002</v>
      </c>
      <c r="D251" s="12">
        <f t="shared" si="11"/>
        <v>3327.9545652857146</v>
      </c>
      <c r="E251" s="12">
        <f t="shared" si="10"/>
        <v>20.576347571428869</v>
      </c>
    </row>
    <row r="252" spans="1:5" ht="24" x14ac:dyDescent="0.25">
      <c r="A252" s="9" t="s">
        <v>292</v>
      </c>
      <c r="B252" s="9">
        <f t="shared" si="12"/>
        <v>210</v>
      </c>
      <c r="C252" s="10">
        <f>[1]Sheet1_Raw!N251</f>
        <v>3410.1765890000001</v>
      </c>
      <c r="D252" s="12">
        <f t="shared" si="11"/>
        <v>3349.0072960000002</v>
      </c>
      <c r="E252" s="12">
        <f t="shared" si="10"/>
        <v>21.052730714285644</v>
      </c>
    </row>
    <row r="253" spans="1:5" ht="24" x14ac:dyDescent="0.25">
      <c r="A253" s="9" t="s">
        <v>293</v>
      </c>
      <c r="B253" s="9">
        <f t="shared" si="12"/>
        <v>211</v>
      </c>
      <c r="C253" s="10">
        <f>[1]Sheet1_Raw!N252</f>
        <v>3437.4733409999999</v>
      </c>
      <c r="D253" s="12">
        <f t="shared" si="11"/>
        <v>3371.2458804285716</v>
      </c>
      <c r="E253" s="12">
        <f t="shared" si="10"/>
        <v>22.238584428571357</v>
      </c>
    </row>
    <row r="254" spans="1:5" ht="24" x14ac:dyDescent="0.25">
      <c r="A254" s="9" t="s">
        <v>294</v>
      </c>
      <c r="B254" s="9">
        <f t="shared" si="12"/>
        <v>212</v>
      </c>
      <c r="C254" s="10">
        <f>[1]Sheet1_Raw!N253</f>
        <v>3459.3869639999998</v>
      </c>
      <c r="D254" s="12">
        <f t="shared" si="11"/>
        <v>3393.4640484285715</v>
      </c>
      <c r="E254" s="12">
        <f t="shared" si="10"/>
        <v>22.218167999999878</v>
      </c>
    </row>
    <row r="255" spans="1:5" ht="24" x14ac:dyDescent="0.25">
      <c r="A255" s="9" t="s">
        <v>295</v>
      </c>
      <c r="B255" s="9">
        <f t="shared" si="12"/>
        <v>213</v>
      </c>
      <c r="C255" s="10">
        <f>[1]Sheet1_Raw!N254</f>
        <v>3488.4701530000002</v>
      </c>
      <c r="D255" s="12">
        <f t="shared" si="11"/>
        <v>3417.0926507142858</v>
      </c>
      <c r="E255" s="12">
        <f t="shared" si="10"/>
        <v>23.628602285714351</v>
      </c>
    </row>
    <row r="256" spans="1:5" ht="24" x14ac:dyDescent="0.25">
      <c r="A256" s="9" t="s">
        <v>296</v>
      </c>
      <c r="B256" s="9">
        <f t="shared" si="12"/>
        <v>214</v>
      </c>
      <c r="C256" s="10">
        <f>[1]Sheet1_Raw!N255</f>
        <v>3519.7447040000002</v>
      </c>
      <c r="D256" s="12">
        <f t="shared" si="11"/>
        <v>3441.2401702857142</v>
      </c>
      <c r="E256" s="12">
        <f t="shared" si="10"/>
        <v>24.147519571428347</v>
      </c>
    </row>
    <row r="257" spans="1:5" ht="24" x14ac:dyDescent="0.25">
      <c r="A257" s="9" t="s">
        <v>297</v>
      </c>
      <c r="B257" s="9">
        <f t="shared" si="12"/>
        <v>215</v>
      </c>
      <c r="C257" s="10">
        <f>[1]Sheet1_Raw!N256</f>
        <v>3553.5083570000002</v>
      </c>
      <c r="D257" s="12">
        <f t="shared" si="11"/>
        <v>3466.1856315714285</v>
      </c>
      <c r="E257" s="12">
        <f t="shared" si="10"/>
        <v>24.945461285714373</v>
      </c>
    </row>
    <row r="258" spans="1:5" ht="24" x14ac:dyDescent="0.25">
      <c r="A258" s="9" t="s">
        <v>298</v>
      </c>
      <c r="B258" s="9">
        <f t="shared" si="12"/>
        <v>216</v>
      </c>
      <c r="C258" s="10">
        <f>[1]Sheet1_Raw!N257</f>
        <v>3573.1948889999999</v>
      </c>
      <c r="D258" s="12">
        <f t="shared" si="11"/>
        <v>3491.7078567142853</v>
      </c>
      <c r="E258" s="12">
        <f t="shared" si="10"/>
        <v>25.522225142856769</v>
      </c>
    </row>
    <row r="259" spans="1:5" ht="24" x14ac:dyDescent="0.25">
      <c r="A259" s="9" t="s">
        <v>299</v>
      </c>
      <c r="B259" s="9">
        <f t="shared" si="12"/>
        <v>217</v>
      </c>
      <c r="C259" s="10">
        <f>[1]Sheet1_Raw!N258</f>
        <v>3591.6070970000001</v>
      </c>
      <c r="D259" s="12">
        <f t="shared" si="11"/>
        <v>3517.6265007142856</v>
      </c>
      <c r="E259" s="12">
        <f t="shared" si="10"/>
        <v>25.918644000000313</v>
      </c>
    </row>
    <row r="260" spans="1:5" ht="24" x14ac:dyDescent="0.25">
      <c r="A260" s="9" t="s">
        <v>300</v>
      </c>
      <c r="B260" s="9">
        <f t="shared" si="12"/>
        <v>218</v>
      </c>
      <c r="C260" s="10">
        <f>[1]Sheet1_Raw!N259</f>
        <v>3628.5267880000001</v>
      </c>
      <c r="D260" s="12">
        <f t="shared" si="11"/>
        <v>3544.9198502857143</v>
      </c>
      <c r="E260" s="12">
        <f t="shared" si="10"/>
        <v>27.293349571428735</v>
      </c>
    </row>
    <row r="261" spans="1:5" ht="24" x14ac:dyDescent="0.25">
      <c r="A261" s="9" t="s">
        <v>301</v>
      </c>
      <c r="B261" s="9">
        <f t="shared" si="12"/>
        <v>219</v>
      </c>
      <c r="C261" s="10">
        <f>[1]Sheet1_Raw!N260</f>
        <v>3657.752892</v>
      </c>
      <c r="D261" s="12">
        <f t="shared" si="11"/>
        <v>3573.2578400000007</v>
      </c>
      <c r="E261" s="12">
        <f t="shared" si="10"/>
        <v>28.337989714286323</v>
      </c>
    </row>
    <row r="262" spans="1:5" ht="24" x14ac:dyDescent="0.25">
      <c r="A262" s="9" t="s">
        <v>302</v>
      </c>
      <c r="B262" s="9">
        <f t="shared" si="12"/>
        <v>220</v>
      </c>
      <c r="C262" s="10">
        <f>[1]Sheet1_Raw!N261</f>
        <v>3705.5102980000001</v>
      </c>
      <c r="D262" s="12">
        <f t="shared" si="11"/>
        <v>3604.2635750000004</v>
      </c>
      <c r="E262" s="12">
        <f t="shared" si="10"/>
        <v>31.005734999999731</v>
      </c>
    </row>
    <row r="263" spans="1:5" ht="24" x14ac:dyDescent="0.25">
      <c r="A263" s="9" t="s">
        <v>303</v>
      </c>
      <c r="B263" s="9">
        <f t="shared" si="12"/>
        <v>221</v>
      </c>
      <c r="C263" s="10">
        <f>[1]Sheet1_Raw!N262</f>
        <v>3762.7239100000002</v>
      </c>
      <c r="D263" s="12">
        <f t="shared" si="11"/>
        <v>3638.9748901428575</v>
      </c>
      <c r="E263" s="12">
        <f t="shared" si="10"/>
        <v>34.711315142857075</v>
      </c>
    </row>
    <row r="264" spans="1:5" ht="24" x14ac:dyDescent="0.25">
      <c r="A264" s="9" t="s">
        <v>304</v>
      </c>
      <c r="B264" s="9">
        <f t="shared" si="12"/>
        <v>222</v>
      </c>
      <c r="C264" s="10">
        <f>[1]Sheet1_Raw!N263</f>
        <v>3816.9601269999998</v>
      </c>
      <c r="D264" s="12">
        <f t="shared" si="11"/>
        <v>3676.6108572857147</v>
      </c>
      <c r="E264" s="12">
        <f t="shared" si="10"/>
        <v>37.635967142857226</v>
      </c>
    </row>
    <row r="265" spans="1:5" ht="24" x14ac:dyDescent="0.25">
      <c r="A265" s="9" t="s">
        <v>305</v>
      </c>
      <c r="B265" s="9">
        <f t="shared" si="12"/>
        <v>223</v>
      </c>
      <c r="C265" s="10">
        <f>[1]Sheet1_Raw!N264</f>
        <v>3852.3077539999999</v>
      </c>
      <c r="D265" s="12">
        <f t="shared" si="11"/>
        <v>3716.4841237142859</v>
      </c>
      <c r="E265" s="12">
        <f t="shared" si="10"/>
        <v>39.873266428571242</v>
      </c>
    </row>
    <row r="266" spans="1:5" ht="24" x14ac:dyDescent="0.25">
      <c r="A266" s="9" t="s">
        <v>306</v>
      </c>
      <c r="B266" s="9">
        <f t="shared" si="12"/>
        <v>224</v>
      </c>
      <c r="C266" s="10">
        <f>[1]Sheet1_Raw!N265</f>
        <v>3886.2024120000001</v>
      </c>
      <c r="D266" s="12">
        <f t="shared" si="11"/>
        <v>3758.5691687142858</v>
      </c>
      <c r="E266" s="12">
        <f t="shared" si="10"/>
        <v>42.085044999999809</v>
      </c>
    </row>
    <row r="267" spans="1:5" ht="24" x14ac:dyDescent="0.25">
      <c r="A267" s="9" t="s">
        <v>307</v>
      </c>
      <c r="B267" s="9">
        <f t="shared" si="12"/>
        <v>225</v>
      </c>
      <c r="C267" s="10">
        <f>[1]Sheet1_Raw!N266</f>
        <v>3964.1029610000001</v>
      </c>
      <c r="D267" s="12">
        <f t="shared" si="11"/>
        <v>3806.5086220000003</v>
      </c>
      <c r="E267" s="12">
        <f t="shared" si="10"/>
        <v>47.939453285714535</v>
      </c>
    </row>
    <row r="268" spans="1:5" ht="24" x14ac:dyDescent="0.25">
      <c r="A268" s="9" t="s">
        <v>308</v>
      </c>
      <c r="B268" s="9">
        <f t="shared" si="12"/>
        <v>226</v>
      </c>
      <c r="C268" s="10">
        <f>[1]Sheet1_Raw!N267</f>
        <v>4017.2673159999999</v>
      </c>
      <c r="D268" s="12">
        <f t="shared" si="11"/>
        <v>3857.8678254285719</v>
      </c>
      <c r="E268" s="12">
        <f t="shared" si="10"/>
        <v>51.359203428571618</v>
      </c>
    </row>
    <row r="269" spans="1:5" ht="24" x14ac:dyDescent="0.25">
      <c r="A269" s="9" t="s">
        <v>309</v>
      </c>
      <c r="B269" s="9">
        <f t="shared" si="12"/>
        <v>227</v>
      </c>
      <c r="C269" s="10">
        <f>[1]Sheet1_Raw!N268</f>
        <v>4102.6947170000003</v>
      </c>
      <c r="D269" s="12">
        <f t="shared" si="11"/>
        <v>3914.6084567142857</v>
      </c>
      <c r="E269" s="12">
        <f t="shared" si="10"/>
        <v>56.740631285713789</v>
      </c>
    </row>
    <row r="270" spans="1:5" ht="24" x14ac:dyDescent="0.25">
      <c r="A270" s="9" t="s">
        <v>310</v>
      </c>
      <c r="B270" s="9">
        <f t="shared" si="12"/>
        <v>228</v>
      </c>
      <c r="C270" s="10">
        <f>[1]Sheet1_Raw!N269</f>
        <v>4193.4457000000002</v>
      </c>
      <c r="D270" s="12">
        <f t="shared" si="11"/>
        <v>3976.1401409999999</v>
      </c>
      <c r="E270" s="12">
        <f t="shared" si="10"/>
        <v>61.531684285714164</v>
      </c>
    </row>
    <row r="271" spans="1:5" ht="24" x14ac:dyDescent="0.25">
      <c r="A271" s="9" t="s">
        <v>311</v>
      </c>
      <c r="B271" s="9">
        <f t="shared" si="12"/>
        <v>229</v>
      </c>
      <c r="C271" s="10">
        <f>[1]Sheet1_Raw!N270</f>
        <v>4285.0899010000003</v>
      </c>
      <c r="D271" s="12">
        <f t="shared" si="11"/>
        <v>4043.0158230000002</v>
      </c>
      <c r="E271" s="12">
        <f t="shared" si="10"/>
        <v>66.875682000000324</v>
      </c>
    </row>
    <row r="272" spans="1:5" ht="24" x14ac:dyDescent="0.25">
      <c r="A272" s="9" t="s">
        <v>312</v>
      </c>
      <c r="B272" s="9">
        <f t="shared" si="12"/>
        <v>230</v>
      </c>
      <c r="C272" s="10">
        <f>[1]Sheet1_Raw!N271</f>
        <v>4342.9942680000004</v>
      </c>
      <c r="D272" s="12">
        <f t="shared" si="11"/>
        <v>4113.1138964285719</v>
      </c>
      <c r="E272" s="12">
        <f t="shared" si="10"/>
        <v>70.098073428571752</v>
      </c>
    </row>
    <row r="273" spans="1:5" ht="24" x14ac:dyDescent="0.25">
      <c r="A273" s="9" t="s">
        <v>313</v>
      </c>
      <c r="B273" s="9">
        <f t="shared" si="12"/>
        <v>231</v>
      </c>
      <c r="C273" s="10">
        <f>[1]Sheet1_Raw!N272</f>
        <v>4390.7159460000003</v>
      </c>
      <c r="D273" s="12">
        <f t="shared" si="11"/>
        <v>4185.1872584285711</v>
      </c>
      <c r="E273" s="12">
        <f t="shared" si="10"/>
        <v>72.073361999999179</v>
      </c>
    </row>
    <row r="274" spans="1:5" ht="24" x14ac:dyDescent="0.25">
      <c r="A274" s="9" t="s">
        <v>314</v>
      </c>
      <c r="B274" s="9">
        <f t="shared" si="12"/>
        <v>232</v>
      </c>
      <c r="C274" s="10">
        <f>[1]Sheet1_Raw!N273</f>
        <v>4490.7206699999997</v>
      </c>
      <c r="D274" s="12">
        <f t="shared" si="11"/>
        <v>4260.4183597142855</v>
      </c>
      <c r="E274" s="12">
        <f t="shared" si="10"/>
        <v>75.231101285714431</v>
      </c>
    </row>
    <row r="275" spans="1:5" ht="24" x14ac:dyDescent="0.25">
      <c r="A275" s="9" t="s">
        <v>315</v>
      </c>
      <c r="B275" s="9">
        <f t="shared" si="12"/>
        <v>233</v>
      </c>
      <c r="C275" s="10">
        <f>[1]Sheet1_Raw!N274</f>
        <v>4592.2260020000003</v>
      </c>
      <c r="D275" s="12">
        <f t="shared" si="11"/>
        <v>4342.5553148571435</v>
      </c>
      <c r="E275" s="12">
        <f t="shared" si="10"/>
        <v>82.136955142857914</v>
      </c>
    </row>
    <row r="276" spans="1:5" ht="24" x14ac:dyDescent="0.25">
      <c r="A276" s="9" t="s">
        <v>316</v>
      </c>
      <c r="B276" s="9">
        <f t="shared" si="12"/>
        <v>234</v>
      </c>
      <c r="C276" s="10">
        <f>[1]Sheet1_Raw!N275</f>
        <v>4739.0830050000004</v>
      </c>
      <c r="D276" s="12">
        <f t="shared" si="11"/>
        <v>4433.4679274285718</v>
      </c>
      <c r="E276" s="12">
        <f t="shared" si="10"/>
        <v>90.912612571428326</v>
      </c>
    </row>
    <row r="277" spans="1:5" ht="24" x14ac:dyDescent="0.25">
      <c r="A277" s="9" t="s">
        <v>317</v>
      </c>
      <c r="B277" s="9">
        <f t="shared" si="12"/>
        <v>235</v>
      </c>
      <c r="C277" s="10">
        <f>[1]Sheet1_Raw!N276</f>
        <v>4809.9688120000001</v>
      </c>
      <c r="D277" s="12">
        <f t="shared" si="11"/>
        <v>4521.5426577142853</v>
      </c>
      <c r="E277" s="12">
        <f t="shared" si="10"/>
        <v>88.074730285713486</v>
      </c>
    </row>
    <row r="278" spans="1:5" ht="24" x14ac:dyDescent="0.25">
      <c r="A278" s="9" t="s">
        <v>318</v>
      </c>
      <c r="B278" s="9">
        <f t="shared" si="12"/>
        <v>236</v>
      </c>
      <c r="C278" s="10">
        <f>[1]Sheet1_Raw!N277</f>
        <v>4970.4622820000004</v>
      </c>
      <c r="D278" s="12">
        <f t="shared" si="11"/>
        <v>4619.4529978571427</v>
      </c>
      <c r="E278" s="12">
        <f t="shared" si="10"/>
        <v>97.910340142857422</v>
      </c>
    </row>
    <row r="279" spans="1:5" ht="24" x14ac:dyDescent="0.25">
      <c r="A279" s="9" t="s">
        <v>319</v>
      </c>
      <c r="B279" s="9">
        <f t="shared" si="12"/>
        <v>237</v>
      </c>
      <c r="C279" s="10">
        <f>[1]Sheet1_Raw!N278</f>
        <v>5095.0126460000001</v>
      </c>
      <c r="D279" s="12">
        <f t="shared" si="11"/>
        <v>4726.8841947142855</v>
      </c>
      <c r="E279" s="12">
        <f t="shared" si="10"/>
        <v>107.43119685714282</v>
      </c>
    </row>
    <row r="280" spans="1:5" ht="24" x14ac:dyDescent="0.25">
      <c r="A280" s="9" t="s">
        <v>320</v>
      </c>
      <c r="B280" s="9">
        <f t="shared" si="12"/>
        <v>238</v>
      </c>
      <c r="C280" s="10">
        <f>[1]Sheet1_Raw!N279</f>
        <v>5212.7983709999999</v>
      </c>
      <c r="D280" s="12">
        <f t="shared" si="11"/>
        <v>4844.324541142857</v>
      </c>
      <c r="E280" s="12">
        <f t="shared" si="10"/>
        <v>117.4403464285715</v>
      </c>
    </row>
    <row r="281" spans="1:5" ht="24" x14ac:dyDescent="0.25">
      <c r="A281" s="9" t="s">
        <v>321</v>
      </c>
      <c r="B281" s="9">
        <f t="shared" si="12"/>
        <v>239</v>
      </c>
      <c r="C281" s="10">
        <f>[1]Sheet1_Raw!N280</f>
        <v>5362.3826669999999</v>
      </c>
      <c r="D281" s="12">
        <f t="shared" si="11"/>
        <v>4968.8476835714291</v>
      </c>
      <c r="E281" s="12">
        <f t="shared" si="10"/>
        <v>124.5231424285721</v>
      </c>
    </row>
    <row r="282" spans="1:5" ht="24" x14ac:dyDescent="0.25">
      <c r="A282" s="9" t="s">
        <v>322</v>
      </c>
      <c r="B282" s="9">
        <f t="shared" si="12"/>
        <v>240</v>
      </c>
      <c r="C282" s="10">
        <f>[1]Sheet1_Raw!N281</f>
        <v>5519.1246199999996</v>
      </c>
      <c r="D282" s="12">
        <f t="shared" si="11"/>
        <v>5101.2617718571428</v>
      </c>
      <c r="E282" s="12">
        <f t="shared" si="10"/>
        <v>132.41408828571366</v>
      </c>
    </row>
    <row r="283" spans="1:5" ht="24" x14ac:dyDescent="0.25">
      <c r="A283" s="9" t="s">
        <v>323</v>
      </c>
      <c r="B283" s="9">
        <f t="shared" si="12"/>
        <v>241</v>
      </c>
      <c r="C283" s="10">
        <f>[1]Sheet1_Raw!N282</f>
        <v>5712.0835989999996</v>
      </c>
      <c r="D283" s="12">
        <f t="shared" si="11"/>
        <v>5240.2618567142854</v>
      </c>
      <c r="E283" s="12">
        <f t="shared" si="10"/>
        <v>139.00008485714261</v>
      </c>
    </row>
    <row r="284" spans="1:5" ht="24" x14ac:dyDescent="0.25">
      <c r="A284" s="9" t="s">
        <v>324</v>
      </c>
      <c r="B284" s="9">
        <f t="shared" si="12"/>
        <v>242</v>
      </c>
      <c r="C284" s="10">
        <f>[1]Sheet1_Raw!N283</f>
        <v>5935.1857200000004</v>
      </c>
      <c r="D284" s="12">
        <f t="shared" si="11"/>
        <v>5401.0071292857147</v>
      </c>
      <c r="E284" s="12">
        <f t="shared" si="10"/>
        <v>160.74527257142927</v>
      </c>
    </row>
    <row r="285" spans="1:5" ht="24" x14ac:dyDescent="0.25">
      <c r="A285" s="9" t="s">
        <v>325</v>
      </c>
      <c r="B285" s="9">
        <f t="shared" si="12"/>
        <v>243</v>
      </c>
      <c r="C285" s="10">
        <f>[1]Sheet1_Raw!N284</f>
        <v>6166.0171559999999</v>
      </c>
      <c r="D285" s="12">
        <f t="shared" si="11"/>
        <v>5571.8006827142863</v>
      </c>
      <c r="E285" s="12">
        <f t="shared" si="10"/>
        <v>170.79355342857161</v>
      </c>
    </row>
    <row r="286" spans="1:5" ht="24" x14ac:dyDescent="0.25">
      <c r="A286" s="9" t="s">
        <v>326</v>
      </c>
      <c r="B286" s="9">
        <f t="shared" si="12"/>
        <v>244</v>
      </c>
      <c r="C286" s="10">
        <f>[1]Sheet1_Raw!N285</f>
        <v>6333.394362</v>
      </c>
      <c r="D286" s="12">
        <f t="shared" si="11"/>
        <v>5748.7123564285712</v>
      </c>
      <c r="E286" s="12">
        <f t="shared" si="10"/>
        <v>176.91167371428492</v>
      </c>
    </row>
    <row r="287" spans="1:5" ht="24" x14ac:dyDescent="0.25">
      <c r="A287" s="9" t="s">
        <v>327</v>
      </c>
      <c r="B287" s="9">
        <f t="shared" si="12"/>
        <v>245</v>
      </c>
      <c r="C287" s="10">
        <f>[1]Sheet1_Raw!N286</f>
        <v>6482.93102</v>
      </c>
      <c r="D287" s="12">
        <f t="shared" si="11"/>
        <v>5930.1598777142854</v>
      </c>
      <c r="E287" s="12">
        <f t="shared" si="10"/>
        <v>181.44752128571417</v>
      </c>
    </row>
    <row r="288" spans="1:5" ht="24" x14ac:dyDescent="0.25">
      <c r="A288" s="9" t="s">
        <v>328</v>
      </c>
      <c r="B288" s="9">
        <f t="shared" si="12"/>
        <v>246</v>
      </c>
      <c r="C288" s="10">
        <f>[1]Sheet1_Raw!N287</f>
        <v>6783.6716779999997</v>
      </c>
      <c r="D288" s="12">
        <f t="shared" si="11"/>
        <v>6133.2011649999995</v>
      </c>
      <c r="E288" s="12">
        <f t="shared" si="10"/>
        <v>203.04128728571413</v>
      </c>
    </row>
    <row r="289" spans="1:5" ht="24" x14ac:dyDescent="0.25">
      <c r="A289" s="9" t="s">
        <v>329</v>
      </c>
      <c r="B289" s="9">
        <f t="shared" si="12"/>
        <v>247</v>
      </c>
      <c r="C289" s="10">
        <f>[1]Sheet1_Raw!N288</f>
        <v>6873.386528</v>
      </c>
      <c r="D289" s="12">
        <f t="shared" si="11"/>
        <v>6326.6671518571438</v>
      </c>
      <c r="E289" s="12">
        <f t="shared" si="10"/>
        <v>193.46598685714434</v>
      </c>
    </row>
    <row r="290" spans="1:5" ht="24" x14ac:dyDescent="0.25">
      <c r="A290" s="9" t="s">
        <v>330</v>
      </c>
      <c r="B290" s="9">
        <f t="shared" si="12"/>
        <v>248</v>
      </c>
      <c r="C290" s="10">
        <f>[1]Sheet1_Raw!N289</f>
        <v>7248.3000359999996</v>
      </c>
      <c r="D290" s="12">
        <f t="shared" si="11"/>
        <v>6546.1266428571425</v>
      </c>
      <c r="E290" s="12">
        <f t="shared" si="10"/>
        <v>219.45949099999871</v>
      </c>
    </row>
    <row r="291" spans="1:5" ht="24" x14ac:dyDescent="0.25">
      <c r="A291" s="9" t="s">
        <v>331</v>
      </c>
      <c r="B291" s="9">
        <f t="shared" si="12"/>
        <v>249</v>
      </c>
      <c r="C291" s="10">
        <f>[1]Sheet1_Raw!N290</f>
        <v>7516.9920199999997</v>
      </c>
      <c r="D291" s="12">
        <f t="shared" si="11"/>
        <v>6772.0989714285706</v>
      </c>
      <c r="E291" s="12">
        <f t="shared" si="10"/>
        <v>225.97232857142808</v>
      </c>
    </row>
    <row r="292" spans="1:5" ht="24" x14ac:dyDescent="0.25">
      <c r="A292" s="9" t="s">
        <v>332</v>
      </c>
      <c r="B292" s="9">
        <f t="shared" si="12"/>
        <v>250</v>
      </c>
      <c r="C292" s="10">
        <f>[1]Sheet1_Raw!N291</f>
        <v>7788.7685849999998</v>
      </c>
      <c r="D292" s="12">
        <f t="shared" si="11"/>
        <v>7003.9206041428561</v>
      </c>
      <c r="E292" s="12">
        <f t="shared" si="10"/>
        <v>231.82163271428544</v>
      </c>
    </row>
    <row r="293" spans="1:5" ht="24" x14ac:dyDescent="0.25">
      <c r="A293" s="9" t="s">
        <v>333</v>
      </c>
      <c r="B293" s="9">
        <f t="shared" si="12"/>
        <v>251</v>
      </c>
      <c r="C293" s="10">
        <f>[1]Sheet1_Raw!N292</f>
        <v>7956.9556419999999</v>
      </c>
      <c r="D293" s="12">
        <f t="shared" si="11"/>
        <v>7235.8579298571422</v>
      </c>
      <c r="E293" s="12">
        <f t="shared" si="10"/>
        <v>231.93732571428609</v>
      </c>
    </row>
    <row r="294" spans="1:5" ht="24" x14ac:dyDescent="0.25">
      <c r="A294" s="9" t="s">
        <v>334</v>
      </c>
      <c r="B294" s="9">
        <f t="shared" si="12"/>
        <v>252</v>
      </c>
      <c r="C294" s="10">
        <f>[1]Sheet1_Raw!N293</f>
        <v>8129.7636149999998</v>
      </c>
      <c r="D294" s="12">
        <f t="shared" si="11"/>
        <v>7471.1197291428562</v>
      </c>
      <c r="E294" s="12">
        <f t="shared" si="10"/>
        <v>235.26179928571401</v>
      </c>
    </row>
    <row r="295" spans="1:5" ht="24" x14ac:dyDescent="0.25">
      <c r="A295" s="9" t="s">
        <v>335</v>
      </c>
      <c r="B295" s="9">
        <f t="shared" si="12"/>
        <v>253</v>
      </c>
      <c r="C295" s="10">
        <f>[1]Sheet1_Raw!N294</f>
        <v>8207.4378809999998</v>
      </c>
      <c r="D295" s="12">
        <f t="shared" si="11"/>
        <v>7674.5149009999996</v>
      </c>
      <c r="E295" s="12">
        <f t="shared" ref="E295:E358" si="13">D295-D294</f>
        <v>203.3951718571434</v>
      </c>
    </row>
    <row r="296" spans="1:5" ht="24" x14ac:dyDescent="0.25">
      <c r="A296" s="9" t="s">
        <v>336</v>
      </c>
      <c r="B296" s="9">
        <f t="shared" si="12"/>
        <v>254</v>
      </c>
      <c r="C296" s="10">
        <f>[1]Sheet1_Raw!N295</f>
        <v>8523.6014429999996</v>
      </c>
      <c r="D296" s="12">
        <f t="shared" si="11"/>
        <v>7910.259888857142</v>
      </c>
      <c r="E296" s="12">
        <f t="shared" si="13"/>
        <v>235.74498785714241</v>
      </c>
    </row>
    <row r="297" spans="1:5" ht="24" x14ac:dyDescent="0.25">
      <c r="A297" s="9" t="s">
        <v>337</v>
      </c>
      <c r="B297" s="9">
        <f t="shared" si="12"/>
        <v>255</v>
      </c>
      <c r="C297" s="10">
        <f>[1]Sheet1_Raw!N296</f>
        <v>8790.3878939999995</v>
      </c>
      <c r="D297" s="12">
        <f t="shared" ref="D297:D360" si="14">AVERAGE(C291:C297)</f>
        <v>8130.5581542857135</v>
      </c>
      <c r="E297" s="12">
        <f t="shared" si="13"/>
        <v>220.29826542857154</v>
      </c>
    </row>
    <row r="298" spans="1:5" ht="24" x14ac:dyDescent="0.25">
      <c r="A298" s="9" t="s">
        <v>338</v>
      </c>
      <c r="B298" s="9">
        <f t="shared" si="12"/>
        <v>256</v>
      </c>
      <c r="C298" s="10">
        <f>[1]Sheet1_Raw!N297</f>
        <v>9085.0070290000003</v>
      </c>
      <c r="D298" s="12">
        <f t="shared" si="14"/>
        <v>8354.5602984285706</v>
      </c>
      <c r="E298" s="12">
        <f t="shared" si="13"/>
        <v>224.00214414285711</v>
      </c>
    </row>
    <row r="299" spans="1:5" ht="24" x14ac:dyDescent="0.25">
      <c r="A299" s="9" t="s">
        <v>339</v>
      </c>
      <c r="B299" s="9">
        <f t="shared" si="12"/>
        <v>257</v>
      </c>
      <c r="C299" s="10">
        <f>[1]Sheet1_Raw!N298</f>
        <v>9350.1261400000003</v>
      </c>
      <c r="D299" s="12">
        <f t="shared" si="14"/>
        <v>8577.6113777142855</v>
      </c>
      <c r="E299" s="12">
        <f t="shared" si="13"/>
        <v>223.05107928571488</v>
      </c>
    </row>
    <row r="300" spans="1:5" ht="24" x14ac:dyDescent="0.25">
      <c r="A300" s="9" t="s">
        <v>340</v>
      </c>
      <c r="B300" s="9">
        <f t="shared" ref="B300:B363" si="15">1+B299</f>
        <v>258</v>
      </c>
      <c r="C300" s="10">
        <f>[1]Sheet1_Raw!N299</f>
        <v>9524.4823579999993</v>
      </c>
      <c r="D300" s="12">
        <f t="shared" si="14"/>
        <v>8801.5437657142866</v>
      </c>
      <c r="E300" s="12">
        <f t="shared" si="13"/>
        <v>223.93238800000108</v>
      </c>
    </row>
    <row r="301" spans="1:5" ht="24" x14ac:dyDescent="0.25">
      <c r="A301" s="9" t="s">
        <v>341</v>
      </c>
      <c r="B301" s="9">
        <f t="shared" si="15"/>
        <v>259</v>
      </c>
      <c r="C301" s="10">
        <f>[1]Sheet1_Raw!N300</f>
        <v>9562.7478319999991</v>
      </c>
      <c r="D301" s="12">
        <f t="shared" si="14"/>
        <v>9006.2557967142857</v>
      </c>
      <c r="E301" s="12">
        <f t="shared" si="13"/>
        <v>204.71203099999912</v>
      </c>
    </row>
    <row r="302" spans="1:5" ht="24" x14ac:dyDescent="0.25">
      <c r="A302" s="9" t="s">
        <v>342</v>
      </c>
      <c r="B302" s="9">
        <f t="shared" si="15"/>
        <v>260</v>
      </c>
      <c r="C302" s="10">
        <f>[1]Sheet1_Raw!N301</f>
        <v>9736.3894749999999</v>
      </c>
      <c r="D302" s="12">
        <f t="shared" si="14"/>
        <v>9224.6774530000002</v>
      </c>
      <c r="E302" s="12">
        <f t="shared" si="13"/>
        <v>218.42165628571456</v>
      </c>
    </row>
    <row r="303" spans="1:5" ht="24" x14ac:dyDescent="0.25">
      <c r="A303" s="9" t="s">
        <v>343</v>
      </c>
      <c r="B303" s="9">
        <f t="shared" si="15"/>
        <v>261</v>
      </c>
      <c r="C303" s="10">
        <f>[1]Sheet1_Raw!N302</f>
        <v>10048.78961</v>
      </c>
      <c r="D303" s="12">
        <f t="shared" si="14"/>
        <v>9442.5614768571431</v>
      </c>
      <c r="E303" s="12">
        <f t="shared" si="13"/>
        <v>217.88402385714289</v>
      </c>
    </row>
    <row r="304" spans="1:5" ht="24" x14ac:dyDescent="0.25">
      <c r="A304" s="9" t="s">
        <v>344</v>
      </c>
      <c r="B304" s="9">
        <f t="shared" si="15"/>
        <v>262</v>
      </c>
      <c r="C304" s="10">
        <f>[1]Sheet1_Raw!N303</f>
        <v>10331.368162000001</v>
      </c>
      <c r="D304" s="12">
        <f t="shared" si="14"/>
        <v>9662.7015151428586</v>
      </c>
      <c r="E304" s="12">
        <f t="shared" si="13"/>
        <v>220.14003828571549</v>
      </c>
    </row>
    <row r="305" spans="1:5" ht="24" x14ac:dyDescent="0.25">
      <c r="A305" s="9" t="s">
        <v>345</v>
      </c>
      <c r="B305" s="9">
        <f t="shared" si="15"/>
        <v>263</v>
      </c>
      <c r="C305" s="10">
        <f>[1]Sheet1_Raw!N304</f>
        <v>10617.686320999999</v>
      </c>
      <c r="D305" s="12">
        <f t="shared" si="14"/>
        <v>9881.6556997142852</v>
      </c>
      <c r="E305" s="12">
        <f t="shared" si="13"/>
        <v>218.95418457142659</v>
      </c>
    </row>
    <row r="306" spans="1:5" ht="24" x14ac:dyDescent="0.25">
      <c r="A306" s="9" t="s">
        <v>346</v>
      </c>
      <c r="B306" s="9">
        <f t="shared" si="15"/>
        <v>264</v>
      </c>
      <c r="C306" s="10">
        <f>[1]Sheet1_Raw!N305</f>
        <v>10886.759410999999</v>
      </c>
      <c r="D306" s="12">
        <f t="shared" si="14"/>
        <v>10101.174738428572</v>
      </c>
      <c r="E306" s="12">
        <f t="shared" si="13"/>
        <v>219.51903871428658</v>
      </c>
    </row>
    <row r="307" spans="1:5" ht="24" x14ac:dyDescent="0.25">
      <c r="A307" s="9" t="s">
        <v>347</v>
      </c>
      <c r="B307" s="9">
        <f t="shared" si="15"/>
        <v>265</v>
      </c>
      <c r="C307" s="10">
        <f>[1]Sheet1_Raw!N306</f>
        <v>11051.969074000001</v>
      </c>
      <c r="D307" s="12">
        <f t="shared" si="14"/>
        <v>10319.38712642857</v>
      </c>
      <c r="E307" s="12">
        <f t="shared" si="13"/>
        <v>218.2123879999981</v>
      </c>
    </row>
    <row r="308" spans="1:5" ht="24" x14ac:dyDescent="0.25">
      <c r="A308" s="9" t="s">
        <v>348</v>
      </c>
      <c r="B308" s="9">
        <f t="shared" si="15"/>
        <v>266</v>
      </c>
      <c r="C308" s="10">
        <f>[1]Sheet1_Raw!N307</f>
        <v>11104.097296</v>
      </c>
      <c r="D308" s="12">
        <f t="shared" si="14"/>
        <v>10539.579907000001</v>
      </c>
      <c r="E308" s="12">
        <f t="shared" si="13"/>
        <v>220.19278057143129</v>
      </c>
    </row>
    <row r="309" spans="1:5" ht="24" x14ac:dyDescent="0.25">
      <c r="A309" s="9" t="s">
        <v>349</v>
      </c>
      <c r="B309" s="9">
        <f t="shared" si="15"/>
        <v>267</v>
      </c>
      <c r="C309" s="10">
        <f>[1]Sheet1_Raw!N308</f>
        <v>11276.250243</v>
      </c>
      <c r="D309" s="12">
        <f t="shared" si="14"/>
        <v>10759.560016714286</v>
      </c>
      <c r="E309" s="12">
        <f t="shared" si="13"/>
        <v>219.98010971428448</v>
      </c>
    </row>
    <row r="310" spans="1:5" ht="24" x14ac:dyDescent="0.25">
      <c r="A310" s="9" t="s">
        <v>350</v>
      </c>
      <c r="B310" s="9">
        <f t="shared" si="15"/>
        <v>268</v>
      </c>
      <c r="C310" s="10">
        <f>[1]Sheet1_Raw!N309</f>
        <v>11471.210031000001</v>
      </c>
      <c r="D310" s="12">
        <f t="shared" si="14"/>
        <v>10962.762934</v>
      </c>
      <c r="E310" s="12">
        <f t="shared" si="13"/>
        <v>203.20291728571465</v>
      </c>
    </row>
    <row r="311" spans="1:5" ht="24" x14ac:dyDescent="0.25">
      <c r="A311" s="9" t="s">
        <v>351</v>
      </c>
      <c r="B311" s="9">
        <f t="shared" si="15"/>
        <v>269</v>
      </c>
      <c r="C311" s="10">
        <f>[1]Sheet1_Raw!N310</f>
        <v>11860.498399</v>
      </c>
      <c r="D311" s="12">
        <f t="shared" si="14"/>
        <v>11181.210110714286</v>
      </c>
      <c r="E311" s="12">
        <f t="shared" si="13"/>
        <v>218.44717671428589</v>
      </c>
    </row>
    <row r="312" spans="1:5" ht="24" x14ac:dyDescent="0.25">
      <c r="A312" s="9" t="s">
        <v>352</v>
      </c>
      <c r="B312" s="9">
        <f t="shared" si="15"/>
        <v>270</v>
      </c>
      <c r="C312" s="10">
        <f>[1]Sheet1_Raw!N311</f>
        <v>12121.925541000001</v>
      </c>
      <c r="D312" s="12">
        <f t="shared" si="14"/>
        <v>11396.101427857144</v>
      </c>
      <c r="E312" s="12">
        <f t="shared" si="13"/>
        <v>214.89131714285759</v>
      </c>
    </row>
    <row r="313" spans="1:5" ht="24" x14ac:dyDescent="0.25">
      <c r="A313" s="9" t="s">
        <v>353</v>
      </c>
      <c r="B313" s="9">
        <f t="shared" si="15"/>
        <v>271</v>
      </c>
      <c r="C313" s="10">
        <f>[1]Sheet1_Raw!N312</f>
        <v>12369.871041</v>
      </c>
      <c r="D313" s="12">
        <f t="shared" si="14"/>
        <v>11607.974517857145</v>
      </c>
      <c r="E313" s="12">
        <f t="shared" si="13"/>
        <v>211.87309000000096</v>
      </c>
    </row>
    <row r="314" spans="1:5" ht="24" x14ac:dyDescent="0.25">
      <c r="A314" s="9" t="s">
        <v>354</v>
      </c>
      <c r="B314" s="9">
        <f t="shared" si="15"/>
        <v>272</v>
      </c>
      <c r="C314" s="10">
        <f>[1]Sheet1_Raw!N313</f>
        <v>12534.759145</v>
      </c>
      <c r="D314" s="12">
        <f t="shared" si="14"/>
        <v>11819.801670857147</v>
      </c>
      <c r="E314" s="12">
        <f t="shared" si="13"/>
        <v>211.827153000002</v>
      </c>
    </row>
    <row r="315" spans="1:5" ht="24" x14ac:dyDescent="0.25">
      <c r="A315" s="9" t="s">
        <v>355</v>
      </c>
      <c r="B315" s="9">
        <f t="shared" si="15"/>
        <v>273</v>
      </c>
      <c r="C315" s="10">
        <f>[1]Sheet1_Raw!N314</f>
        <v>12572.834064999999</v>
      </c>
      <c r="D315" s="12">
        <f t="shared" si="14"/>
        <v>12029.621209285715</v>
      </c>
      <c r="E315" s="12">
        <f t="shared" si="13"/>
        <v>209.81953842856819</v>
      </c>
    </row>
    <row r="316" spans="1:5" ht="24" x14ac:dyDescent="0.25">
      <c r="A316" s="9" t="s">
        <v>356</v>
      </c>
      <c r="B316" s="9">
        <f t="shared" si="15"/>
        <v>274</v>
      </c>
      <c r="C316" s="10">
        <f>[1]Sheet1_Raw!N315</f>
        <v>12742.20017</v>
      </c>
      <c r="D316" s="12">
        <f t="shared" si="14"/>
        <v>12239.042627428571</v>
      </c>
      <c r="E316" s="12">
        <f t="shared" si="13"/>
        <v>209.42141814285606</v>
      </c>
    </row>
    <row r="317" spans="1:5" ht="24" x14ac:dyDescent="0.25">
      <c r="A317" s="9" t="s">
        <v>357</v>
      </c>
      <c r="B317" s="9">
        <f t="shared" si="15"/>
        <v>275</v>
      </c>
      <c r="C317" s="10">
        <f>[1]Sheet1_Raw!N316</f>
        <v>13037.152773</v>
      </c>
      <c r="D317" s="12">
        <f t="shared" si="14"/>
        <v>12462.748733428571</v>
      </c>
      <c r="E317" s="12">
        <f t="shared" si="13"/>
        <v>223.70610599999964</v>
      </c>
    </row>
    <row r="318" spans="1:5" ht="24" x14ac:dyDescent="0.25">
      <c r="A318" s="9" t="s">
        <v>358</v>
      </c>
      <c r="B318" s="9">
        <f t="shared" si="15"/>
        <v>276</v>
      </c>
      <c r="C318" s="10">
        <f>[1]Sheet1_Raw!N317</f>
        <v>13314.348196000001</v>
      </c>
      <c r="D318" s="12">
        <f t="shared" si="14"/>
        <v>12670.441561571428</v>
      </c>
      <c r="E318" s="12">
        <f t="shared" si="13"/>
        <v>207.69282814285725</v>
      </c>
    </row>
    <row r="319" spans="1:5" ht="24" x14ac:dyDescent="0.25">
      <c r="A319" s="9" t="s">
        <v>359</v>
      </c>
      <c r="B319" s="9">
        <f t="shared" si="15"/>
        <v>277</v>
      </c>
      <c r="C319" s="10">
        <f>[1]Sheet1_Raw!N318</f>
        <v>13595.307045</v>
      </c>
      <c r="D319" s="12">
        <f t="shared" si="14"/>
        <v>12880.924633571427</v>
      </c>
      <c r="E319" s="12">
        <f t="shared" si="13"/>
        <v>210.48307199999908</v>
      </c>
    </row>
    <row r="320" spans="1:5" ht="24" x14ac:dyDescent="0.25">
      <c r="A320" s="9" t="s">
        <v>360</v>
      </c>
      <c r="B320" s="9">
        <f t="shared" si="15"/>
        <v>278</v>
      </c>
      <c r="C320" s="10">
        <f>[1]Sheet1_Raw!N319</f>
        <v>13785.503001999999</v>
      </c>
      <c r="D320" s="12">
        <f t="shared" si="14"/>
        <v>13083.157770857142</v>
      </c>
      <c r="E320" s="12">
        <f t="shared" si="13"/>
        <v>202.2331372857152</v>
      </c>
    </row>
    <row r="321" spans="1:5" ht="24" x14ac:dyDescent="0.25">
      <c r="A321" s="9" t="s">
        <v>361</v>
      </c>
      <c r="B321" s="9">
        <f t="shared" si="15"/>
        <v>279</v>
      </c>
      <c r="C321" s="10">
        <f>[1]Sheet1_Raw!N320</f>
        <v>14096.652631000001</v>
      </c>
      <c r="D321" s="12">
        <f t="shared" si="14"/>
        <v>13306.285411714287</v>
      </c>
      <c r="E321" s="12">
        <f t="shared" si="13"/>
        <v>223.1276408571448</v>
      </c>
    </row>
    <row r="322" spans="1:5" ht="24" x14ac:dyDescent="0.25">
      <c r="A322" s="9" t="s">
        <v>362</v>
      </c>
      <c r="B322" s="9">
        <f t="shared" si="15"/>
        <v>280</v>
      </c>
      <c r="C322" s="10">
        <f>[1]Sheet1_Raw!N321</f>
        <v>14226.586123999999</v>
      </c>
      <c r="D322" s="12">
        <f t="shared" si="14"/>
        <v>13542.535705857143</v>
      </c>
      <c r="E322" s="12">
        <f t="shared" si="13"/>
        <v>236.25029414285564</v>
      </c>
    </row>
    <row r="323" spans="1:5" ht="24" x14ac:dyDescent="0.25">
      <c r="A323" s="9" t="s">
        <v>363</v>
      </c>
      <c r="B323" s="9">
        <f t="shared" si="15"/>
        <v>281</v>
      </c>
      <c r="C323" s="10">
        <f>[1]Sheet1_Raw!N322</f>
        <v>14291.564780999999</v>
      </c>
      <c r="D323" s="12">
        <f t="shared" si="14"/>
        <v>13763.873507428569</v>
      </c>
      <c r="E323" s="12">
        <f t="shared" si="13"/>
        <v>221.3378015714261</v>
      </c>
    </row>
    <row r="324" spans="1:5" ht="24" x14ac:dyDescent="0.25">
      <c r="A324" s="9" t="s">
        <v>364</v>
      </c>
      <c r="B324" s="9">
        <f t="shared" si="15"/>
        <v>282</v>
      </c>
      <c r="C324" s="10">
        <f>[1]Sheet1_Raw!N323</f>
        <v>14640.074755</v>
      </c>
      <c r="D324" s="12">
        <f t="shared" si="14"/>
        <v>13992.862361999998</v>
      </c>
      <c r="E324" s="12">
        <f t="shared" si="13"/>
        <v>228.98885457142933</v>
      </c>
    </row>
    <row r="325" spans="1:5" ht="24" x14ac:dyDescent="0.25">
      <c r="A325" s="9" t="s">
        <v>365</v>
      </c>
      <c r="B325" s="9">
        <f t="shared" si="15"/>
        <v>283</v>
      </c>
      <c r="C325" s="10">
        <f>[1]Sheet1_Raw!N324</f>
        <v>14938.874152</v>
      </c>
      <c r="D325" s="12">
        <f t="shared" si="14"/>
        <v>14224.937498571428</v>
      </c>
      <c r="E325" s="12">
        <f t="shared" si="13"/>
        <v>232.07513657142954</v>
      </c>
    </row>
    <row r="326" spans="1:5" ht="24" x14ac:dyDescent="0.25">
      <c r="A326" s="9" t="s">
        <v>366</v>
      </c>
      <c r="B326" s="9">
        <f t="shared" si="15"/>
        <v>284</v>
      </c>
      <c r="C326" s="10">
        <f>[1]Sheet1_Raw!N325</f>
        <v>15328.72227</v>
      </c>
      <c r="D326" s="12">
        <f t="shared" si="14"/>
        <v>14472.568245</v>
      </c>
      <c r="E326" s="12">
        <f t="shared" si="13"/>
        <v>247.63074642857282</v>
      </c>
    </row>
    <row r="327" spans="1:5" ht="24" x14ac:dyDescent="0.25">
      <c r="A327" s="9" t="s">
        <v>367</v>
      </c>
      <c r="B327" s="9">
        <f t="shared" si="15"/>
        <v>285</v>
      </c>
      <c r="C327" s="10">
        <f>[1]Sheet1_Raw!N326</f>
        <v>15652.865248</v>
      </c>
      <c r="D327" s="12">
        <f t="shared" si="14"/>
        <v>14739.334280142857</v>
      </c>
      <c r="E327" s="12">
        <f t="shared" si="13"/>
        <v>266.76603514285671</v>
      </c>
    </row>
    <row r="328" spans="1:5" ht="24" x14ac:dyDescent="0.25">
      <c r="A328" s="9" t="s">
        <v>368</v>
      </c>
      <c r="B328" s="9">
        <f t="shared" si="15"/>
        <v>286</v>
      </c>
      <c r="C328" s="10">
        <f>[1]Sheet1_Raw!N327</f>
        <v>15912.398767000001</v>
      </c>
      <c r="D328" s="12">
        <f t="shared" si="14"/>
        <v>14998.726585285714</v>
      </c>
      <c r="E328" s="12">
        <f t="shared" si="13"/>
        <v>259.39230514285737</v>
      </c>
    </row>
    <row r="329" spans="1:5" ht="24" x14ac:dyDescent="0.25">
      <c r="A329" s="9" t="s">
        <v>369</v>
      </c>
      <c r="B329" s="9">
        <f t="shared" si="15"/>
        <v>287</v>
      </c>
      <c r="C329" s="10">
        <f>[1]Sheet1_Raw!N328</f>
        <v>16087.576746999999</v>
      </c>
      <c r="D329" s="12">
        <f t="shared" si="14"/>
        <v>15264.582388571429</v>
      </c>
      <c r="E329" s="12">
        <f t="shared" si="13"/>
        <v>265.8558032857145</v>
      </c>
    </row>
    <row r="330" spans="1:5" ht="24" x14ac:dyDescent="0.25">
      <c r="A330" s="9" t="s">
        <v>370</v>
      </c>
      <c r="B330" s="9">
        <f t="shared" si="15"/>
        <v>288</v>
      </c>
      <c r="C330" s="10">
        <f>[1]Sheet1_Raw!N329</f>
        <v>16164.405433</v>
      </c>
      <c r="D330" s="12">
        <f t="shared" si="14"/>
        <v>15532.131053142857</v>
      </c>
      <c r="E330" s="12">
        <f t="shared" si="13"/>
        <v>267.54866457142816</v>
      </c>
    </row>
    <row r="331" spans="1:5" ht="24" x14ac:dyDescent="0.25">
      <c r="A331" s="9" t="s">
        <v>371</v>
      </c>
      <c r="B331" s="9">
        <f t="shared" si="15"/>
        <v>289</v>
      </c>
      <c r="C331" s="10">
        <f>[1]Sheet1_Raw!N330</f>
        <v>16567.246900999999</v>
      </c>
      <c r="D331" s="12">
        <f t="shared" si="14"/>
        <v>15807.441359714288</v>
      </c>
      <c r="E331" s="12">
        <f t="shared" si="13"/>
        <v>275.31030657143128</v>
      </c>
    </row>
    <row r="332" spans="1:5" ht="24" x14ac:dyDescent="0.25">
      <c r="A332" s="9" t="s">
        <v>372</v>
      </c>
      <c r="B332" s="9">
        <f t="shared" si="15"/>
        <v>290</v>
      </c>
      <c r="C332" s="10">
        <f>[1]Sheet1_Raw!N331</f>
        <v>16957.214114999999</v>
      </c>
      <c r="D332" s="12">
        <f t="shared" si="14"/>
        <v>16095.775640142854</v>
      </c>
      <c r="E332" s="12">
        <f t="shared" si="13"/>
        <v>288.33428042856576</v>
      </c>
    </row>
    <row r="333" spans="1:5" ht="24" x14ac:dyDescent="0.25">
      <c r="A333" s="9" t="s">
        <v>373</v>
      </c>
      <c r="B333" s="9">
        <f t="shared" si="15"/>
        <v>291</v>
      </c>
      <c r="C333" s="10">
        <f>[1]Sheet1_Raw!N332</f>
        <v>17316.633263</v>
      </c>
      <c r="D333" s="12">
        <f t="shared" si="14"/>
        <v>16379.762924857141</v>
      </c>
      <c r="E333" s="12">
        <f t="shared" si="13"/>
        <v>283.98728471428694</v>
      </c>
    </row>
    <row r="334" spans="1:5" ht="24" x14ac:dyDescent="0.25">
      <c r="A334" s="9" t="s">
        <v>374</v>
      </c>
      <c r="B334" s="9">
        <f t="shared" si="15"/>
        <v>292</v>
      </c>
      <c r="C334" s="10">
        <f>[1]Sheet1_Raw!N333</f>
        <v>17707.624701000001</v>
      </c>
      <c r="D334" s="12">
        <f t="shared" si="14"/>
        <v>16673.299989571427</v>
      </c>
      <c r="E334" s="12">
        <f t="shared" si="13"/>
        <v>293.53706471428632</v>
      </c>
    </row>
    <row r="335" spans="1:5" ht="24" x14ac:dyDescent="0.25">
      <c r="A335" s="9" t="s">
        <v>375</v>
      </c>
      <c r="B335" s="9">
        <f t="shared" si="15"/>
        <v>293</v>
      </c>
      <c r="C335" s="10">
        <f>[1]Sheet1_Raw!N334</f>
        <v>17965.812438000001</v>
      </c>
      <c r="D335" s="12">
        <f t="shared" si="14"/>
        <v>16966.644799714286</v>
      </c>
      <c r="E335" s="12">
        <f t="shared" si="13"/>
        <v>293.34481014285848</v>
      </c>
    </row>
    <row r="336" spans="1:5" ht="24" x14ac:dyDescent="0.25">
      <c r="A336" s="9" t="s">
        <v>376</v>
      </c>
      <c r="B336" s="9">
        <f t="shared" si="15"/>
        <v>294</v>
      </c>
      <c r="C336" s="10">
        <f>[1]Sheet1_Raw!N335</f>
        <v>18042.557756999999</v>
      </c>
      <c r="D336" s="12">
        <f t="shared" si="14"/>
        <v>17245.927801142854</v>
      </c>
      <c r="E336" s="12">
        <f t="shared" si="13"/>
        <v>279.28300142856824</v>
      </c>
    </row>
    <row r="337" spans="1:5" ht="24" x14ac:dyDescent="0.25">
      <c r="A337" s="9" t="s">
        <v>377</v>
      </c>
      <c r="B337" s="9">
        <f t="shared" si="15"/>
        <v>295</v>
      </c>
      <c r="C337" s="10">
        <f>[1]Sheet1_Raw!N336</f>
        <v>18271.888586000001</v>
      </c>
      <c r="D337" s="12">
        <f t="shared" si="14"/>
        <v>17546.996823000001</v>
      </c>
      <c r="E337" s="12">
        <f t="shared" si="13"/>
        <v>301.06902185714716</v>
      </c>
    </row>
    <row r="338" spans="1:5" ht="24" x14ac:dyDescent="0.25">
      <c r="A338" s="9" t="s">
        <v>378</v>
      </c>
      <c r="B338" s="9">
        <f t="shared" si="15"/>
        <v>296</v>
      </c>
      <c r="C338" s="10">
        <f>[1]Sheet1_Raw!N337</f>
        <v>18702.455550999999</v>
      </c>
      <c r="D338" s="12">
        <f t="shared" si="14"/>
        <v>17852.026630142856</v>
      </c>
      <c r="E338" s="12">
        <f t="shared" si="13"/>
        <v>305.02980714285513</v>
      </c>
    </row>
    <row r="339" spans="1:5" ht="24" x14ac:dyDescent="0.25">
      <c r="A339" s="9" t="s">
        <v>379</v>
      </c>
      <c r="B339" s="9">
        <f t="shared" si="15"/>
        <v>297</v>
      </c>
      <c r="C339" s="10">
        <f>[1]Sheet1_Raw!N338</f>
        <v>19104.499078000001</v>
      </c>
      <c r="D339" s="12">
        <f t="shared" si="14"/>
        <v>18158.78162485714</v>
      </c>
      <c r="E339" s="12">
        <f t="shared" si="13"/>
        <v>306.75499471428338</v>
      </c>
    </row>
    <row r="340" spans="1:5" ht="24" x14ac:dyDescent="0.25">
      <c r="A340" s="9" t="s">
        <v>380</v>
      </c>
      <c r="B340" s="9">
        <f t="shared" si="15"/>
        <v>298</v>
      </c>
      <c r="C340" s="10">
        <f>[1]Sheet1_Raw!N339</f>
        <v>19419.709871999999</v>
      </c>
      <c r="D340" s="12">
        <f t="shared" si="14"/>
        <v>18459.22114042857</v>
      </c>
      <c r="E340" s="12">
        <f t="shared" si="13"/>
        <v>300.43951557143009</v>
      </c>
    </row>
    <row r="341" spans="1:5" ht="24" x14ac:dyDescent="0.25">
      <c r="A341" s="9" t="s">
        <v>381</v>
      </c>
      <c r="B341" s="9">
        <f t="shared" si="15"/>
        <v>299</v>
      </c>
      <c r="C341" s="10">
        <f>[1]Sheet1_Raw!N340</f>
        <v>19445.196369000001</v>
      </c>
      <c r="D341" s="12">
        <f t="shared" si="14"/>
        <v>18707.445664428571</v>
      </c>
      <c r="E341" s="12">
        <f t="shared" si="13"/>
        <v>248.22452400000111</v>
      </c>
    </row>
    <row r="342" spans="1:5" ht="24" x14ac:dyDescent="0.25">
      <c r="A342" s="9" t="s">
        <v>382</v>
      </c>
      <c r="B342" s="9">
        <f t="shared" si="15"/>
        <v>300</v>
      </c>
      <c r="C342" s="10">
        <f>[1]Sheet1_Raw!N341</f>
        <v>19606.023306999999</v>
      </c>
      <c r="D342" s="12">
        <f t="shared" si="14"/>
        <v>18941.761502857145</v>
      </c>
      <c r="E342" s="12">
        <f t="shared" si="13"/>
        <v>234.31583842857435</v>
      </c>
    </row>
    <row r="343" spans="1:5" ht="24" x14ac:dyDescent="0.25">
      <c r="A343" s="9" t="s">
        <v>383</v>
      </c>
      <c r="B343" s="9">
        <f t="shared" si="15"/>
        <v>301</v>
      </c>
      <c r="C343" s="10">
        <f>[1]Sheet1_Raw!N342</f>
        <v>19753.690161999999</v>
      </c>
      <c r="D343" s="12">
        <f t="shared" si="14"/>
        <v>19186.208989285715</v>
      </c>
      <c r="E343" s="12">
        <f t="shared" si="13"/>
        <v>244.44748642856939</v>
      </c>
    </row>
    <row r="344" spans="1:5" ht="24" x14ac:dyDescent="0.25">
      <c r="A344" s="9" t="s">
        <v>384</v>
      </c>
      <c r="B344" s="9">
        <f t="shared" si="15"/>
        <v>302</v>
      </c>
      <c r="C344" s="10">
        <f>[1]Sheet1_Raw!N343</f>
        <v>19920.471889</v>
      </c>
      <c r="D344" s="12">
        <f t="shared" si="14"/>
        <v>19421.720889714285</v>
      </c>
      <c r="E344" s="12">
        <f t="shared" si="13"/>
        <v>235.51190042856979</v>
      </c>
    </row>
    <row r="345" spans="1:5" ht="24" x14ac:dyDescent="0.25">
      <c r="A345" s="9" t="s">
        <v>385</v>
      </c>
      <c r="B345" s="9">
        <f t="shared" si="15"/>
        <v>303</v>
      </c>
      <c r="C345" s="10">
        <f>[1]Sheet1_Raw!N344</f>
        <v>20152.30373</v>
      </c>
      <c r="D345" s="12">
        <f t="shared" si="14"/>
        <v>19628.842058142855</v>
      </c>
      <c r="E345" s="12">
        <f t="shared" si="13"/>
        <v>207.12116842856994</v>
      </c>
    </row>
    <row r="346" spans="1:5" ht="24" x14ac:dyDescent="0.25">
      <c r="A346" s="9" t="s">
        <v>386</v>
      </c>
      <c r="B346" s="9">
        <f t="shared" si="15"/>
        <v>304</v>
      </c>
      <c r="C346" s="10">
        <f>[1]Sheet1_Raw!N345</f>
        <v>20736.397062</v>
      </c>
      <c r="D346" s="12">
        <f t="shared" si="14"/>
        <v>19861.970341571428</v>
      </c>
      <c r="E346" s="12">
        <f t="shared" si="13"/>
        <v>233.12828342857392</v>
      </c>
    </row>
    <row r="347" spans="1:5" ht="24" x14ac:dyDescent="0.25">
      <c r="A347" s="9" t="s">
        <v>387</v>
      </c>
      <c r="B347" s="9">
        <f t="shared" si="15"/>
        <v>305</v>
      </c>
      <c r="C347" s="10">
        <f>[1]Sheet1_Raw!N346</f>
        <v>20967.049855000001</v>
      </c>
      <c r="D347" s="12">
        <f t="shared" si="14"/>
        <v>20083.018910571431</v>
      </c>
      <c r="E347" s="12">
        <f t="shared" si="13"/>
        <v>221.04856900000232</v>
      </c>
    </row>
    <row r="348" spans="1:5" ht="24" x14ac:dyDescent="0.25">
      <c r="A348" s="9" t="s">
        <v>388</v>
      </c>
      <c r="B348" s="9">
        <f t="shared" si="15"/>
        <v>306</v>
      </c>
      <c r="C348" s="10">
        <f>[1]Sheet1_Raw!N347</f>
        <v>20992.262430999999</v>
      </c>
      <c r="D348" s="12">
        <f t="shared" si="14"/>
        <v>20304.028348</v>
      </c>
      <c r="E348" s="12">
        <f t="shared" si="13"/>
        <v>221.00943742856907</v>
      </c>
    </row>
    <row r="349" spans="1:5" ht="24" x14ac:dyDescent="0.25">
      <c r="A349" s="9" t="s">
        <v>389</v>
      </c>
      <c r="B349" s="9">
        <f t="shared" si="15"/>
        <v>307</v>
      </c>
      <c r="C349" s="10">
        <f>[1]Sheet1_Raw!N348</f>
        <v>21122.112557</v>
      </c>
      <c r="D349" s="12">
        <f t="shared" si="14"/>
        <v>20520.612526571429</v>
      </c>
      <c r="E349" s="12">
        <f t="shared" si="13"/>
        <v>216.58417857142922</v>
      </c>
    </row>
    <row r="350" spans="1:5" ht="24" x14ac:dyDescent="0.25">
      <c r="A350" s="9" t="s">
        <v>390</v>
      </c>
      <c r="B350" s="9">
        <f t="shared" si="15"/>
        <v>308</v>
      </c>
      <c r="C350" s="10">
        <f>[1]Sheet1_Raw!N349</f>
        <v>21245.448144000002</v>
      </c>
      <c r="D350" s="12">
        <f t="shared" si="14"/>
        <v>20733.720809714287</v>
      </c>
      <c r="E350" s="12">
        <f t="shared" si="13"/>
        <v>213.10828314285754</v>
      </c>
    </row>
    <row r="351" spans="1:5" ht="24" x14ac:dyDescent="0.25">
      <c r="A351" s="9" t="s">
        <v>391</v>
      </c>
      <c r="B351" s="9">
        <f t="shared" si="15"/>
        <v>309</v>
      </c>
      <c r="C351" s="10">
        <f>[1]Sheet1_Raw!N350</f>
        <v>21392.174143</v>
      </c>
      <c r="D351" s="12">
        <f t="shared" si="14"/>
        <v>20943.963988857144</v>
      </c>
      <c r="E351" s="12">
        <f t="shared" si="13"/>
        <v>210.24317914285712</v>
      </c>
    </row>
    <row r="352" spans="1:5" ht="24" x14ac:dyDescent="0.25">
      <c r="A352" s="9" t="s">
        <v>392</v>
      </c>
      <c r="B352" s="9">
        <f t="shared" si="15"/>
        <v>310</v>
      </c>
      <c r="C352" s="10">
        <f>[1]Sheet1_Raw!N351</f>
        <v>21610.702985</v>
      </c>
      <c r="D352" s="12">
        <f t="shared" si="14"/>
        <v>21152.306739571428</v>
      </c>
      <c r="E352" s="12">
        <f t="shared" si="13"/>
        <v>208.34275071428419</v>
      </c>
    </row>
    <row r="353" spans="1:5" ht="24" x14ac:dyDescent="0.25">
      <c r="A353" s="9" t="s">
        <v>393</v>
      </c>
      <c r="B353" s="9">
        <f t="shared" si="15"/>
        <v>311</v>
      </c>
      <c r="C353" s="10">
        <f>[1]Sheet1_Raw!N352</f>
        <v>21928.248057000001</v>
      </c>
      <c r="D353" s="12">
        <f t="shared" si="14"/>
        <v>21322.57116742857</v>
      </c>
      <c r="E353" s="12">
        <f t="shared" si="13"/>
        <v>170.26442785714244</v>
      </c>
    </row>
    <row r="354" spans="1:5" ht="24" x14ac:dyDescent="0.25">
      <c r="A354" s="9" t="s">
        <v>394</v>
      </c>
      <c r="B354" s="9">
        <f t="shared" si="15"/>
        <v>312</v>
      </c>
      <c r="C354" s="10">
        <f>[1]Sheet1_Raw!N353</f>
        <v>22468.144946</v>
      </c>
      <c r="D354" s="12">
        <f t="shared" si="14"/>
        <v>21537.013323285715</v>
      </c>
      <c r="E354" s="12">
        <f t="shared" si="13"/>
        <v>214.44215585714483</v>
      </c>
    </row>
    <row r="355" spans="1:5" ht="24" x14ac:dyDescent="0.25">
      <c r="A355" s="9" t="s">
        <v>395</v>
      </c>
      <c r="B355" s="9">
        <f t="shared" si="15"/>
        <v>313</v>
      </c>
      <c r="C355" s="10">
        <f>[1]Sheet1_Raw!N354</f>
        <v>22695.343960999999</v>
      </c>
      <c r="D355" s="12">
        <f t="shared" si="14"/>
        <v>21780.310684714288</v>
      </c>
      <c r="E355" s="12">
        <f t="shared" si="13"/>
        <v>243.29736142857291</v>
      </c>
    </row>
    <row r="356" spans="1:5" ht="24" x14ac:dyDescent="0.25">
      <c r="A356" s="9" t="s">
        <v>396</v>
      </c>
      <c r="B356" s="9">
        <f t="shared" si="15"/>
        <v>314</v>
      </c>
      <c r="C356" s="10">
        <f>[1]Sheet1_Raw!N355</f>
        <v>22967.168163999999</v>
      </c>
      <c r="D356" s="12">
        <f t="shared" si="14"/>
        <v>22043.890057142857</v>
      </c>
      <c r="E356" s="12">
        <f t="shared" si="13"/>
        <v>263.5793724285686</v>
      </c>
    </row>
    <row r="357" spans="1:5" ht="24" x14ac:dyDescent="0.25">
      <c r="A357" s="9" t="s">
        <v>397</v>
      </c>
      <c r="B357" s="9">
        <f t="shared" si="15"/>
        <v>315</v>
      </c>
      <c r="C357" s="10">
        <f>[1]Sheet1_Raw!N356</f>
        <v>22978.458444</v>
      </c>
      <c r="D357" s="12">
        <f t="shared" si="14"/>
        <v>22291.462957142856</v>
      </c>
      <c r="E357" s="12">
        <f t="shared" si="13"/>
        <v>247.57289999999921</v>
      </c>
    </row>
    <row r="358" spans="1:5" ht="24" x14ac:dyDescent="0.25">
      <c r="A358" s="9" t="s">
        <v>398</v>
      </c>
      <c r="B358" s="9">
        <f t="shared" si="15"/>
        <v>316</v>
      </c>
      <c r="C358" s="10">
        <f>[1]Sheet1_Raw!N357</f>
        <v>23117.871961000001</v>
      </c>
      <c r="D358" s="12">
        <f t="shared" si="14"/>
        <v>22537.991216857139</v>
      </c>
      <c r="E358" s="12">
        <f t="shared" si="13"/>
        <v>246.52825971428319</v>
      </c>
    </row>
    <row r="359" spans="1:5" ht="24" x14ac:dyDescent="0.25">
      <c r="A359" s="9" t="s">
        <v>399</v>
      </c>
      <c r="B359" s="9">
        <f t="shared" si="15"/>
        <v>317</v>
      </c>
      <c r="C359" s="10">
        <f>[1]Sheet1_Raw!N358</f>
        <v>23441.931572000001</v>
      </c>
      <c r="D359" s="12">
        <f t="shared" si="14"/>
        <v>22799.595300714289</v>
      </c>
      <c r="E359" s="12">
        <f t="shared" ref="E359:E421" si="16">D359-D358</f>
        <v>261.60408385714982</v>
      </c>
    </row>
    <row r="360" spans="1:5" ht="24" x14ac:dyDescent="0.25">
      <c r="A360" s="9" t="s">
        <v>400</v>
      </c>
      <c r="B360" s="9">
        <f t="shared" si="15"/>
        <v>318</v>
      </c>
      <c r="C360" s="10">
        <f>[1]Sheet1_Raw!N359</f>
        <v>23746.411838</v>
      </c>
      <c r="D360" s="12">
        <f t="shared" si="14"/>
        <v>23059.332983714288</v>
      </c>
      <c r="E360" s="12">
        <f t="shared" si="16"/>
        <v>259.73768299999938</v>
      </c>
    </row>
    <row r="361" spans="1:5" ht="24" x14ac:dyDescent="0.25">
      <c r="A361" s="9" t="s">
        <v>401</v>
      </c>
      <c r="B361" s="9">
        <f t="shared" si="15"/>
        <v>319</v>
      </c>
      <c r="C361" s="10">
        <f>[1]Sheet1_Raw!N360</f>
        <v>24000.597956000001</v>
      </c>
      <c r="D361" s="12">
        <f t="shared" ref="D361:D421" si="17">AVERAGE(C355:C361)</f>
        <v>23278.254842285714</v>
      </c>
      <c r="E361" s="12">
        <f t="shared" si="16"/>
        <v>218.92185857142613</v>
      </c>
    </row>
    <row r="362" spans="1:5" ht="24" x14ac:dyDescent="0.25">
      <c r="A362" s="9" t="s">
        <v>402</v>
      </c>
      <c r="B362" s="9">
        <f t="shared" si="15"/>
        <v>320</v>
      </c>
      <c r="C362" s="10">
        <f>[1]Sheet1_Raw!N361</f>
        <v>24102.936957999998</v>
      </c>
      <c r="D362" s="12">
        <f t="shared" si="17"/>
        <v>23479.339556142859</v>
      </c>
      <c r="E362" s="12">
        <f t="shared" si="16"/>
        <v>201.08471385714438</v>
      </c>
    </row>
    <row r="363" spans="1:5" ht="24" x14ac:dyDescent="0.25">
      <c r="A363" s="9" t="s">
        <v>403</v>
      </c>
      <c r="B363" s="9">
        <f t="shared" si="15"/>
        <v>321</v>
      </c>
      <c r="C363" s="10">
        <f>[1]Sheet1_Raw!N362</f>
        <v>24279.401172000002</v>
      </c>
      <c r="D363" s="12">
        <f t="shared" si="17"/>
        <v>23666.801414428573</v>
      </c>
      <c r="E363" s="12">
        <f t="shared" si="16"/>
        <v>187.4618582857147</v>
      </c>
    </row>
    <row r="364" spans="1:5" ht="24" x14ac:dyDescent="0.25">
      <c r="A364" s="9" t="s">
        <v>404</v>
      </c>
      <c r="B364" s="9">
        <f t="shared" ref="B364:B421" si="18">1+B363</f>
        <v>322</v>
      </c>
      <c r="C364" s="10">
        <f>[1]Sheet1_Raw!N363</f>
        <v>24416.170762999998</v>
      </c>
      <c r="D364" s="12">
        <f t="shared" si="17"/>
        <v>23872.188888571429</v>
      </c>
      <c r="E364" s="12">
        <f t="shared" si="16"/>
        <v>205.38747414285535</v>
      </c>
    </row>
    <row r="365" spans="1:5" ht="24" x14ac:dyDescent="0.25">
      <c r="A365" s="9" t="s">
        <v>405</v>
      </c>
      <c r="B365" s="9">
        <f t="shared" si="18"/>
        <v>323</v>
      </c>
      <c r="C365" s="10">
        <f>[1]Sheet1_Raw!N364</f>
        <v>24526.370085999999</v>
      </c>
      <c r="D365" s="12">
        <f t="shared" si="17"/>
        <v>24073.402906428568</v>
      </c>
      <c r="E365" s="12">
        <f t="shared" si="16"/>
        <v>201.21401785713897</v>
      </c>
    </row>
    <row r="366" spans="1:5" ht="24" x14ac:dyDescent="0.25">
      <c r="A366" s="9" t="s">
        <v>406</v>
      </c>
      <c r="B366" s="9">
        <f t="shared" si="18"/>
        <v>324</v>
      </c>
      <c r="C366" s="10">
        <f>[1]Sheet1_Raw!N365</f>
        <v>24672.059950999999</v>
      </c>
      <c r="D366" s="12">
        <f t="shared" si="17"/>
        <v>24249.135531999997</v>
      </c>
      <c r="E366" s="12">
        <f t="shared" si="16"/>
        <v>175.7326255714288</v>
      </c>
    </row>
    <row r="367" spans="1:5" ht="24" x14ac:dyDescent="0.25">
      <c r="A367" s="9" t="s">
        <v>407</v>
      </c>
      <c r="B367" s="9">
        <f t="shared" si="18"/>
        <v>325</v>
      </c>
      <c r="C367" s="10">
        <f>[1]Sheet1_Raw!N366</f>
        <v>25017.473435</v>
      </c>
      <c r="D367" s="12">
        <f t="shared" si="17"/>
        <v>24430.715760142855</v>
      </c>
      <c r="E367" s="12">
        <f t="shared" si="16"/>
        <v>181.58022814285869</v>
      </c>
    </row>
    <row r="368" spans="1:5" ht="24" x14ac:dyDescent="0.25">
      <c r="A368" s="9" t="s">
        <v>408</v>
      </c>
      <c r="B368" s="9">
        <f t="shared" si="18"/>
        <v>326</v>
      </c>
      <c r="C368" s="10">
        <f>[1]Sheet1_Raw!N367</f>
        <v>25116.049009999999</v>
      </c>
      <c r="D368" s="12">
        <f t="shared" si="17"/>
        <v>24590.065910714282</v>
      </c>
      <c r="E368" s="12">
        <f t="shared" si="16"/>
        <v>159.35015057142664</v>
      </c>
    </row>
    <row r="369" spans="1:5" ht="24" x14ac:dyDescent="0.25">
      <c r="A369" s="9" t="s">
        <v>409</v>
      </c>
      <c r="B369" s="9">
        <f t="shared" si="18"/>
        <v>327</v>
      </c>
      <c r="C369" s="10">
        <f>[1]Sheet1_Raw!N368</f>
        <v>25310.961159999999</v>
      </c>
      <c r="D369" s="12">
        <f t="shared" si="17"/>
        <v>24762.640796714284</v>
      </c>
      <c r="E369" s="12">
        <f t="shared" si="16"/>
        <v>172.57488600000215</v>
      </c>
    </row>
    <row r="370" spans="1:5" ht="24" x14ac:dyDescent="0.25">
      <c r="A370" s="9" t="s">
        <v>410</v>
      </c>
      <c r="B370" s="9">
        <f t="shared" si="18"/>
        <v>328</v>
      </c>
      <c r="C370" s="10">
        <f>[1]Sheet1_Raw!N369</f>
        <v>25458.997211000002</v>
      </c>
      <c r="D370" s="12">
        <f t="shared" si="17"/>
        <v>24931.154516571431</v>
      </c>
      <c r="E370" s="12">
        <f t="shared" si="16"/>
        <v>168.5137198571465</v>
      </c>
    </row>
    <row r="371" spans="1:5" ht="24" x14ac:dyDescent="0.25">
      <c r="A371" s="9" t="s">
        <v>411</v>
      </c>
      <c r="B371" s="9">
        <f t="shared" si="18"/>
        <v>329</v>
      </c>
      <c r="C371" s="10">
        <f>[1]Sheet1_Raw!N370</f>
        <v>25579.021936000001</v>
      </c>
      <c r="D371" s="12">
        <f t="shared" si="17"/>
        <v>25097.276112714288</v>
      </c>
      <c r="E371" s="12">
        <f t="shared" si="16"/>
        <v>166.12159614285702</v>
      </c>
    </row>
    <row r="372" spans="1:5" ht="24" x14ac:dyDescent="0.25">
      <c r="A372" s="9" t="s">
        <v>412</v>
      </c>
      <c r="B372" s="9">
        <f t="shared" si="18"/>
        <v>330</v>
      </c>
      <c r="C372" s="10">
        <f>[1]Sheet1_Raw!N371</f>
        <v>25661.043197999999</v>
      </c>
      <c r="D372" s="12">
        <f t="shared" si="17"/>
        <v>25259.372271571428</v>
      </c>
      <c r="E372" s="12">
        <f t="shared" si="16"/>
        <v>162.09615885714084</v>
      </c>
    </row>
    <row r="373" spans="1:5" ht="24" x14ac:dyDescent="0.25">
      <c r="A373" s="9" t="s">
        <v>413</v>
      </c>
      <c r="B373" s="9">
        <f t="shared" si="18"/>
        <v>331</v>
      </c>
      <c r="C373" s="10">
        <f>[1]Sheet1_Raw!N372</f>
        <v>25772.838404999999</v>
      </c>
      <c r="D373" s="12">
        <f t="shared" si="17"/>
        <v>25416.62633642857</v>
      </c>
      <c r="E373" s="12">
        <f t="shared" si="16"/>
        <v>157.2540648571412</v>
      </c>
    </row>
    <row r="374" spans="1:5" ht="24" x14ac:dyDescent="0.25">
      <c r="A374" s="9" t="s">
        <v>414</v>
      </c>
      <c r="B374" s="9">
        <f t="shared" si="18"/>
        <v>332</v>
      </c>
      <c r="C374" s="10">
        <f>[1]Sheet1_Raw!N373</f>
        <v>25959.056562999998</v>
      </c>
      <c r="D374" s="12">
        <f t="shared" si="17"/>
        <v>25551.138211857142</v>
      </c>
      <c r="E374" s="12">
        <f t="shared" si="16"/>
        <v>134.51187542857224</v>
      </c>
    </row>
    <row r="375" spans="1:5" ht="24" x14ac:dyDescent="0.25">
      <c r="A375" s="9" t="s">
        <v>415</v>
      </c>
      <c r="B375" s="9">
        <f t="shared" si="18"/>
        <v>333</v>
      </c>
      <c r="C375" s="10">
        <f>[1]Sheet1_Raw!N374</f>
        <v>26136.306809000002</v>
      </c>
      <c r="D375" s="12">
        <f t="shared" si="17"/>
        <v>25696.889326</v>
      </c>
      <c r="E375" s="12">
        <f t="shared" si="16"/>
        <v>145.75111414285857</v>
      </c>
    </row>
    <row r="376" spans="1:5" ht="24" x14ac:dyDescent="0.25">
      <c r="A376" s="9" t="s">
        <v>416</v>
      </c>
      <c r="B376" s="9">
        <f t="shared" si="18"/>
        <v>334</v>
      </c>
      <c r="C376" s="10">
        <f>[1]Sheet1_Raw!N375</f>
        <v>26289.118600999998</v>
      </c>
      <c r="D376" s="12">
        <f t="shared" si="17"/>
        <v>25836.626103285711</v>
      </c>
      <c r="E376" s="12">
        <f t="shared" si="16"/>
        <v>139.73677728571056</v>
      </c>
    </row>
    <row r="377" spans="1:5" ht="24" x14ac:dyDescent="0.25">
      <c r="A377" s="9" t="s">
        <v>417</v>
      </c>
      <c r="B377" s="9">
        <f t="shared" si="18"/>
        <v>335</v>
      </c>
      <c r="C377" s="10">
        <f>[1]Sheet1_Raw!N376</f>
        <v>26497.750584000001</v>
      </c>
      <c r="D377" s="12">
        <f t="shared" si="17"/>
        <v>25985.019442285713</v>
      </c>
      <c r="E377" s="12">
        <f t="shared" si="16"/>
        <v>148.39333900000202</v>
      </c>
    </row>
    <row r="378" spans="1:5" ht="24" x14ac:dyDescent="0.25">
      <c r="A378" s="9" t="s">
        <v>418</v>
      </c>
      <c r="B378" s="9">
        <f t="shared" si="18"/>
        <v>336</v>
      </c>
      <c r="C378" s="10">
        <f>[1]Sheet1_Raw!N377</f>
        <v>26506.658949000001</v>
      </c>
      <c r="D378" s="12">
        <f t="shared" si="17"/>
        <v>26117.53901557143</v>
      </c>
      <c r="E378" s="12">
        <f t="shared" si="16"/>
        <v>132.51957328571734</v>
      </c>
    </row>
    <row r="379" spans="1:5" ht="24" x14ac:dyDescent="0.25">
      <c r="A379" s="9" t="s">
        <v>419</v>
      </c>
      <c r="B379" s="9">
        <f t="shared" si="18"/>
        <v>337</v>
      </c>
      <c r="C379" s="10">
        <f>[1]Sheet1_Raw!N378</f>
        <v>26586.072013000001</v>
      </c>
      <c r="D379" s="12">
        <f t="shared" si="17"/>
        <v>26249.685989142858</v>
      </c>
      <c r="E379" s="12">
        <f t="shared" si="16"/>
        <v>132.14697357142722</v>
      </c>
    </row>
    <row r="380" spans="1:5" ht="24" x14ac:dyDescent="0.25">
      <c r="A380" s="9" t="s">
        <v>420</v>
      </c>
      <c r="B380" s="9">
        <f t="shared" si="18"/>
        <v>338</v>
      </c>
      <c r="C380" s="10">
        <f>[1]Sheet1_Raw!N379</f>
        <v>26677.656665999999</v>
      </c>
      <c r="D380" s="12">
        <f t="shared" si="17"/>
        <v>26378.945740714287</v>
      </c>
      <c r="E380" s="12">
        <f t="shared" si="16"/>
        <v>129.25975157142966</v>
      </c>
    </row>
    <row r="381" spans="1:5" ht="24" x14ac:dyDescent="0.25">
      <c r="A381" s="9" t="s">
        <v>421</v>
      </c>
      <c r="B381" s="9">
        <f t="shared" si="18"/>
        <v>339</v>
      </c>
      <c r="C381" s="10">
        <f>[1]Sheet1_Raw!N380</f>
        <v>26826.371564000001</v>
      </c>
      <c r="D381" s="12">
        <f t="shared" si="17"/>
        <v>26502.847883714283</v>
      </c>
      <c r="E381" s="12">
        <f t="shared" si="16"/>
        <v>123.9021429999957</v>
      </c>
    </row>
    <row r="382" spans="1:5" ht="24" x14ac:dyDescent="0.25">
      <c r="A382" s="9" t="s">
        <v>422</v>
      </c>
      <c r="B382" s="9">
        <f t="shared" si="18"/>
        <v>340</v>
      </c>
      <c r="C382" s="10">
        <f>[1]Sheet1_Raw!N381</f>
        <v>26981.577181000001</v>
      </c>
      <c r="D382" s="12">
        <f t="shared" si="17"/>
        <v>26623.600794000002</v>
      </c>
      <c r="E382" s="12">
        <f t="shared" si="16"/>
        <v>120.75291028571883</v>
      </c>
    </row>
    <row r="383" spans="1:5" ht="24" x14ac:dyDescent="0.25">
      <c r="A383" s="9" t="s">
        <v>423</v>
      </c>
      <c r="B383" s="9">
        <f t="shared" si="18"/>
        <v>341</v>
      </c>
      <c r="C383" s="10">
        <f>[1]Sheet1_Raw!N382</f>
        <v>27110.617456</v>
      </c>
      <c r="D383" s="12">
        <f t="shared" si="17"/>
        <v>26740.957773285714</v>
      </c>
      <c r="E383" s="12">
        <f t="shared" si="16"/>
        <v>117.35697928571244</v>
      </c>
    </row>
    <row r="384" spans="1:5" ht="24" x14ac:dyDescent="0.25">
      <c r="A384" s="9" t="s">
        <v>424</v>
      </c>
      <c r="B384" s="9">
        <f t="shared" si="18"/>
        <v>342</v>
      </c>
      <c r="C384" s="10">
        <f>[1]Sheet1_Raw!N383</f>
        <v>27213.420932000001</v>
      </c>
      <c r="D384" s="12">
        <f t="shared" si="17"/>
        <v>26843.196394428574</v>
      </c>
      <c r="E384" s="12">
        <f t="shared" si="16"/>
        <v>102.23862114286021</v>
      </c>
    </row>
    <row r="385" spans="1:5" ht="24" x14ac:dyDescent="0.25">
      <c r="A385" s="9" t="s">
        <v>425</v>
      </c>
      <c r="B385" s="9">
        <f t="shared" si="18"/>
        <v>343</v>
      </c>
      <c r="C385" s="10">
        <f>[1]Sheet1_Raw!N384</f>
        <v>27292.857814999999</v>
      </c>
      <c r="D385" s="12">
        <f t="shared" si="17"/>
        <v>26955.510518142859</v>
      </c>
      <c r="E385" s="12">
        <f t="shared" si="16"/>
        <v>112.31412371428451</v>
      </c>
    </row>
    <row r="386" spans="1:5" ht="24" x14ac:dyDescent="0.25">
      <c r="A386" s="9" t="s">
        <v>426</v>
      </c>
      <c r="B386" s="9">
        <f t="shared" si="18"/>
        <v>344</v>
      </c>
      <c r="C386" s="10">
        <f>[1]Sheet1_Raw!N385</f>
        <v>27348.237352</v>
      </c>
      <c r="D386" s="12">
        <f t="shared" si="17"/>
        <v>27064.391280857144</v>
      </c>
      <c r="E386" s="12">
        <f t="shared" si="16"/>
        <v>108.88076271428508</v>
      </c>
    </row>
    <row r="387" spans="1:5" ht="24" x14ac:dyDescent="0.25">
      <c r="A387" s="9" t="s">
        <v>427</v>
      </c>
      <c r="B387" s="9">
        <f t="shared" si="18"/>
        <v>345</v>
      </c>
      <c r="C387" s="10">
        <f>[1]Sheet1_Raw!N386</f>
        <v>27416.455414</v>
      </c>
      <c r="D387" s="12">
        <f t="shared" si="17"/>
        <v>27169.933959142858</v>
      </c>
      <c r="E387" s="12">
        <f t="shared" si="16"/>
        <v>105.54267828571392</v>
      </c>
    </row>
    <row r="388" spans="1:5" ht="24" x14ac:dyDescent="0.25">
      <c r="A388" s="9" t="s">
        <v>428</v>
      </c>
      <c r="B388" s="9">
        <f t="shared" si="18"/>
        <v>346</v>
      </c>
      <c r="C388" s="10">
        <f>[1]Sheet1_Raw!N387</f>
        <v>27526.571370000001</v>
      </c>
      <c r="D388" s="12">
        <f t="shared" si="17"/>
        <v>27269.962502857143</v>
      </c>
      <c r="E388" s="12">
        <f t="shared" si="16"/>
        <v>100.02854371428475</v>
      </c>
    </row>
    <row r="389" spans="1:5" ht="24" x14ac:dyDescent="0.25">
      <c r="A389" s="9" t="s">
        <v>429</v>
      </c>
      <c r="B389" s="9">
        <f t="shared" si="18"/>
        <v>347</v>
      </c>
      <c r="C389" s="10">
        <f>[1]Sheet1_Raw!N388</f>
        <v>27644.809657999998</v>
      </c>
      <c r="D389" s="12">
        <f t="shared" si="17"/>
        <v>27364.709999571431</v>
      </c>
      <c r="E389" s="12">
        <f t="shared" si="16"/>
        <v>94.74749671428799</v>
      </c>
    </row>
    <row r="390" spans="1:5" ht="24" x14ac:dyDescent="0.25">
      <c r="A390" s="9" t="s">
        <v>430</v>
      </c>
      <c r="B390" s="9">
        <f t="shared" si="18"/>
        <v>348</v>
      </c>
      <c r="C390" s="10">
        <f>[1]Sheet1_Raw!N389</f>
        <v>27754.342044000001</v>
      </c>
      <c r="D390" s="12">
        <f t="shared" si="17"/>
        <v>27456.670654999998</v>
      </c>
      <c r="E390" s="12">
        <f t="shared" si="16"/>
        <v>91.960655428567406</v>
      </c>
    </row>
    <row r="391" spans="1:5" ht="24" x14ac:dyDescent="0.25">
      <c r="A391" s="9" t="s">
        <v>431</v>
      </c>
      <c r="B391" s="9">
        <f t="shared" si="18"/>
        <v>349</v>
      </c>
      <c r="C391" s="10">
        <f>[1]Sheet1_Raw!N390</f>
        <v>27831.563747</v>
      </c>
      <c r="D391" s="12">
        <f t="shared" si="17"/>
        <v>27544.976771428574</v>
      </c>
      <c r="E391" s="12">
        <f t="shared" si="16"/>
        <v>88.306116428575478</v>
      </c>
    </row>
    <row r="392" spans="1:5" ht="24" x14ac:dyDescent="0.25">
      <c r="A392" s="9" t="s">
        <v>432</v>
      </c>
      <c r="B392" s="9">
        <f t="shared" si="18"/>
        <v>350</v>
      </c>
      <c r="C392" s="10">
        <f>[1]Sheet1_Raw!N391</f>
        <v>27889.182283999999</v>
      </c>
      <c r="D392" s="12">
        <f t="shared" si="17"/>
        <v>27630.165981285714</v>
      </c>
      <c r="E392" s="12">
        <f t="shared" si="16"/>
        <v>85.189209857140668</v>
      </c>
    </row>
    <row r="393" spans="1:5" ht="24" x14ac:dyDescent="0.25">
      <c r="A393" s="9" t="s">
        <v>433</v>
      </c>
      <c r="B393" s="9">
        <f t="shared" si="18"/>
        <v>351</v>
      </c>
      <c r="C393" s="10">
        <f>[1]Sheet1_Raw!N392</f>
        <v>27950.302237</v>
      </c>
      <c r="D393" s="12">
        <f t="shared" si="17"/>
        <v>27716.175250571428</v>
      </c>
      <c r="E393" s="12">
        <f t="shared" si="16"/>
        <v>86.009269285714254</v>
      </c>
    </row>
    <row r="394" spans="1:5" ht="24" x14ac:dyDescent="0.25">
      <c r="A394" s="9" t="s">
        <v>434</v>
      </c>
      <c r="B394" s="9">
        <f t="shared" si="18"/>
        <v>352</v>
      </c>
      <c r="C394" s="10">
        <f>[1]Sheet1_Raw!N393</f>
        <v>28020.449649999999</v>
      </c>
      <c r="D394" s="12">
        <f t="shared" si="17"/>
        <v>27802.460141428572</v>
      </c>
      <c r="E394" s="12">
        <f t="shared" si="16"/>
        <v>86.284890857143182</v>
      </c>
    </row>
    <row r="395" spans="1:5" ht="24" x14ac:dyDescent="0.25">
      <c r="A395" s="9" t="s">
        <v>435</v>
      </c>
      <c r="B395" s="9">
        <f t="shared" si="18"/>
        <v>353</v>
      </c>
      <c r="C395" s="10">
        <f>[1]Sheet1_Raw!N394</f>
        <v>28134.757777999999</v>
      </c>
      <c r="D395" s="12">
        <f t="shared" si="17"/>
        <v>27889.343914000001</v>
      </c>
      <c r="E395" s="12">
        <f t="shared" si="16"/>
        <v>86.88377257142929</v>
      </c>
    </row>
    <row r="396" spans="1:5" ht="24" x14ac:dyDescent="0.25">
      <c r="A396" s="9" t="s">
        <v>436</v>
      </c>
      <c r="B396" s="9">
        <f t="shared" si="18"/>
        <v>354</v>
      </c>
      <c r="C396" s="10">
        <f>[1]Sheet1_Raw!N395</f>
        <v>28252.007570999998</v>
      </c>
      <c r="D396" s="12">
        <f t="shared" si="17"/>
        <v>27976.086472999999</v>
      </c>
      <c r="E396" s="12">
        <f t="shared" si="16"/>
        <v>86.742558999998437</v>
      </c>
    </row>
    <row r="397" spans="1:5" ht="24" x14ac:dyDescent="0.25">
      <c r="A397" s="9" t="s">
        <v>437</v>
      </c>
      <c r="B397" s="9">
        <f t="shared" si="18"/>
        <v>355</v>
      </c>
      <c r="C397" s="10">
        <f>[1]Sheet1_Raw!N396</f>
        <v>28359.789250000002</v>
      </c>
      <c r="D397" s="12">
        <f t="shared" si="17"/>
        <v>28062.578931</v>
      </c>
      <c r="E397" s="12">
        <f t="shared" si="16"/>
        <v>86.492458000000624</v>
      </c>
    </row>
    <row r="398" spans="1:5" ht="24" x14ac:dyDescent="0.25">
      <c r="A398" s="9" t="s">
        <v>438</v>
      </c>
      <c r="B398" s="9">
        <f t="shared" si="18"/>
        <v>356</v>
      </c>
      <c r="C398" s="10">
        <f>[1]Sheet1_Raw!N397</f>
        <v>28445.085646</v>
      </c>
      <c r="D398" s="12">
        <f t="shared" si="17"/>
        <v>28150.224916571427</v>
      </c>
      <c r="E398" s="12">
        <f t="shared" si="16"/>
        <v>87.645985571427445</v>
      </c>
    </row>
    <row r="399" spans="1:5" ht="24" x14ac:dyDescent="0.25">
      <c r="A399" s="9" t="s">
        <v>439</v>
      </c>
      <c r="B399" s="9">
        <f t="shared" si="18"/>
        <v>357</v>
      </c>
      <c r="C399" s="10">
        <f>[1]Sheet1_Raw!N398</f>
        <v>28517.662612</v>
      </c>
      <c r="D399" s="12">
        <f t="shared" si="17"/>
        <v>28240.007820571424</v>
      </c>
      <c r="E399" s="12">
        <f t="shared" si="16"/>
        <v>89.782903999996051</v>
      </c>
    </row>
    <row r="400" spans="1:5" ht="24" x14ac:dyDescent="0.25">
      <c r="A400" s="9" t="s">
        <v>440</v>
      </c>
      <c r="B400" s="9">
        <f t="shared" si="18"/>
        <v>358</v>
      </c>
      <c r="C400" s="10">
        <f>[1]Sheet1_Raw!N399</f>
        <v>28577.019948000001</v>
      </c>
      <c r="D400" s="12">
        <f t="shared" si="17"/>
        <v>28329.538922142856</v>
      </c>
      <c r="E400" s="12">
        <f t="shared" si="16"/>
        <v>89.531101571432373</v>
      </c>
    </row>
    <row r="401" spans="1:5" ht="24" x14ac:dyDescent="0.25">
      <c r="A401" s="9" t="s">
        <v>441</v>
      </c>
      <c r="B401" s="9">
        <f t="shared" si="18"/>
        <v>359</v>
      </c>
      <c r="C401" s="10">
        <f>[1]Sheet1_Raw!N400</f>
        <v>28645.666754000002</v>
      </c>
      <c r="D401" s="12">
        <f t="shared" si="17"/>
        <v>28418.85565128571</v>
      </c>
      <c r="E401" s="12">
        <f t="shared" si="16"/>
        <v>89.316729142854456</v>
      </c>
    </row>
    <row r="402" spans="1:5" ht="24" x14ac:dyDescent="0.25">
      <c r="A402" s="9" t="s">
        <v>442</v>
      </c>
      <c r="B402" s="9">
        <f t="shared" si="18"/>
        <v>360</v>
      </c>
      <c r="C402" s="10">
        <f>[1]Sheet1_Raw!N401</f>
        <v>28773.980544999999</v>
      </c>
      <c r="D402" s="12">
        <f t="shared" si="17"/>
        <v>28510.173189428569</v>
      </c>
      <c r="E402" s="12">
        <f t="shared" si="16"/>
        <v>91.317538142859121</v>
      </c>
    </row>
    <row r="403" spans="1:5" ht="24" x14ac:dyDescent="0.25">
      <c r="A403" s="9" t="s">
        <v>443</v>
      </c>
      <c r="B403" s="9">
        <f t="shared" si="18"/>
        <v>361</v>
      </c>
      <c r="C403" s="10">
        <f>[1]Sheet1_Raw!N402</f>
        <v>28905.367007000001</v>
      </c>
      <c r="D403" s="12">
        <f t="shared" si="17"/>
        <v>28603.510251714288</v>
      </c>
      <c r="E403" s="12">
        <f t="shared" si="16"/>
        <v>93.337062285718275</v>
      </c>
    </row>
    <row r="404" spans="1:5" ht="24" x14ac:dyDescent="0.25">
      <c r="A404" s="9" t="s">
        <v>444</v>
      </c>
      <c r="B404" s="9">
        <f t="shared" si="18"/>
        <v>362</v>
      </c>
      <c r="C404" s="10">
        <f>[1]Sheet1_Raw!N403</f>
        <v>29017.757693</v>
      </c>
      <c r="D404" s="12">
        <f t="shared" si="17"/>
        <v>28697.50574357143</v>
      </c>
      <c r="E404" s="12">
        <f t="shared" si="16"/>
        <v>93.995491857142042</v>
      </c>
    </row>
    <row r="405" spans="1:5" ht="24" x14ac:dyDescent="0.25">
      <c r="A405" s="9" t="s">
        <v>445</v>
      </c>
      <c r="B405" s="9">
        <f t="shared" si="18"/>
        <v>363</v>
      </c>
      <c r="C405" s="10">
        <f>[1]Sheet1_Raw!N404</f>
        <v>29109.116064000002</v>
      </c>
      <c r="D405" s="12">
        <f t="shared" si="17"/>
        <v>28792.367231857144</v>
      </c>
      <c r="E405" s="12">
        <f t="shared" si="16"/>
        <v>94.861488285714586</v>
      </c>
    </row>
    <row r="406" spans="1:5" ht="24" x14ac:dyDescent="0.25">
      <c r="A406" s="9" t="s">
        <v>446</v>
      </c>
      <c r="B406" s="9">
        <f t="shared" si="18"/>
        <v>364</v>
      </c>
      <c r="C406" s="10">
        <f>[1]Sheet1_Raw!N405</f>
        <v>29181.978859999999</v>
      </c>
      <c r="D406" s="12">
        <f t="shared" si="17"/>
        <v>28887.269552999998</v>
      </c>
      <c r="E406" s="12">
        <f t="shared" si="16"/>
        <v>94.902321142853907</v>
      </c>
    </row>
    <row r="407" spans="1:5" ht="24" x14ac:dyDescent="0.25">
      <c r="A407" s="9" t="s">
        <v>447</v>
      </c>
      <c r="B407" s="9">
        <f t="shared" si="18"/>
        <v>365</v>
      </c>
      <c r="C407" s="10">
        <f>[1]Sheet1_Raw!N406</f>
        <v>29244.789973999999</v>
      </c>
      <c r="D407" s="12">
        <f t="shared" si="17"/>
        <v>28982.665270999998</v>
      </c>
      <c r="E407" s="12">
        <f t="shared" si="16"/>
        <v>95.395717999999761</v>
      </c>
    </row>
    <row r="408" spans="1:5" ht="24" x14ac:dyDescent="0.25">
      <c r="A408" s="9" t="s">
        <v>448</v>
      </c>
      <c r="B408" s="9">
        <f t="shared" si="18"/>
        <v>366</v>
      </c>
      <c r="C408" s="10">
        <f>[1]Sheet1_Raw!N407</f>
        <v>29322.106951999998</v>
      </c>
      <c r="D408" s="12">
        <f t="shared" si="17"/>
        <v>29079.299584999997</v>
      </c>
      <c r="E408" s="12">
        <f t="shared" si="16"/>
        <v>96.634313999998994</v>
      </c>
    </row>
    <row r="409" spans="1:5" ht="24" x14ac:dyDescent="0.25">
      <c r="A409" s="9" t="s">
        <v>449</v>
      </c>
      <c r="B409" s="9">
        <f t="shared" si="18"/>
        <v>367</v>
      </c>
      <c r="C409" s="10">
        <f>[1]Sheet1_Raw!N408</f>
        <v>29451.349689999999</v>
      </c>
      <c r="D409" s="12">
        <f t="shared" si="17"/>
        <v>29176.066605714288</v>
      </c>
      <c r="E409" s="12">
        <f t="shared" si="16"/>
        <v>96.767020714290993</v>
      </c>
    </row>
    <row r="410" spans="1:5" ht="24" x14ac:dyDescent="0.25">
      <c r="A410" s="9" t="s">
        <v>450</v>
      </c>
      <c r="B410" s="9">
        <f t="shared" si="18"/>
        <v>368</v>
      </c>
      <c r="C410" s="10">
        <f>[1]Sheet1_Raw!N409</f>
        <v>29587.035510000002</v>
      </c>
      <c r="D410" s="12">
        <f t="shared" si="17"/>
        <v>29273.447820428566</v>
      </c>
      <c r="E410" s="12">
        <f t="shared" si="16"/>
        <v>97.38121471427803</v>
      </c>
    </row>
    <row r="411" spans="1:5" ht="24" x14ac:dyDescent="0.25">
      <c r="A411" s="9" t="s">
        <v>451</v>
      </c>
      <c r="B411" s="9">
        <f t="shared" si="18"/>
        <v>369</v>
      </c>
      <c r="C411" s="10">
        <f>[1]Sheet1_Raw!N410</f>
        <v>29701.141175000001</v>
      </c>
      <c r="D411" s="12">
        <f t="shared" si="17"/>
        <v>29371.074032142857</v>
      </c>
      <c r="E411" s="12">
        <f t="shared" si="16"/>
        <v>97.626211714290548</v>
      </c>
    </row>
    <row r="412" spans="1:5" ht="24" x14ac:dyDescent="0.25">
      <c r="A412" s="9" t="s">
        <v>452</v>
      </c>
      <c r="B412" s="9">
        <f t="shared" si="18"/>
        <v>370</v>
      </c>
      <c r="C412" s="10">
        <f>[1]Sheet1_Raw!N411</f>
        <v>29799.561925000002</v>
      </c>
      <c r="D412" s="12">
        <f t="shared" si="17"/>
        <v>29469.709155142857</v>
      </c>
      <c r="E412" s="12">
        <f t="shared" si="16"/>
        <v>98.635123000000021</v>
      </c>
    </row>
    <row r="413" spans="1:5" ht="24" x14ac:dyDescent="0.25">
      <c r="A413" s="9" t="s">
        <v>453</v>
      </c>
      <c r="B413" s="9">
        <f t="shared" si="18"/>
        <v>371</v>
      </c>
      <c r="C413" s="10">
        <f>[1]Sheet1_Raw!N412</f>
        <v>29877.021819000001</v>
      </c>
      <c r="D413" s="12">
        <f t="shared" si="17"/>
        <v>29569.001006428578</v>
      </c>
      <c r="E413" s="12">
        <f t="shared" si="16"/>
        <v>99.29185128572135</v>
      </c>
    </row>
    <row r="414" spans="1:5" ht="24" x14ac:dyDescent="0.25">
      <c r="A414" s="9" t="s">
        <v>454</v>
      </c>
      <c r="B414" s="9">
        <f t="shared" si="18"/>
        <v>372</v>
      </c>
      <c r="C414" s="10">
        <f>[1]Sheet1_Raw!N413</f>
        <v>29938.106043</v>
      </c>
      <c r="D414" s="12">
        <f t="shared" si="17"/>
        <v>29668.046159142861</v>
      </c>
      <c r="E414" s="12">
        <f t="shared" si="16"/>
        <v>99.045152714283176</v>
      </c>
    </row>
    <row r="415" spans="1:5" ht="24" x14ac:dyDescent="0.25">
      <c r="A415" s="9" t="s">
        <v>455</v>
      </c>
      <c r="B415" s="9">
        <f t="shared" si="18"/>
        <v>373</v>
      </c>
      <c r="C415" s="10">
        <f>[1]Sheet1_Raw!N414</f>
        <v>30019.496098</v>
      </c>
      <c r="D415" s="12">
        <f t="shared" si="17"/>
        <v>29767.673180000005</v>
      </c>
      <c r="E415" s="12">
        <f t="shared" si="16"/>
        <v>99.627020857144089</v>
      </c>
    </row>
    <row r="416" spans="1:5" ht="24" x14ac:dyDescent="0.25">
      <c r="A416" s="9" t="s">
        <v>456</v>
      </c>
      <c r="B416" s="9">
        <f t="shared" si="18"/>
        <v>374</v>
      </c>
      <c r="C416" s="10">
        <f>[1]Sheet1_Raw!N415</f>
        <v>30271.538492</v>
      </c>
      <c r="D416" s="12">
        <f t="shared" si="17"/>
        <v>29884.84300885714</v>
      </c>
      <c r="E416" s="12">
        <f t="shared" si="16"/>
        <v>117.16982885713514</v>
      </c>
    </row>
    <row r="417" spans="1:5" ht="24" x14ac:dyDescent="0.25">
      <c r="A417" s="9" t="s">
        <v>457</v>
      </c>
      <c r="B417" s="9">
        <f t="shared" si="18"/>
        <v>375</v>
      </c>
      <c r="C417" s="10">
        <f>[1]Sheet1_Raw!N416</f>
        <v>30328.049438999999</v>
      </c>
      <c r="D417" s="12">
        <f t="shared" si="17"/>
        <v>29990.70214157143</v>
      </c>
      <c r="E417" s="12">
        <f t="shared" si="16"/>
        <v>105.85913271428944</v>
      </c>
    </row>
    <row r="418" spans="1:5" ht="24" x14ac:dyDescent="0.25">
      <c r="A418" s="9" t="s">
        <v>458</v>
      </c>
      <c r="B418" s="9">
        <f t="shared" si="18"/>
        <v>376</v>
      </c>
      <c r="C418" s="10">
        <f>[1]Sheet1_Raw!N417</f>
        <v>30480.134747</v>
      </c>
      <c r="D418" s="12">
        <f t="shared" si="17"/>
        <v>30101.98693757143</v>
      </c>
      <c r="E418" s="12">
        <f t="shared" si="16"/>
        <v>111.28479599999991</v>
      </c>
    </row>
    <row r="419" spans="1:5" ht="24" x14ac:dyDescent="0.25">
      <c r="A419" s="9" t="s">
        <v>459</v>
      </c>
      <c r="B419" s="9">
        <f t="shared" si="18"/>
        <v>377</v>
      </c>
      <c r="C419" s="10">
        <f>[1]Sheet1_Raw!N418</f>
        <v>30605.995165</v>
      </c>
      <c r="D419" s="12">
        <f t="shared" si="17"/>
        <v>30217.191686142854</v>
      </c>
      <c r="E419" s="12">
        <f t="shared" si="16"/>
        <v>115.20474857142472</v>
      </c>
    </row>
    <row r="420" spans="1:5" ht="24" x14ac:dyDescent="0.25">
      <c r="A420" s="9" t="s">
        <v>460</v>
      </c>
      <c r="B420" s="9">
        <f t="shared" si="18"/>
        <v>378</v>
      </c>
      <c r="C420" s="10">
        <f>[1]Sheet1_Raw!N419</f>
        <v>30712.919354000001</v>
      </c>
      <c r="D420" s="12">
        <f t="shared" si="17"/>
        <v>30336.605619714286</v>
      </c>
      <c r="E420" s="12">
        <f t="shared" si="16"/>
        <v>119.4139335714317</v>
      </c>
    </row>
    <row r="421" spans="1:5" ht="24" x14ac:dyDescent="0.25">
      <c r="A421" s="9" t="s">
        <v>461</v>
      </c>
      <c r="B421" s="9">
        <f t="shared" si="18"/>
        <v>379</v>
      </c>
      <c r="C421" s="10">
        <f>[1]Sheet1_Raw!N420</f>
        <v>30790.843721000001</v>
      </c>
      <c r="D421" s="12">
        <f t="shared" si="17"/>
        <v>30458.425288000002</v>
      </c>
      <c r="E421" s="12">
        <f t="shared" si="16"/>
        <v>121.81966828571603</v>
      </c>
    </row>
  </sheetData>
  <mergeCells count="2">
    <mergeCell ref="A1:B1"/>
    <mergeCell ref="F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4"/>
  <sheetViews>
    <sheetView topLeftCell="G1" zoomScale="70" zoomScaleNormal="70" workbookViewId="0">
      <selection activeCell="O7" sqref="O7"/>
    </sheetView>
  </sheetViews>
  <sheetFormatPr defaultRowHeight="15" x14ac:dyDescent="0.25"/>
  <cols>
    <col min="2" max="2" width="9.5703125" customWidth="1"/>
    <col min="6" max="6" width="12" bestFit="1" customWidth="1"/>
    <col min="7" max="8" width="12" customWidth="1"/>
    <col min="9" max="9" width="12" bestFit="1" customWidth="1"/>
    <col min="12" max="12" width="9.5703125" customWidth="1"/>
    <col min="14" max="14" width="9.5703125" customWidth="1"/>
    <col min="15" max="15" width="12" bestFit="1" customWidth="1"/>
    <col min="16" max="17" width="12" customWidth="1"/>
    <col min="18" max="18" width="12.140625" bestFit="1" customWidth="1"/>
    <col min="19" max="19" width="12.42578125" bestFit="1" customWidth="1"/>
    <col min="22" max="22" width="16.42578125" bestFit="1" customWidth="1"/>
    <col min="23" max="23" width="12.28515625" bestFit="1" customWidth="1"/>
    <col min="24" max="26" width="9" bestFit="1" customWidth="1"/>
    <col min="28" max="28" width="11.5703125" bestFit="1" customWidth="1"/>
    <col min="29" max="29" width="12.42578125" customWidth="1"/>
    <col min="30" max="30" width="11.5703125" bestFit="1" customWidth="1"/>
  </cols>
  <sheetData>
    <row r="1" spans="1:35" ht="18" x14ac:dyDescent="0.35">
      <c r="C1" s="28" t="s">
        <v>18</v>
      </c>
      <c r="D1" s="28"/>
      <c r="E1" s="28"/>
      <c r="F1" s="28"/>
      <c r="G1" s="28"/>
      <c r="H1" s="28"/>
      <c r="I1" s="28"/>
      <c r="J1" s="28"/>
      <c r="L1" s="28" t="s">
        <v>19</v>
      </c>
      <c r="M1" s="28"/>
      <c r="N1" s="28"/>
      <c r="O1" s="28"/>
      <c r="P1" s="28"/>
      <c r="Q1" s="28"/>
      <c r="R1" s="28"/>
      <c r="S1" s="28"/>
    </row>
    <row r="2" spans="1:35" ht="14.45" x14ac:dyDescent="0.3">
      <c r="A2" t="s">
        <v>30</v>
      </c>
      <c r="B2" t="s">
        <v>9</v>
      </c>
      <c r="C2" t="s">
        <v>462</v>
      </c>
      <c r="D2" t="s">
        <v>20</v>
      </c>
      <c r="E2" t="s">
        <v>8</v>
      </c>
      <c r="F2" t="s">
        <v>464</v>
      </c>
      <c r="G2" t="s">
        <v>465</v>
      </c>
      <c r="I2" t="s">
        <v>466</v>
      </c>
      <c r="J2" t="s">
        <v>3</v>
      </c>
      <c r="L2" t="s">
        <v>0</v>
      </c>
      <c r="M2" t="s">
        <v>21</v>
      </c>
      <c r="N2" t="s">
        <v>8</v>
      </c>
      <c r="O2" t="s">
        <v>464</v>
      </c>
      <c r="P2" t="s">
        <v>465</v>
      </c>
      <c r="R2" t="s">
        <v>4</v>
      </c>
      <c r="S2" t="s">
        <v>3</v>
      </c>
      <c r="V2" t="s">
        <v>7</v>
      </c>
      <c r="X2" t="s">
        <v>10</v>
      </c>
      <c r="Y2" t="s">
        <v>29</v>
      </c>
      <c r="Z2" t="s">
        <v>1</v>
      </c>
    </row>
    <row r="3" spans="1:35" x14ac:dyDescent="0.25">
      <c r="A3">
        <f>Input!G4</f>
        <v>0</v>
      </c>
      <c r="B3">
        <f>A3-$A$3</f>
        <v>0</v>
      </c>
      <c r="C3" s="4">
        <f>Input!I4</f>
        <v>0.87363928571428573</v>
      </c>
      <c r="D3">
        <f>C3-$C$3</f>
        <v>0</v>
      </c>
      <c r="E3">
        <f t="shared" ref="E3:E34" si="0">(_Ac/(1+EXP(-1*(B3-_Muc)/_sc)))</f>
        <v>125.14881412498268</v>
      </c>
      <c r="F3">
        <f>(D3-E3)^2</f>
        <v>15662.225676889464</v>
      </c>
      <c r="G3">
        <f>(E3-$H$4)^2</f>
        <v>43024.009993143656</v>
      </c>
      <c r="H3" s="2" t="s">
        <v>11</v>
      </c>
      <c r="I3" s="16">
        <f>SUM(F3:F167)</f>
        <v>1251126.3998346943</v>
      </c>
      <c r="J3">
        <f>1-(I3/I5)</f>
        <v>0.56428828754642968</v>
      </c>
      <c r="L3">
        <f>Input!J4</f>
        <v>0.24461900000000003</v>
      </c>
      <c r="M3">
        <f>L3-$L$3</f>
        <v>0</v>
      </c>
      <c r="N3">
        <f>_Ac*EXP(-1*(B3-_Muc)/_sc)*(1/_sc)*(1/(1+EXP(-1*(B3-_Muc)/_sc))^2)+$L$3</f>
        <v>2.4556455791526322</v>
      </c>
      <c r="O3">
        <f>(L3-N3)^2</f>
        <v>4.8886385337193898</v>
      </c>
      <c r="P3">
        <f>(N3-$Q$4)^2</f>
        <v>7.4820226609317011</v>
      </c>
      <c r="Q3" s="1" t="s">
        <v>11</v>
      </c>
      <c r="R3" s="16">
        <f>SUM(O3:O167)</f>
        <v>5949.5297771180667</v>
      </c>
      <c r="S3" s="5">
        <f>1-(R3/R5)</f>
        <v>-5.5429129521148708</v>
      </c>
      <c r="V3">
        <f>COUNT(B3:B500)</f>
        <v>101</v>
      </c>
      <c r="X3">
        <v>15024.166343314135</v>
      </c>
      <c r="Y3">
        <v>268.2790505455298</v>
      </c>
      <c r="Z3">
        <v>56.130643759511109</v>
      </c>
      <c r="AA3">
        <v>0.28440957142857137</v>
      </c>
      <c r="AB3" s="29" t="s">
        <v>22</v>
      </c>
      <c r="AC3" s="29"/>
      <c r="AD3" s="29"/>
      <c r="AE3" s="29"/>
      <c r="AF3" s="29"/>
      <c r="AG3" s="29"/>
      <c r="AH3" s="29"/>
      <c r="AI3" s="29"/>
    </row>
    <row r="4" spans="1:35" x14ac:dyDescent="0.25">
      <c r="A4">
        <f>Input!G5</f>
        <v>1</v>
      </c>
      <c r="B4">
        <f t="shared" ref="B4:B67" si="1">A4-$A$3</f>
        <v>1</v>
      </c>
      <c r="C4" s="4">
        <f>Input!I5</f>
        <v>1.1182582857142858</v>
      </c>
      <c r="D4">
        <f>C4-$C$3</f>
        <v>0.24461900000000003</v>
      </c>
      <c r="E4">
        <f t="shared" si="0"/>
        <v>127.37931957430928</v>
      </c>
      <c r="F4">
        <f t="shared" ref="F4:F67" si="2">(D4-E4)^2</f>
        <v>16163.232090119276</v>
      </c>
      <c r="G4">
        <f t="shared" ref="G4:G67" si="3">(E4-$H$4)^2</f>
        <v>42103.672012630865</v>
      </c>
      <c r="H4">
        <f>AVERAGE(D3:D167)</f>
        <v>332.57111281329549</v>
      </c>
      <c r="I4" t="s">
        <v>5</v>
      </c>
      <c r="J4" t="s">
        <v>6</v>
      </c>
      <c r="L4">
        <f>Input!J5</f>
        <v>0.24461900000000003</v>
      </c>
      <c r="M4">
        <f t="shared" ref="M4:M67" si="4">L4-$L$3</f>
        <v>0</v>
      </c>
      <c r="N4">
        <f t="shared" ref="N4:N34" si="5">_Ac*EXP(-1*(B4-_Muc)/_sc)*(1/_sc)*(1/(1+EXP(-1*(B4-_Muc)/_sc))^2)+$L$3</f>
        <v>2.494715411208261</v>
      </c>
      <c r="O4">
        <f t="shared" ref="O4:O67" si="6">(L4-N4)^2</f>
        <v>5.0629338597322953</v>
      </c>
      <c r="P4">
        <f t="shared" ref="P4:P67" si="7">(N4-$Q$4)^2</f>
        <v>7.2698114530858415</v>
      </c>
      <c r="Q4">
        <f>AVERAGE(M3:M167)</f>
        <v>5.1909741994342431</v>
      </c>
      <c r="R4" t="s">
        <v>5</v>
      </c>
      <c r="S4" t="s">
        <v>6</v>
      </c>
      <c r="AB4" s="29"/>
      <c r="AC4" s="29"/>
      <c r="AD4" s="29"/>
      <c r="AE4" s="29"/>
      <c r="AF4" s="29"/>
      <c r="AG4" s="29"/>
      <c r="AH4" s="29"/>
      <c r="AI4" s="29"/>
    </row>
    <row r="5" spans="1:35" x14ac:dyDescent="0.25">
      <c r="A5">
        <f>Input!G6</f>
        <v>2</v>
      </c>
      <c r="B5">
        <f t="shared" si="1"/>
        <v>2</v>
      </c>
      <c r="C5" s="4">
        <f>Input!I6</f>
        <v>1.3978228571428573</v>
      </c>
      <c r="D5">
        <f t="shared" ref="D5:D67" si="8">C5-$C$3</f>
        <v>0.52418357142857153</v>
      </c>
      <c r="E5">
        <f t="shared" si="0"/>
        <v>129.64923299943405</v>
      </c>
      <c r="F5">
        <f t="shared" si="2"/>
        <v>16673.278389784857</v>
      </c>
      <c r="G5">
        <f t="shared" si="3"/>
        <v>41177.289307191226</v>
      </c>
      <c r="I5">
        <f>SUM(G3:G167)</f>
        <v>2871454.5973285381</v>
      </c>
      <c r="J5" s="5">
        <f>1-((1-J3)*(V3-1)/(V3-1-1))</f>
        <v>0.55988715913780773</v>
      </c>
      <c r="L5">
        <f>Input!J6</f>
        <v>0.2795645714285715</v>
      </c>
      <c r="M5">
        <f t="shared" si="4"/>
        <v>3.4945571428571465E-2</v>
      </c>
      <c r="N5">
        <f t="shared" si="5"/>
        <v>2.5344634050828221</v>
      </c>
      <c r="O5">
        <f t="shared" si="6"/>
        <v>5.0845687500152987</v>
      </c>
      <c r="P5">
        <f t="shared" si="7"/>
        <v>7.0570496005056178</v>
      </c>
      <c r="R5">
        <f>SUM(P3:P167)</f>
        <v>909.3090219387675</v>
      </c>
      <c r="S5" s="5">
        <f>1-((1-S3)*(V3-1)/(V3-1-1))</f>
        <v>-5.6090029819342124</v>
      </c>
      <c r="V5" s="17"/>
      <c r="W5" s="18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>
        <f>Input!G7</f>
        <v>3</v>
      </c>
      <c r="B6">
        <f t="shared" si="1"/>
        <v>3</v>
      </c>
      <c r="C6" s="4">
        <f>Input!I7</f>
        <v>1.6424418571428572</v>
      </c>
      <c r="D6">
        <f t="shared" si="8"/>
        <v>0.76880257142857145</v>
      </c>
      <c r="E6">
        <f t="shared" si="0"/>
        <v>131.95923821385279</v>
      </c>
      <c r="F6">
        <f t="shared" si="2"/>
        <v>17210.930404049046</v>
      </c>
      <c r="G6">
        <f t="shared" si="3"/>
        <v>40245.124230302521</v>
      </c>
      <c r="L6">
        <f>Input!J7</f>
        <v>0.24461899999999992</v>
      </c>
      <c r="M6">
        <f t="shared" si="4"/>
        <v>0</v>
      </c>
      <c r="N6">
        <f t="shared" si="5"/>
        <v>2.5749008928742954</v>
      </c>
      <c r="O6">
        <f t="shared" si="6"/>
        <v>5.4302137002578101</v>
      </c>
      <c r="P6">
        <f t="shared" si="7"/>
        <v>6.8438395452954985</v>
      </c>
      <c r="V6" s="19" t="s">
        <v>17</v>
      </c>
      <c r="W6" s="20">
        <f>SQRT((S5-J5)^2)</f>
        <v>6.1688901410720201</v>
      </c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>
        <f>Input!G8</f>
        <v>4</v>
      </c>
      <c r="B7">
        <f t="shared" si="1"/>
        <v>4</v>
      </c>
      <c r="C7" s="4">
        <f>Input!I8</f>
        <v>1.8870608571428569</v>
      </c>
      <c r="D7">
        <f t="shared" si="8"/>
        <v>1.0134215714285713</v>
      </c>
      <c r="E7">
        <f t="shared" si="0"/>
        <v>134.31003044973724</v>
      </c>
      <c r="F7">
        <f t="shared" si="2"/>
        <v>17767.985938456794</v>
      </c>
      <c r="G7">
        <f t="shared" si="3"/>
        <v>39307.456779969623</v>
      </c>
      <c r="L7">
        <f>Input!J8</f>
        <v>0.2446189999999997</v>
      </c>
      <c r="M7">
        <f t="shared" si="4"/>
        <v>-3.3306690738754696E-16</v>
      </c>
      <c r="N7">
        <f t="shared" si="5"/>
        <v>2.6160393801820487</v>
      </c>
      <c r="O7">
        <f t="shared" si="6"/>
        <v>5.6236346195427735</v>
      </c>
      <c r="P7">
        <f t="shared" si="7"/>
        <v>6.6302893233973306</v>
      </c>
      <c r="V7" s="21"/>
      <c r="W7" s="22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>
        <f>Input!G9</f>
        <v>5</v>
      </c>
      <c r="B8">
        <f t="shared" si="1"/>
        <v>5</v>
      </c>
      <c r="C8" s="4">
        <f>Input!I9</f>
        <v>2.0967342857142857</v>
      </c>
      <c r="D8">
        <f t="shared" si="8"/>
        <v>1.2230949999999998</v>
      </c>
      <c r="E8">
        <f t="shared" si="0"/>
        <v>136.70231653247308</v>
      </c>
      <c r="F8">
        <f t="shared" si="2"/>
        <v>18354.619467044915</v>
      </c>
      <c r="G8">
        <f t="shared" si="3"/>
        <v>38364.585356498312</v>
      </c>
      <c r="L8">
        <f>Input!J9</f>
        <v>0.20967342857142879</v>
      </c>
      <c r="M8">
        <f t="shared" si="4"/>
        <v>-3.4945571428571243E-2</v>
      </c>
      <c r="N8">
        <f t="shared" si="5"/>
        <v>2.6578905481801001</v>
      </c>
      <c r="O8">
        <f t="shared" si="6"/>
        <v>5.9937670647449783</v>
      </c>
      <c r="P8">
        <f t="shared" si="7"/>
        <v>6.4165127842510206</v>
      </c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>
        <f>Input!G10</f>
        <v>6</v>
      </c>
      <c r="B9">
        <f t="shared" si="1"/>
        <v>6</v>
      </c>
      <c r="C9" s="4">
        <f>Input!I10</f>
        <v>2.3064077142857142</v>
      </c>
      <c r="D9">
        <f t="shared" si="8"/>
        <v>1.4327684285714284</v>
      </c>
      <c r="E9">
        <f t="shared" si="0"/>
        <v>139.13681505727189</v>
      </c>
      <c r="F9">
        <f t="shared" si="2"/>
        <v>18962.404457919314</v>
      </c>
      <c r="G9">
        <f t="shared" si="3"/>
        <v>37416.827548365996</v>
      </c>
      <c r="L9">
        <f>Input!J10</f>
        <v>0.20967342857142857</v>
      </c>
      <c r="M9">
        <f t="shared" si="4"/>
        <v>-3.4945571428571465E-2</v>
      </c>
      <c r="N9">
        <f t="shared" si="5"/>
        <v>2.7004662556923891</v>
      </c>
      <c r="O9">
        <f t="shared" si="6"/>
        <v>6.2040489076372269</v>
      </c>
      <c r="P9">
        <f t="shared" si="7"/>
        <v>6.2026298178412782</v>
      </c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>
        <f>Input!G11</f>
        <v>7</v>
      </c>
      <c r="B10">
        <f t="shared" si="1"/>
        <v>7</v>
      </c>
      <c r="C10" s="4">
        <f>Input!I11</f>
        <v>2.4811355714285712</v>
      </c>
      <c r="D10">
        <f t="shared" si="8"/>
        <v>1.6074962857142854</v>
      </c>
      <c r="E10">
        <f t="shared" si="0"/>
        <v>141.61425656785926</v>
      </c>
      <c r="F10">
        <f t="shared" si="2"/>
        <v>19601.892924702006</v>
      </c>
      <c r="G10">
        <f t="shared" si="3"/>
        <v>36464.520947140198</v>
      </c>
      <c r="L10">
        <f>Input!J11</f>
        <v>0.17472785714285699</v>
      </c>
      <c r="M10">
        <f t="shared" si="4"/>
        <v>-6.989114285714304E-2</v>
      </c>
      <c r="N10">
        <f t="shared" si="5"/>
        <v>2.7437785412689446</v>
      </c>
      <c r="O10">
        <f t="shared" si="6"/>
        <v>6.6000214176087191</v>
      </c>
      <c r="P10">
        <f t="shared" si="7"/>
        <v>5.9887665893430881</v>
      </c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>
        <f>Input!G12</f>
        <v>8</v>
      </c>
      <c r="B11">
        <f t="shared" si="1"/>
        <v>8</v>
      </c>
      <c r="C11" s="4">
        <f>Input!I12</f>
        <v>2.6558634285714287</v>
      </c>
      <c r="D11">
        <f t="shared" si="8"/>
        <v>1.7822241428571428</v>
      </c>
      <c r="E11">
        <f t="shared" si="0"/>
        <v>144.13538373723881</v>
      </c>
      <c r="F11">
        <f t="shared" si="2"/>
        <v>20264.4220465035</v>
      </c>
      <c r="G11">
        <f t="shared" si="3"/>
        <v>35508.023992425027</v>
      </c>
      <c r="L11">
        <f>Input!J12</f>
        <v>0.17472785714285743</v>
      </c>
      <c r="M11">
        <f t="shared" si="4"/>
        <v>-6.9891142857142596E-2</v>
      </c>
      <c r="N11">
        <f t="shared" si="5"/>
        <v>2.7878396252617978</v>
      </c>
      <c r="O11">
        <f t="shared" si="6"/>
        <v>6.828353112681695</v>
      </c>
      <c r="P11">
        <f t="shared" si="7"/>
        <v>5.7750557815829797</v>
      </c>
      <c r="AB11" s="29"/>
      <c r="AC11" s="29"/>
      <c r="AD11" s="29"/>
      <c r="AE11" s="29"/>
      <c r="AF11" s="29"/>
      <c r="AG11" s="29"/>
      <c r="AH11" s="29"/>
      <c r="AI11" s="29"/>
    </row>
    <row r="12" spans="1:35" x14ac:dyDescent="0.25">
      <c r="A12">
        <f>Input!G13</f>
        <v>9</v>
      </c>
      <c r="B12">
        <f t="shared" si="1"/>
        <v>9</v>
      </c>
      <c r="C12" s="4">
        <f>Input!I13</f>
        <v>2.8305912857142852</v>
      </c>
      <c r="D12">
        <f t="shared" si="8"/>
        <v>1.9569519999999994</v>
      </c>
      <c r="E12">
        <f t="shared" si="0"/>
        <v>146.70095155053167</v>
      </c>
      <c r="F12">
        <f t="shared" si="2"/>
        <v>20950.825405884312</v>
      </c>
      <c r="G12">
        <f t="shared" si="3"/>
        <v>34547.716847845826</v>
      </c>
      <c r="L12">
        <f>Input!J13</f>
        <v>0.17472785714285655</v>
      </c>
      <c r="M12">
        <f t="shared" si="4"/>
        <v>-6.9891142857143485E-2</v>
      </c>
      <c r="N12">
        <f t="shared" si="5"/>
        <v>2.8326619118994221</v>
      </c>
      <c r="O12">
        <f t="shared" si="6"/>
        <v>7.0646134394346776</v>
      </c>
      <c r="P12">
        <f t="shared" si="7"/>
        <v>5.5616368455377208</v>
      </c>
      <c r="T12" t="s">
        <v>25</v>
      </c>
      <c r="U12" t="s">
        <v>26</v>
      </c>
      <c r="V12" t="s">
        <v>27</v>
      </c>
      <c r="AB12" s="29"/>
      <c r="AC12" s="29"/>
      <c r="AD12" s="29"/>
      <c r="AE12" s="29"/>
      <c r="AF12" s="29"/>
      <c r="AG12" s="29"/>
      <c r="AH12" s="29"/>
      <c r="AI12" s="29"/>
    </row>
    <row r="13" spans="1:35" x14ac:dyDescent="0.25">
      <c r="A13">
        <f>Input!G14</f>
        <v>10</v>
      </c>
      <c r="B13">
        <f t="shared" si="1"/>
        <v>10</v>
      </c>
      <c r="C13" s="4">
        <f>Input!I14</f>
        <v>3.1451014285714285</v>
      </c>
      <c r="D13">
        <f t="shared" si="8"/>
        <v>2.2714621428571427</v>
      </c>
      <c r="E13">
        <f t="shared" si="0"/>
        <v>149.31172748988902</v>
      </c>
      <c r="F13">
        <f t="shared" si="2"/>
        <v>21620.839633325548</v>
      </c>
      <c r="G13">
        <f t="shared" si="3"/>
        <v>33584.002309112766</v>
      </c>
      <c r="L13">
        <f>Input!J14</f>
        <v>0.31451014285714329</v>
      </c>
      <c r="M13">
        <f t="shared" si="4"/>
        <v>6.9891142857143262E-2</v>
      </c>
      <c r="N13">
        <f t="shared" si="5"/>
        <v>2.8782579913584376</v>
      </c>
      <c r="O13">
        <f t="shared" si="6"/>
        <v>6.5728030306950158</v>
      </c>
      <c r="P13">
        <f t="shared" si="7"/>
        <v>5.3486562590965328</v>
      </c>
      <c r="S13" t="s">
        <v>23</v>
      </c>
      <c r="T13">
        <f>_Ac*0.8413</f>
        <v>12639.831144630183</v>
      </c>
      <c r="AB13" s="29"/>
      <c r="AC13" s="29"/>
      <c r="AD13" s="29"/>
      <c r="AE13" s="29"/>
      <c r="AF13" s="29"/>
      <c r="AG13" s="29"/>
      <c r="AH13" s="29"/>
      <c r="AI13" s="29"/>
    </row>
    <row r="14" spans="1:35" x14ac:dyDescent="0.25">
      <c r="A14">
        <f>Input!G15</f>
        <v>11</v>
      </c>
      <c r="B14">
        <f t="shared" si="1"/>
        <v>11</v>
      </c>
      <c r="C14" s="4">
        <f>Input!I15</f>
        <v>3.4596115714285713</v>
      </c>
      <c r="D14">
        <f t="shared" si="8"/>
        <v>2.5859722857142855</v>
      </c>
      <c r="E14">
        <f t="shared" si="0"/>
        <v>151.96849172147446</v>
      </c>
      <c r="F14">
        <f t="shared" si="2"/>
        <v>22315.137112975266</v>
      </c>
      <c r="G14">
        <f t="shared" si="3"/>
        <v>32617.306745235874</v>
      </c>
      <c r="L14">
        <f>Input!J15</f>
        <v>0.31451014285714285</v>
      </c>
      <c r="M14">
        <f t="shared" si="4"/>
        <v>6.9891142857142818E-2</v>
      </c>
      <c r="N14">
        <f t="shared" si="5"/>
        <v>2.9246406418312469</v>
      </c>
      <c r="O14">
        <f t="shared" si="6"/>
        <v>6.8127812216748058</v>
      </c>
      <c r="P14">
        <f t="shared" si="7"/>
        <v>5.1362677943174528</v>
      </c>
      <c r="S14" t="s">
        <v>24</v>
      </c>
      <c r="T14">
        <f>_Ac*0.9772</f>
        <v>14681.615350686572</v>
      </c>
      <c r="AB14" s="29"/>
      <c r="AC14" s="29"/>
      <c r="AD14" s="29"/>
      <c r="AE14" s="29"/>
      <c r="AF14" s="29"/>
      <c r="AG14" s="29"/>
      <c r="AH14" s="29"/>
      <c r="AI14" s="29"/>
    </row>
    <row r="15" spans="1:35" x14ac:dyDescent="0.25">
      <c r="A15">
        <f>Input!G16</f>
        <v>12</v>
      </c>
      <c r="B15">
        <f t="shared" si="1"/>
        <v>12</v>
      </c>
      <c r="C15" s="4">
        <f>Input!I16</f>
        <v>4.1934685714285713</v>
      </c>
      <c r="D15">
        <f t="shared" si="8"/>
        <v>3.3198292857142855</v>
      </c>
      <c r="E15">
        <f t="shared" si="0"/>
        <v>154.67203728451142</v>
      </c>
      <c r="F15">
        <f t="shared" si="2"/>
        <v>22907.490866111148</v>
      </c>
      <c r="G15">
        <f t="shared" si="3"/>
        <v>31648.081073996018</v>
      </c>
      <c r="L15">
        <f>Input!J16</f>
        <v>0.73385699999999998</v>
      </c>
      <c r="M15">
        <f t="shared" si="4"/>
        <v>0.48923799999999995</v>
      </c>
      <c r="N15">
        <f t="shared" si="5"/>
        <v>2.9718228315882049</v>
      </c>
      <c r="O15">
        <f t="shared" si="6"/>
        <v>5.0084910633562858</v>
      </c>
      <c r="P15">
        <f t="shared" si="7"/>
        <v>4.9246327934129424</v>
      </c>
      <c r="AB15" s="29"/>
      <c r="AC15" s="29"/>
      <c r="AD15" s="29"/>
      <c r="AE15" s="29"/>
      <c r="AF15" s="29"/>
      <c r="AG15" s="29"/>
      <c r="AH15" s="29"/>
      <c r="AI15" s="29"/>
    </row>
    <row r="16" spans="1:35" x14ac:dyDescent="0.25">
      <c r="A16">
        <f>Input!G17</f>
        <v>13</v>
      </c>
      <c r="B16">
        <f t="shared" si="1"/>
        <v>13</v>
      </c>
      <c r="C16" s="4">
        <f>Input!I17</f>
        <v>5.1020534285714287</v>
      </c>
      <c r="D16">
        <f t="shared" si="8"/>
        <v>4.2284141428571429</v>
      </c>
      <c r="E16">
        <f t="shared" si="0"/>
        <v>157.42317028238921</v>
      </c>
      <c r="F16">
        <f t="shared" si="2"/>
        <v>23468.6333086507</v>
      </c>
      <c r="G16">
        <f t="shared" si="3"/>
        <v>30676.801772809649</v>
      </c>
      <c r="L16">
        <f>Input!J17</f>
        <v>0.90858485714285742</v>
      </c>
      <c r="M16">
        <f t="shared" si="4"/>
        <v>0.66396585714285739</v>
      </c>
      <c r="N16">
        <f t="shared" si="5"/>
        <v>3.0198177210328834</v>
      </c>
      <c r="O16">
        <f t="shared" si="6"/>
        <v>4.4573042055692813</v>
      </c>
      <c r="P16">
        <f t="shared" si="7"/>
        <v>4.7139204537041941</v>
      </c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>
        <f>Input!G18</f>
        <v>14</v>
      </c>
      <c r="B17">
        <f t="shared" si="1"/>
        <v>14</v>
      </c>
      <c r="C17" s="4">
        <f>Input!I18</f>
        <v>6.3950395714285708</v>
      </c>
      <c r="D17">
        <f t="shared" si="8"/>
        <v>5.521400285714285</v>
      </c>
      <c r="E17">
        <f t="shared" si="0"/>
        <v>160.22271007582074</v>
      </c>
      <c r="F17">
        <f t="shared" si="2"/>
        <v>23932.495250774486</v>
      </c>
      <c r="G17">
        <f t="shared" si="3"/>
        <v>29703.971926158792</v>
      </c>
      <c r="L17">
        <f>Input!J18</f>
        <v>1.2929861428571421</v>
      </c>
      <c r="M17">
        <f t="shared" si="4"/>
        <v>1.0483671428571419</v>
      </c>
      <c r="N17">
        <f t="shared" si="5"/>
        <v>3.0686386647488959</v>
      </c>
      <c r="O17">
        <f t="shared" si="6"/>
        <v>3.1529418785005454</v>
      </c>
      <c r="P17">
        <f t="shared" si="7"/>
        <v>4.5043081217881387</v>
      </c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>
        <f>Input!G19</f>
        <v>15</v>
      </c>
      <c r="B18">
        <f t="shared" si="1"/>
        <v>15</v>
      </c>
      <c r="C18" s="4">
        <f>Input!I19</f>
        <v>7.9675902857142864</v>
      </c>
      <c r="D18">
        <f t="shared" si="8"/>
        <v>7.0939510000000006</v>
      </c>
      <c r="E18">
        <f t="shared" si="0"/>
        <v>163.07148947804157</v>
      </c>
      <c r="F18">
        <f t="shared" si="2"/>
        <v>24328.992509668937</v>
      </c>
      <c r="G18">
        <f t="shared" si="3"/>
        <v>28730.122310792955</v>
      </c>
      <c r="L18">
        <f>Input!J19</f>
        <v>1.5725507142857156</v>
      </c>
      <c r="M18">
        <f t="shared" si="4"/>
        <v>1.3279317142857154</v>
      </c>
      <c r="N18">
        <f t="shared" si="5"/>
        <v>3.118299213536702</v>
      </c>
      <c r="O18">
        <f t="shared" si="6"/>
        <v>2.3893384229366768</v>
      </c>
      <c r="P18">
        <f t="shared" si="7"/>
        <v>4.2959815971653716</v>
      </c>
      <c r="AB18" s="29"/>
      <c r="AC18" s="29"/>
      <c r="AD18" s="29"/>
      <c r="AE18" s="29"/>
      <c r="AF18" s="29"/>
      <c r="AG18" s="29"/>
      <c r="AH18" s="29"/>
      <c r="AI18" s="29"/>
    </row>
    <row r="19" spans="1:35" x14ac:dyDescent="0.25">
      <c r="A19">
        <f>Input!G20</f>
        <v>16</v>
      </c>
      <c r="B19">
        <f t="shared" si="1"/>
        <v>16</v>
      </c>
      <c r="C19" s="4">
        <f>Input!I20</f>
        <v>9.7498144285714279</v>
      </c>
      <c r="D19">
        <f t="shared" si="8"/>
        <v>8.8761751428571429</v>
      </c>
      <c r="E19">
        <f t="shared" si="0"/>
        <v>165.97035495204048</v>
      </c>
      <c r="F19">
        <f t="shared" si="2"/>
        <v>24678.581329920027</v>
      </c>
      <c r="G19">
        <f t="shared" si="3"/>
        <v>27755.81251994452</v>
      </c>
      <c r="L19">
        <f>Input!J20</f>
        <v>1.7822241428571415</v>
      </c>
      <c r="M19">
        <f t="shared" si="4"/>
        <v>1.5376051428571413</v>
      </c>
      <c r="N19">
        <f t="shared" si="5"/>
        <v>3.168813116438733</v>
      </c>
      <c r="O19">
        <f t="shared" si="6"/>
        <v>1.9226289816580515</v>
      </c>
      <c r="P19">
        <f t="shared" si="7"/>
        <v>4.089135445581574</v>
      </c>
    </row>
    <row r="20" spans="1:35" x14ac:dyDescent="0.25">
      <c r="A20">
        <f>Input!G21</f>
        <v>17</v>
      </c>
      <c r="B20">
        <f t="shared" si="1"/>
        <v>17</v>
      </c>
      <c r="C20" s="4">
        <f>Input!I21</f>
        <v>11.916439714285714</v>
      </c>
      <c r="D20">
        <f t="shared" si="8"/>
        <v>11.042800428571429</v>
      </c>
      <c r="E20">
        <f t="shared" si="0"/>
        <v>168.92016680980856</v>
      </c>
      <c r="F20">
        <f t="shared" si="2"/>
        <v>24925.262815475384</v>
      </c>
      <c r="G20">
        <f t="shared" si="3"/>
        <v>26781.632127836194</v>
      </c>
      <c r="L20">
        <f>Input!J21</f>
        <v>2.1666252857142858</v>
      </c>
      <c r="M20">
        <f t="shared" si="4"/>
        <v>1.9220062857142857</v>
      </c>
      <c r="N20">
        <f t="shared" si="5"/>
        <v>3.2201943227511132</v>
      </c>
      <c r="O20">
        <f t="shared" si="6"/>
        <v>1.1100077158027077</v>
      </c>
      <c r="P20">
        <f t="shared" si="7"/>
        <v>3.8839733223391728</v>
      </c>
    </row>
    <row r="21" spans="1:35" x14ac:dyDescent="0.25">
      <c r="A21">
        <f>Input!G22</f>
        <v>18</v>
      </c>
      <c r="B21">
        <f t="shared" si="1"/>
        <v>18</v>
      </c>
      <c r="C21" s="4">
        <f>Input!I22</f>
        <v>14.921758714285714</v>
      </c>
      <c r="D21">
        <f t="shared" si="8"/>
        <v>14.048119428571429</v>
      </c>
      <c r="E21">
        <f t="shared" si="0"/>
        <v>171.92179941359234</v>
      </c>
      <c r="F21">
        <f t="shared" si="2"/>
        <v>24924.098832012794</v>
      </c>
      <c r="G21">
        <f t="shared" si="3"/>
        <v>25808.201895796043</v>
      </c>
      <c r="L21">
        <f>Input!J22</f>
        <v>3.0053190000000001</v>
      </c>
      <c r="M21">
        <f t="shared" si="4"/>
        <v>2.7606999999999999</v>
      </c>
      <c r="N21">
        <f t="shared" si="5"/>
        <v>3.2724569840201596</v>
      </c>
      <c r="O21">
        <f t="shared" si="6"/>
        <v>7.1362702506355014E-2</v>
      </c>
      <c r="P21">
        <f t="shared" si="7"/>
        <v>3.6807083058402088</v>
      </c>
    </row>
    <row r="22" spans="1:35" x14ac:dyDescent="0.25">
      <c r="A22">
        <f>Input!G23</f>
        <v>19</v>
      </c>
      <c r="B22">
        <f t="shared" si="1"/>
        <v>19</v>
      </c>
      <c r="C22" s="4">
        <f>Input!I23</f>
        <v>18.27653342857143</v>
      </c>
      <c r="D22">
        <f t="shared" si="8"/>
        <v>17.402894142857143</v>
      </c>
      <c r="E22">
        <f t="shared" si="0"/>
        <v>174.97614137913538</v>
      </c>
      <c r="F22">
        <f t="shared" si="2"/>
        <v>24829.328244585267</v>
      </c>
      <c r="G22">
        <f t="shared" si="3"/>
        <v>24836.17502133374</v>
      </c>
      <c r="L22">
        <f>Input!J23</f>
        <v>3.3547747142857158</v>
      </c>
      <c r="M22">
        <f t="shared" si="4"/>
        <v>3.1101557142857157</v>
      </c>
      <c r="N22">
        <f t="shared" si="5"/>
        <v>3.3256154560218034</v>
      </c>
      <c r="O22">
        <f t="shared" si="6"/>
        <v>8.5026234250154434E-4</v>
      </c>
      <c r="P22">
        <f t="shared" si="7"/>
        <v>3.479563241625236</v>
      </c>
    </row>
    <row r="23" spans="1:35" x14ac:dyDescent="0.25">
      <c r="A23">
        <f>Input!G24</f>
        <v>20</v>
      </c>
      <c r="B23">
        <f t="shared" si="1"/>
        <v>20</v>
      </c>
      <c r="C23" s="4">
        <f>Input!I24</f>
        <v>24.147389285714286</v>
      </c>
      <c r="D23">
        <f t="shared" si="8"/>
        <v>23.27375</v>
      </c>
      <c r="E23">
        <f t="shared" si="0"/>
        <v>178.08409578088956</v>
      </c>
      <c r="F23">
        <f t="shared" si="2"/>
        <v>23966.243160798585</v>
      </c>
      <c r="G23">
        <f t="shared" si="3"/>
        <v>23866.23843157088</v>
      </c>
      <c r="L23">
        <f>Input!J24</f>
        <v>5.8708558571428568</v>
      </c>
      <c r="M23">
        <f t="shared" si="4"/>
        <v>5.6262368571428567</v>
      </c>
      <c r="N23">
        <f t="shared" si="5"/>
        <v>3.3796843007219461</v>
      </c>
      <c r="O23">
        <f t="shared" si="6"/>
        <v>6.2059357235205823</v>
      </c>
      <c r="P23">
        <f t="shared" si="7"/>
        <v>3.2807710971772028</v>
      </c>
    </row>
    <row r="24" spans="1:35" x14ac:dyDescent="0.25">
      <c r="A24">
        <f>Input!G25</f>
        <v>21</v>
      </c>
      <c r="B24">
        <f t="shared" si="1"/>
        <v>21</v>
      </c>
      <c r="C24" s="4">
        <f>Input!I25</f>
        <v>31.311231142857146</v>
      </c>
      <c r="D24">
        <f t="shared" si="8"/>
        <v>30.437591857142859</v>
      </c>
      <c r="E24">
        <f t="shared" si="0"/>
        <v>181.24658035917662</v>
      </c>
      <c r="F24">
        <f t="shared" si="2"/>
        <v>22743.351013006555</v>
      </c>
      <c r="G24">
        <f t="shared" si="3"/>
        <v>22899.114122457675</v>
      </c>
      <c r="L24">
        <f>Input!J25</f>
        <v>7.1638418571428595</v>
      </c>
      <c r="M24">
        <f t="shared" si="4"/>
        <v>6.9192228571428593</v>
      </c>
      <c r="N24">
        <f t="shared" si="5"/>
        <v>3.4346782882157401</v>
      </c>
      <c r="O24">
        <f t="shared" si="6"/>
        <v>13.90666092381325</v>
      </c>
      <c r="P24">
        <f t="shared" si="7"/>
        <v>3.0845753277628321</v>
      </c>
    </row>
    <row r="25" spans="1:35" x14ac:dyDescent="0.25">
      <c r="A25">
        <f>Input!G26</f>
        <v>22</v>
      </c>
      <c r="B25">
        <f t="shared" si="1"/>
        <v>22</v>
      </c>
      <c r="C25" s="4">
        <f>Input!I26</f>
        <v>40.327188285714286</v>
      </c>
      <c r="D25">
        <f t="shared" si="8"/>
        <v>39.453549000000002</v>
      </c>
      <c r="E25">
        <f t="shared" si="0"/>
        <v>184.46452772927751</v>
      </c>
      <c r="F25">
        <f t="shared" si="2"/>
        <v>21028.18395202297</v>
      </c>
      <c r="G25">
        <f t="shared" si="3"/>
        <v>21935.560545249456</v>
      </c>
      <c r="L25">
        <f>Input!J26</f>
        <v>9.0159571428571397</v>
      </c>
      <c r="M25">
        <f t="shared" si="4"/>
        <v>8.7713381428571395</v>
      </c>
      <c r="N25">
        <f t="shared" si="5"/>
        <v>3.4906123986436355</v>
      </c>
      <c r="O25">
        <f t="shared" si="6"/>
        <v>30.529434542407788</v>
      </c>
      <c r="P25">
        <f t="shared" si="7"/>
        <v>2.891230253587878</v>
      </c>
    </row>
    <row r="26" spans="1:35" x14ac:dyDescent="0.25">
      <c r="A26">
        <f>Input!G27</f>
        <v>23</v>
      </c>
      <c r="B26">
        <f t="shared" si="1"/>
        <v>23</v>
      </c>
      <c r="C26" s="4">
        <f>Input!I27</f>
        <v>51.404934142857144</v>
      </c>
      <c r="D26">
        <f t="shared" si="8"/>
        <v>50.531294857142861</v>
      </c>
      <c r="E26">
        <f t="shared" si="0"/>
        <v>187.73888559242513</v>
      </c>
      <c r="F26">
        <f t="shared" si="2"/>
        <v>18825.92295538072</v>
      </c>
      <c r="G26">
        <f t="shared" si="3"/>
        <v>20976.374041757819</v>
      </c>
      <c r="L26">
        <f>Input!J27</f>
        <v>11.077745857142858</v>
      </c>
      <c r="M26">
        <f t="shared" si="4"/>
        <v>10.833126857142858</v>
      </c>
      <c r="N26">
        <f t="shared" si="5"/>
        <v>3.5475018240820226</v>
      </c>
      <c r="O26">
        <f t="shared" si="6"/>
        <v>56.704575197448321</v>
      </c>
      <c r="P26">
        <f t="shared" si="7"/>
        <v>2.70100144854587</v>
      </c>
    </row>
    <row r="27" spans="1:35" x14ac:dyDescent="0.25">
      <c r="A27">
        <f>Input!G28</f>
        <v>24</v>
      </c>
      <c r="B27">
        <f t="shared" si="1"/>
        <v>24</v>
      </c>
      <c r="C27" s="4">
        <f>Input!I28</f>
        <v>64.020285142857148</v>
      </c>
      <c r="D27">
        <f t="shared" si="8"/>
        <v>63.146645857142865</v>
      </c>
      <c r="E27">
        <f t="shared" si="0"/>
        <v>191.07061694867434</v>
      </c>
      <c r="F27">
        <f t="shared" si="2"/>
        <v>16364.542379826982</v>
      </c>
      <c r="G27">
        <f t="shared" si="3"/>
        <v>20022.390329933667</v>
      </c>
      <c r="L27">
        <f>Input!J28</f>
        <v>12.615351000000004</v>
      </c>
      <c r="M27">
        <f t="shared" si="4"/>
        <v>12.370732000000004</v>
      </c>
      <c r="N27">
        <f t="shared" si="5"/>
        <v>3.6053619704061326</v>
      </c>
      <c r="O27">
        <f t="shared" si="6"/>
        <v>81.179902313401911</v>
      </c>
      <c r="P27">
        <f t="shared" si="7"/>
        <v>2.5141661408434932</v>
      </c>
    </row>
    <row r="28" spans="1:35" x14ac:dyDescent="0.25">
      <c r="A28">
        <f>Input!G29</f>
        <v>25</v>
      </c>
      <c r="B28">
        <f t="shared" si="1"/>
        <v>25</v>
      </c>
      <c r="C28" s="4">
        <f>Input!I29</f>
        <v>77.649057714285718</v>
      </c>
      <c r="D28">
        <f t="shared" si="8"/>
        <v>76.775418428571427</v>
      </c>
      <c r="E28">
        <f t="shared" si="0"/>
        <v>194.46070031161912</v>
      </c>
      <c r="F28">
        <f t="shared" si="2"/>
        <v>13849.825571892394</v>
      </c>
      <c r="G28">
        <f t="shared" si="3"/>
        <v>19074.486041383203</v>
      </c>
      <c r="L28">
        <f>Input!J29</f>
        <v>13.62877257142857</v>
      </c>
      <c r="M28">
        <f t="shared" si="4"/>
        <v>13.38415357142857</v>
      </c>
      <c r="N28">
        <f t="shared" si="5"/>
        <v>3.6642084591228246</v>
      </c>
      <c r="O28">
        <f t="shared" si="6"/>
        <v>99.292537948251564</v>
      </c>
      <c r="P28">
        <f t="shared" si="7"/>
        <v>2.3310136257886738</v>
      </c>
    </row>
    <row r="29" spans="1:35" x14ac:dyDescent="0.25">
      <c r="A29">
        <f>Input!G30</f>
        <v>26</v>
      </c>
      <c r="B29">
        <f t="shared" si="1"/>
        <v>26</v>
      </c>
      <c r="C29" s="4">
        <f>Input!I30</f>
        <v>93.654128999999998</v>
      </c>
      <c r="D29">
        <f t="shared" si="8"/>
        <v>92.780489714285707</v>
      </c>
      <c r="E29">
        <f t="shared" si="0"/>
        <v>197.91012992492816</v>
      </c>
      <c r="F29">
        <f t="shared" si="2"/>
        <v>11052.24125081913</v>
      </c>
      <c r="G29">
        <f t="shared" si="3"/>
        <v>18133.580312461159</v>
      </c>
      <c r="L29">
        <f>Input!J30</f>
        <v>16.00507128571428</v>
      </c>
      <c r="M29">
        <f t="shared" si="4"/>
        <v>15.76045228571428</v>
      </c>
      <c r="N29">
        <f t="shared" si="5"/>
        <v>3.7240571291707929</v>
      </c>
      <c r="O29">
        <f t="shared" si="6"/>
        <v>150.82330871322154</v>
      </c>
      <c r="P29">
        <f t="shared" si="7"/>
        <v>2.1518456910303039</v>
      </c>
    </row>
    <row r="30" spans="1:35" x14ac:dyDescent="0.25">
      <c r="A30">
        <f>Input!G31</f>
        <v>27</v>
      </c>
      <c r="B30">
        <f t="shared" si="1"/>
        <v>27</v>
      </c>
      <c r="C30" s="4">
        <f>Input!I31</f>
        <v>109.41458128571428</v>
      </c>
      <c r="D30">
        <f t="shared" si="8"/>
        <v>108.54094199999999</v>
      </c>
      <c r="E30">
        <f t="shared" si="0"/>
        <v>201.41991598066153</v>
      </c>
      <c r="F30">
        <f t="shared" si="2"/>
        <v>8626.5038077004028</v>
      </c>
      <c r="G30">
        <f t="shared" si="3"/>
        <v>17200.636430632294</v>
      </c>
      <c r="L30">
        <f>Input!J31</f>
        <v>15.76045228571428</v>
      </c>
      <c r="M30">
        <f t="shared" si="4"/>
        <v>15.51583328571428</v>
      </c>
      <c r="N30">
        <f t="shared" si="5"/>
        <v>3.7849240386855625</v>
      </c>
      <c r="O30">
        <f t="shared" si="6"/>
        <v>143.41327679538267</v>
      </c>
      <c r="P30">
        <f t="shared" si="7"/>
        <v>1.9769770545413905</v>
      </c>
    </row>
    <row r="31" spans="1:35" x14ac:dyDescent="0.25">
      <c r="A31">
        <f>Input!G32</f>
        <v>28</v>
      </c>
      <c r="B31">
        <f t="shared" si="1"/>
        <v>28</v>
      </c>
      <c r="C31" s="4">
        <f>Input!I32</f>
        <v>125.45459814285717</v>
      </c>
      <c r="D31">
        <f t="shared" si="8"/>
        <v>124.58095885714287</v>
      </c>
      <c r="E31">
        <f t="shared" si="0"/>
        <v>204.99108483933455</v>
      </c>
      <c r="F31">
        <f t="shared" si="2"/>
        <v>6465.7883604719364</v>
      </c>
      <c r="G31">
        <f t="shared" si="3"/>
        <v>16276.663537836655</v>
      </c>
      <c r="L31">
        <f>Input!J32</f>
        <v>16.040016857142888</v>
      </c>
      <c r="M31">
        <f t="shared" si="4"/>
        <v>15.795397857142888</v>
      </c>
      <c r="N31">
        <f t="shared" si="5"/>
        <v>3.8468254667266519</v>
      </c>
      <c r="O31">
        <f t="shared" si="6"/>
        <v>148.67391628332061</v>
      </c>
      <c r="P31">
        <f t="shared" si="7"/>
        <v>1.8067358156394233</v>
      </c>
    </row>
    <row r="32" spans="1:35" x14ac:dyDescent="0.25">
      <c r="A32">
        <f>Input!G33</f>
        <v>29</v>
      </c>
      <c r="B32">
        <f t="shared" si="1"/>
        <v>29</v>
      </c>
      <c r="C32" s="4">
        <f>Input!I33</f>
        <v>142.05374414285717</v>
      </c>
      <c r="D32">
        <f t="shared" si="8"/>
        <v>141.18010485714288</v>
      </c>
      <c r="E32">
        <f t="shared" si="0"/>
        <v>208.62467925168849</v>
      </c>
      <c r="F32">
        <f t="shared" si="2"/>
        <v>4548.7706152613973</v>
      </c>
      <c r="G32">
        <f t="shared" si="3"/>
        <v>15362.718392641857</v>
      </c>
      <c r="L32">
        <f>Input!J33</f>
        <v>16.599146000000005</v>
      </c>
      <c r="M32">
        <f t="shared" si="4"/>
        <v>16.354527000000004</v>
      </c>
      <c r="N32">
        <f t="shared" si="5"/>
        <v>3.9097779149640766</v>
      </c>
      <c r="O32">
        <f t="shared" si="6"/>
        <v>161.02006239752839</v>
      </c>
      <c r="P32">
        <f t="shared" si="7"/>
        <v>1.6414639193401599</v>
      </c>
    </row>
    <row r="33" spans="1:16" x14ac:dyDescent="0.25">
      <c r="A33">
        <f>Input!G34</f>
        <v>30</v>
      </c>
      <c r="B33">
        <f t="shared" si="1"/>
        <v>30</v>
      </c>
      <c r="C33" s="4">
        <f>Input!I34</f>
        <v>159.00234585714287</v>
      </c>
      <c r="D33">
        <f t="shared" si="8"/>
        <v>158.12870657142858</v>
      </c>
      <c r="E33">
        <f t="shared" si="0"/>
        <v>212.32175858212645</v>
      </c>
      <c r="F33">
        <f t="shared" si="2"/>
        <v>2936.8868862342042</v>
      </c>
      <c r="G33">
        <f t="shared" si="3"/>
        <v>14459.90719301317</v>
      </c>
      <c r="L33">
        <f>Input!J34</f>
        <v>16.948601714285701</v>
      </c>
      <c r="M33">
        <f t="shared" si="4"/>
        <v>16.703982714285701</v>
      </c>
      <c r="N33">
        <f t="shared" si="5"/>
        <v>3.9737981093213253</v>
      </c>
      <c r="O33">
        <f t="shared" si="6"/>
        <v>168.34552858739656</v>
      </c>
      <c r="P33">
        <f t="shared" si="7"/>
        <v>1.4815176343425698</v>
      </c>
    </row>
    <row r="34" spans="1:16" x14ac:dyDescent="0.25">
      <c r="A34">
        <f>Input!G35</f>
        <v>31</v>
      </c>
      <c r="B34">
        <f t="shared" si="1"/>
        <v>31</v>
      </c>
      <c r="C34" s="4">
        <f>Input!I35</f>
        <v>177.20898814285715</v>
      </c>
      <c r="D34">
        <f t="shared" si="8"/>
        <v>176.33534885714286</v>
      </c>
      <c r="E34">
        <f t="shared" si="0"/>
        <v>216.08339903376884</v>
      </c>
      <c r="F34">
        <f t="shared" si="2"/>
        <v>1579.9074928435766</v>
      </c>
      <c r="G34">
        <f t="shared" si="3"/>
        <v>13569.387461580922</v>
      </c>
      <c r="L34">
        <f>Input!J35</f>
        <v>18.206642285714281</v>
      </c>
      <c r="M34">
        <f t="shared" si="4"/>
        <v>17.962023285714281</v>
      </c>
      <c r="N34">
        <f t="shared" si="5"/>
        <v>4.0389030015718115</v>
      </c>
      <c r="O34">
        <f t="shared" si="6"/>
        <v>200.7248364234338</v>
      </c>
      <c r="P34">
        <f t="shared" si="7"/>
        <v>1.327268044944178</v>
      </c>
    </row>
    <row r="35" spans="1:16" x14ac:dyDescent="0.25">
      <c r="A35">
        <f>Input!G36</f>
        <v>32</v>
      </c>
      <c r="B35">
        <f t="shared" si="1"/>
        <v>32</v>
      </c>
      <c r="C35" s="4">
        <f>Input!I36</f>
        <v>195.24090257142856</v>
      </c>
      <c r="D35">
        <f t="shared" si="8"/>
        <v>194.36726328571427</v>
      </c>
      <c r="E35">
        <f t="shared" ref="E35:E66" si="9">(_Ac/(1+EXP(-1*(B35-_Muc)/_sc)))</f>
        <v>219.91069387508122</v>
      </c>
      <c r="F35">
        <f t="shared" si="2"/>
        <v>652.46684627380716</v>
      </c>
      <c r="G35">
        <f t="shared" si="3"/>
        <v>12692.369995333947</v>
      </c>
      <c r="L35">
        <f>Input!J36</f>
        <v>18.031914428571412</v>
      </c>
      <c r="M35">
        <f t="shared" si="4"/>
        <v>17.787295428571412</v>
      </c>
      <c r="N35">
        <f t="shared" ref="N35:N66" si="10">_Ac*EXP(-1*(B35-_Muc)/_sc)*(1/_sc)*(1/(1+EXP(-1*(B35-_Muc)/_sc))^2)+$L$3</f>
        <v>4.1051097708856945</v>
      </c>
      <c r="O35">
        <f t="shared" si="6"/>
        <v>193.95588797333662</v>
      </c>
      <c r="P35">
        <f t="shared" si="7"/>
        <v>1.179101557187066</v>
      </c>
    </row>
    <row r="36" spans="1:16" x14ac:dyDescent="0.25">
      <c r="A36">
        <f>Input!G37</f>
        <v>33</v>
      </c>
      <c r="B36">
        <f t="shared" si="1"/>
        <v>33</v>
      </c>
      <c r="C36" s="4">
        <f>Input!I37</f>
        <v>212.46906885714284</v>
      </c>
      <c r="D36">
        <f t="shared" si="8"/>
        <v>211.59542957142855</v>
      </c>
      <c r="E36">
        <f t="shared" si="9"/>
        <v>223.80475366802239</v>
      </c>
      <c r="F36">
        <f t="shared" si="2"/>
        <v>149.06759489566679</v>
      </c>
      <c r="G36">
        <f t="shared" si="3"/>
        <v>11830.120881718532</v>
      </c>
      <c r="L36">
        <f>Input!J37</f>
        <v>17.228166285714281</v>
      </c>
      <c r="M36">
        <f t="shared" si="4"/>
        <v>16.98354728571428</v>
      </c>
      <c r="N36">
        <f t="shared" si="10"/>
        <v>4.1724358253238485</v>
      </c>
      <c r="O36">
        <f t="shared" si="6"/>
        <v>170.45209785436657</v>
      </c>
      <c r="P36">
        <f t="shared" si="7"/>
        <v>1.0374204195354462</v>
      </c>
    </row>
    <row r="37" spans="1:16" x14ac:dyDescent="0.25">
      <c r="A37">
        <f>Input!G38</f>
        <v>34</v>
      </c>
      <c r="B37">
        <f t="shared" si="1"/>
        <v>34</v>
      </c>
      <c r="C37" s="4">
        <f>Input!I38</f>
        <v>228.85854142857144</v>
      </c>
      <c r="D37">
        <f t="shared" si="8"/>
        <v>227.98490214285715</v>
      </c>
      <c r="E37">
        <f t="shared" si="9"/>
        <v>227.76670649765887</v>
      </c>
      <c r="F37">
        <f t="shared" si="2"/>
        <v>4.7609339583493032E-2</v>
      </c>
      <c r="G37">
        <f t="shared" si="3"/>
        <v>10983.963583173052</v>
      </c>
      <c r="L37">
        <f>Input!J38</f>
        <v>16.389472571428598</v>
      </c>
      <c r="M37">
        <f t="shared" si="4"/>
        <v>16.144853571428598</v>
      </c>
      <c r="N37">
        <f t="shared" si="10"/>
        <v>4.2408988032756376</v>
      </c>
      <c r="O37">
        <f t="shared" si="6"/>
        <v>147.58784460025421</v>
      </c>
      <c r="P37">
        <f t="shared" si="7"/>
        <v>0.90264325838593118</v>
      </c>
    </row>
    <row r="38" spans="1:16" x14ac:dyDescent="0.25">
      <c r="A38">
        <f>Input!G39</f>
        <v>35</v>
      </c>
      <c r="B38">
        <f t="shared" si="1"/>
        <v>35</v>
      </c>
      <c r="C38" s="4">
        <f>Input!I39</f>
        <v>245.2480141428571</v>
      </c>
      <c r="D38">
        <f t="shared" si="8"/>
        <v>244.37437485714281</v>
      </c>
      <c r="E38">
        <f t="shared" si="9"/>
        <v>231.79769820318762</v>
      </c>
      <c r="F38">
        <f t="shared" si="2"/>
        <v>158.1727956581415</v>
      </c>
      <c r="G38">
        <f t="shared" si="3"/>
        <v>10155.281092180701</v>
      </c>
      <c r="L38">
        <f>Input!J39</f>
        <v>16.38947271428566</v>
      </c>
      <c r="M38">
        <f t="shared" si="4"/>
        <v>16.144853714285659</v>
      </c>
      <c r="N38">
        <f t="shared" si="10"/>
        <v>4.3105165748370631</v>
      </c>
      <c r="O38">
        <f t="shared" si="6"/>
        <v>145.90118141872293</v>
      </c>
      <c r="P38">
        <f t="shared" si="7"/>
        <v>0.77520562871130883</v>
      </c>
    </row>
    <row r="39" spans="1:16" x14ac:dyDescent="0.25">
      <c r="A39">
        <f>Input!G40</f>
        <v>36</v>
      </c>
      <c r="B39">
        <f t="shared" si="1"/>
        <v>36</v>
      </c>
      <c r="C39" s="4">
        <f>Input!I40</f>
        <v>260.34450057142857</v>
      </c>
      <c r="D39">
        <f t="shared" si="8"/>
        <v>259.47086128571431</v>
      </c>
      <c r="E39">
        <f t="shared" si="9"/>
        <v>235.89889261030561</v>
      </c>
      <c r="F39">
        <f t="shared" si="2"/>
        <v>555.63770723444884</v>
      </c>
      <c r="G39">
        <f t="shared" si="3"/>
        <v>9345.5181589753647</v>
      </c>
      <c r="L39">
        <f>Input!J40</f>
        <v>15.096486428571467</v>
      </c>
      <c r="M39">
        <f t="shared" si="4"/>
        <v>14.851867428571467</v>
      </c>
      <c r="N39">
        <f t="shared" si="10"/>
        <v>4.381307243125681</v>
      </c>
      <c r="O39">
        <f t="shared" si="6"/>
        <v>114.81506497621062</v>
      </c>
      <c r="P39">
        <f t="shared" si="7"/>
        <v>0.65556058013797103</v>
      </c>
    </row>
    <row r="40" spans="1:16" x14ac:dyDescent="0.25">
      <c r="A40">
        <f>Input!G41</f>
        <v>37</v>
      </c>
      <c r="B40">
        <f t="shared" si="1"/>
        <v>37</v>
      </c>
      <c r="C40" s="4">
        <f>Input!I41</f>
        <v>274.84691228571427</v>
      </c>
      <c r="D40">
        <f t="shared" si="8"/>
        <v>273.97327300000001</v>
      </c>
      <c r="E40">
        <f t="shared" si="9"/>
        <v>240.07147176486092</v>
      </c>
      <c r="F40">
        <f t="shared" si="2"/>
        <v>1149.3321269868784</v>
      </c>
      <c r="G40">
        <f t="shared" si="3"/>
        <v>8556.1835940892415</v>
      </c>
      <c r="L40">
        <f>Input!J41</f>
        <v>14.502411714285699</v>
      </c>
      <c r="M40">
        <f t="shared" si="4"/>
        <v>14.257792714285699</v>
      </c>
      <c r="N40">
        <f t="shared" si="10"/>
        <v>4.4532891455286032</v>
      </c>
      <c r="O40">
        <f t="shared" si="6"/>
        <v>100.9848644019032</v>
      </c>
      <c r="P40">
        <f t="shared" si="7"/>
        <v>0.54417923875576679</v>
      </c>
    </row>
    <row r="41" spans="1:16" x14ac:dyDescent="0.25">
      <c r="A41">
        <f>Input!G42</f>
        <v>38</v>
      </c>
      <c r="B41">
        <f t="shared" si="1"/>
        <v>38</v>
      </c>
      <c r="C41" s="4">
        <f>Input!I42</f>
        <v>288.12622914285714</v>
      </c>
      <c r="D41">
        <f t="shared" si="8"/>
        <v>287.25258985714288</v>
      </c>
      <c r="E41">
        <f t="shared" si="9"/>
        <v>244.31663616771712</v>
      </c>
      <c r="F41">
        <f t="shared" si="2"/>
        <v>1843.4961192205135</v>
      </c>
      <c r="G41">
        <f t="shared" si="3"/>
        <v>7788.852647984937</v>
      </c>
      <c r="L41">
        <f>Input!J42</f>
        <v>13.279316857142874</v>
      </c>
      <c r="M41">
        <f t="shared" si="4"/>
        <v>13.034697857142874</v>
      </c>
      <c r="N41">
        <f t="shared" si="10"/>
        <v>4.5264808548797344</v>
      </c>
      <c r="O41">
        <f t="shared" si="6"/>
        <v>76.612138082513781</v>
      </c>
      <c r="P41">
        <f t="shared" si="7"/>
        <v>0.44155140495723699</v>
      </c>
    </row>
    <row r="42" spans="1:16" x14ac:dyDescent="0.25">
      <c r="A42">
        <f>Input!G43</f>
        <v>39</v>
      </c>
      <c r="B42">
        <f t="shared" si="1"/>
        <v>39</v>
      </c>
      <c r="C42" s="4">
        <f>Input!I43</f>
        <v>301.964675</v>
      </c>
      <c r="D42">
        <f t="shared" si="8"/>
        <v>301.09103571428574</v>
      </c>
      <c r="E42">
        <f t="shared" si="9"/>
        <v>248.6356050107577</v>
      </c>
      <c r="F42">
        <f t="shared" si="2"/>
        <v>2751.572210292632</v>
      </c>
      <c r="G42">
        <f t="shared" si="3"/>
        <v>7045.1694700698818</v>
      </c>
      <c r="L42">
        <f>Input!J43</f>
        <v>13.838445857142858</v>
      </c>
      <c r="M42">
        <f t="shared" si="4"/>
        <v>13.593826857142858</v>
      </c>
      <c r="N42">
        <f t="shared" si="10"/>
        <v>4.600901180562305</v>
      </c>
      <c r="O42">
        <f t="shared" si="6"/>
        <v>85.332231651821715</v>
      </c>
      <c r="P42">
        <f t="shared" si="7"/>
        <v>0.34818616760064258</v>
      </c>
    </row>
    <row r="43" spans="1:16" x14ac:dyDescent="0.25">
      <c r="A43">
        <f>Input!G44</f>
        <v>40</v>
      </c>
      <c r="B43">
        <f t="shared" si="1"/>
        <v>40</v>
      </c>
      <c r="C43" s="4">
        <f>Input!I44</f>
        <v>316.5020324285714</v>
      </c>
      <c r="D43">
        <f t="shared" si="8"/>
        <v>315.62839314285713</v>
      </c>
      <c r="E43">
        <f t="shared" si="9"/>
        <v>253.02961641395402</v>
      </c>
      <c r="F43">
        <f t="shared" si="2"/>
        <v>3918.6068479550627</v>
      </c>
      <c r="G43">
        <f t="shared" si="3"/>
        <v>6326.8496494464516</v>
      </c>
      <c r="L43">
        <f>Input!J44</f>
        <v>14.537357428571397</v>
      </c>
      <c r="M43">
        <f t="shared" si="4"/>
        <v>14.292738428571397</v>
      </c>
      <c r="N43">
        <f t="shared" si="10"/>
        <v>4.6765691695325851</v>
      </c>
      <c r="O43">
        <f t="shared" si="6"/>
        <v>97.235145089597708</v>
      </c>
      <c r="P43">
        <f t="shared" si="7"/>
        <v>0.26461253478812569</v>
      </c>
    </row>
    <row r="44" spans="1:16" x14ac:dyDescent="0.25">
      <c r="A44">
        <f>Input!G45</f>
        <v>41</v>
      </c>
      <c r="B44">
        <f t="shared" si="1"/>
        <v>41</v>
      </c>
      <c r="C44" s="4">
        <f>Input!I45</f>
        <v>330.75982514285715</v>
      </c>
      <c r="D44">
        <f t="shared" si="8"/>
        <v>329.88618585714289</v>
      </c>
      <c r="E44">
        <f t="shared" si="9"/>
        <v>257.49992766341569</v>
      </c>
      <c r="F44">
        <f t="shared" si="2"/>
        <v>5239.7703752889383</v>
      </c>
      <c r="G44">
        <f t="shared" si="3"/>
        <v>5635.6828398075331</v>
      </c>
      <c r="L44">
        <f>Input!J45</f>
        <v>14.257792714285756</v>
      </c>
      <c r="M44">
        <f t="shared" si="4"/>
        <v>14.013173714285756</v>
      </c>
      <c r="N44">
        <f t="shared" si="10"/>
        <v>4.7535041072605466</v>
      </c>
      <c r="O44">
        <f t="shared" si="6"/>
        <v>90.331501925629198</v>
      </c>
      <c r="P44">
        <f t="shared" si="7"/>
        <v>0.19138008154646249</v>
      </c>
    </row>
    <row r="45" spans="1:16" x14ac:dyDescent="0.25">
      <c r="A45">
        <f>Input!G46</f>
        <v>42</v>
      </c>
      <c r="B45">
        <f t="shared" si="1"/>
        <v>42</v>
      </c>
      <c r="C45" s="4">
        <f>Input!I46</f>
        <v>345.36707357142859</v>
      </c>
      <c r="D45">
        <f t="shared" si="8"/>
        <v>344.49343428571433</v>
      </c>
      <c r="E45">
        <f t="shared" si="9"/>
        <v>262.04781545033842</v>
      </c>
      <c r="F45">
        <f t="shared" si="2"/>
        <v>6797.2800651480911</v>
      </c>
      <c r="G45">
        <f t="shared" si="3"/>
        <v>4973.5354709440671</v>
      </c>
      <c r="L45">
        <f>Input!J46</f>
        <v>14.607248428571438</v>
      </c>
      <c r="M45">
        <f t="shared" si="4"/>
        <v>14.362629428571438</v>
      </c>
      <c r="N45">
        <f t="shared" si="10"/>
        <v>4.8317255185830996</v>
      </c>
      <c r="O45">
        <f t="shared" si="6"/>
        <v>95.560848163706893</v>
      </c>
      <c r="P45">
        <f t="shared" si="7"/>
        <v>0.12905961469328675</v>
      </c>
    </row>
    <row r="46" spans="1:16" x14ac:dyDescent="0.25">
      <c r="A46">
        <f>Input!G47</f>
        <v>43</v>
      </c>
      <c r="B46">
        <f t="shared" si="1"/>
        <v>43</v>
      </c>
      <c r="C46" s="4">
        <f>Input!I47</f>
        <v>360.32377785714289</v>
      </c>
      <c r="D46">
        <f t="shared" si="8"/>
        <v>359.45013857142862</v>
      </c>
      <c r="E46">
        <f t="shared" si="9"/>
        <v>266.67457611075946</v>
      </c>
      <c r="F46">
        <f t="shared" si="2"/>
        <v>8607.304989893526</v>
      </c>
      <c r="G46">
        <f t="shared" si="3"/>
        <v>4342.3535493886775</v>
      </c>
      <c r="L46">
        <f>Input!J47</f>
        <v>14.956704285714295</v>
      </c>
      <c r="M46">
        <f t="shared" si="4"/>
        <v>14.712085285714295</v>
      </c>
      <c r="N46">
        <f t="shared" si="10"/>
        <v>4.9112531684653877</v>
      </c>
      <c r="O46">
        <f t="shared" si="6"/>
        <v>100.91108814903733</v>
      </c>
      <c r="P46">
        <f t="shared" si="7"/>
        <v>7.8243855166279339E-2</v>
      </c>
    </row>
    <row r="47" spans="1:16" x14ac:dyDescent="0.25">
      <c r="A47">
        <f>Input!G48</f>
        <v>44</v>
      </c>
      <c r="B47">
        <f t="shared" si="1"/>
        <v>44</v>
      </c>
      <c r="C47" s="4">
        <f>Input!I48</f>
        <v>375.07080857142864</v>
      </c>
      <c r="D47">
        <f t="shared" si="8"/>
        <v>374.19716928571438</v>
      </c>
      <c r="E47">
        <f t="shared" si="9"/>
        <v>271.38152586602655</v>
      </c>
      <c r="F47">
        <f t="shared" si="2"/>
        <v>10571.056531804397</v>
      </c>
      <c r="G47">
        <f t="shared" si="3"/>
        <v>3744.1655507773849</v>
      </c>
      <c r="L47">
        <f>Input!J48</f>
        <v>14.747030714285756</v>
      </c>
      <c r="M47">
        <f t="shared" si="4"/>
        <v>14.502411714285756</v>
      </c>
      <c r="N47">
        <f t="shared" si="10"/>
        <v>4.9921070626654709</v>
      </c>
      <c r="O47">
        <f t="shared" si="6"/>
        <v>95.158535448940825</v>
      </c>
      <c r="P47">
        <f t="shared" si="7"/>
        <v>3.9548138086609549E-2</v>
      </c>
    </row>
    <row r="48" spans="1:16" x14ac:dyDescent="0.25">
      <c r="A48">
        <f>Input!G49</f>
        <v>45</v>
      </c>
      <c r="B48">
        <f t="shared" si="1"/>
        <v>45</v>
      </c>
      <c r="C48" s="4">
        <f>Input!I49</f>
        <v>388.97914557142855</v>
      </c>
      <c r="D48">
        <f t="shared" si="8"/>
        <v>388.10550628571428</v>
      </c>
      <c r="E48">
        <f t="shared" si="9"/>
        <v>276.17000106388082</v>
      </c>
      <c r="F48">
        <f t="shared" si="2"/>
        <v>12529.557329267107</v>
      </c>
      <c r="G48">
        <f t="shared" si="3"/>
        <v>3181.0854065699614</v>
      </c>
      <c r="L48">
        <f>Input!J49</f>
        <v>13.908336999999904</v>
      </c>
      <c r="M48">
        <f t="shared" si="4"/>
        <v>13.663717999999903</v>
      </c>
      <c r="N48">
        <f t="shared" si="10"/>
        <v>5.0743074482975699</v>
      </c>
      <c r="O48">
        <f t="shared" si="6"/>
        <v>78.040078120350117</v>
      </c>
      <c r="P48">
        <f t="shared" si="7"/>
        <v>1.3611130820786447E-2</v>
      </c>
    </row>
    <row r="49" spans="1:16" x14ac:dyDescent="0.25">
      <c r="A49">
        <f>Input!G50</f>
        <v>46</v>
      </c>
      <c r="B49">
        <f t="shared" si="1"/>
        <v>46</v>
      </c>
      <c r="C49" s="4">
        <f>Input!I50</f>
        <v>402.39824471428568</v>
      </c>
      <c r="D49">
        <f t="shared" si="8"/>
        <v>401.52460542857142</v>
      </c>
      <c r="E49">
        <f t="shared" si="9"/>
        <v>281.04135842005064</v>
      </c>
      <c r="F49">
        <f t="shared" si="2"/>
        <v>14516.212809716231</v>
      </c>
      <c r="G49">
        <f t="shared" si="3"/>
        <v>2655.3155878281364</v>
      </c>
      <c r="L49">
        <f>Input!J50</f>
        <v>13.419099142857135</v>
      </c>
      <c r="M49">
        <f t="shared" si="4"/>
        <v>13.174480142857135</v>
      </c>
      <c r="N49">
        <f t="shared" si="10"/>
        <v>5.1578748142889248</v>
      </c>
      <c r="O49">
        <f t="shared" si="6"/>
        <v>68.247827406927286</v>
      </c>
      <c r="P49">
        <f t="shared" si="7"/>
        <v>1.0955692969981173E-3</v>
      </c>
    </row>
    <row r="50" spans="1:16" x14ac:dyDescent="0.25">
      <c r="A50">
        <f>Input!G51</f>
        <v>47</v>
      </c>
      <c r="B50">
        <f t="shared" si="1"/>
        <v>47</v>
      </c>
      <c r="C50" s="4">
        <f>Input!I51</f>
        <v>413.54588171428571</v>
      </c>
      <c r="D50">
        <f t="shared" si="8"/>
        <v>412.67224242857145</v>
      </c>
      <c r="E50">
        <f t="shared" si="9"/>
        <v>285.99697526024693</v>
      </c>
      <c r="F50">
        <f t="shared" si="2"/>
        <v>16046.623312166397</v>
      </c>
      <c r="G50">
        <f t="shared" si="3"/>
        <v>2169.1502888102877</v>
      </c>
      <c r="L50">
        <f>Input!J51</f>
        <v>11.147637000000032</v>
      </c>
      <c r="M50">
        <f t="shared" si="4"/>
        <v>10.903018000000031</v>
      </c>
      <c r="N50">
        <f t="shared" si="10"/>
        <v>5.2428298917251208</v>
      </c>
      <c r="O50">
        <f t="shared" si="6"/>
        <v>34.866746985933915</v>
      </c>
      <c r="P50">
        <f t="shared" si="7"/>
        <v>2.6890128229661949E-3</v>
      </c>
    </row>
    <row r="51" spans="1:16" x14ac:dyDescent="0.25">
      <c r="A51">
        <f>Input!G52</f>
        <v>48</v>
      </c>
      <c r="B51">
        <f t="shared" si="1"/>
        <v>48</v>
      </c>
      <c r="C51" s="4">
        <f>Input!I52</f>
        <v>423.95966171428569</v>
      </c>
      <c r="D51">
        <f t="shared" si="8"/>
        <v>423.08602242857143</v>
      </c>
      <c r="E51">
        <f t="shared" si="9"/>
        <v>291.03824976244539</v>
      </c>
      <c r="F51">
        <f t="shared" si="2"/>
        <v>17436.614266084904</v>
      </c>
      <c r="G51">
        <f t="shared" si="3"/>
        <v>1724.9787132006693</v>
      </c>
      <c r="L51">
        <f>Input!J52</f>
        <v>10.413779999999974</v>
      </c>
      <c r="M51">
        <f t="shared" si="4"/>
        <v>10.169160999999974</v>
      </c>
      <c r="N51">
        <f t="shared" si="10"/>
        <v>5.3291936540786047</v>
      </c>
      <c r="O51">
        <f t="shared" si="6"/>
        <v>25.853018309130025</v>
      </c>
      <c r="P51">
        <f t="shared" si="7"/>
        <v>1.910461764218473E-2</v>
      </c>
    </row>
    <row r="52" spans="1:16" x14ac:dyDescent="0.25">
      <c r="A52">
        <f>Input!G53</f>
        <v>49</v>
      </c>
      <c r="B52">
        <f t="shared" si="1"/>
        <v>49</v>
      </c>
      <c r="C52" s="4">
        <f>Input!I53</f>
        <v>433.4299112857143</v>
      </c>
      <c r="D52">
        <f t="shared" si="8"/>
        <v>432.55627200000004</v>
      </c>
      <c r="E52">
        <f t="shared" si="9"/>
        <v>296.16660119933744</v>
      </c>
      <c r="F52">
        <f t="shared" si="2"/>
        <v>18602.142301113116</v>
      </c>
      <c r="G52">
        <f t="shared" si="3"/>
        <v>1325.2884658508065</v>
      </c>
      <c r="L52">
        <f>Input!J53</f>
        <v>9.4702495714286101</v>
      </c>
      <c r="M52">
        <f t="shared" si="4"/>
        <v>9.22563057142861</v>
      </c>
      <c r="N52">
        <f t="shared" si="10"/>
        <v>5.4169873173149465</v>
      </c>
      <c r="O52">
        <f t="shared" si="6"/>
        <v>16.428934900622576</v>
      </c>
      <c r="P52">
        <f t="shared" si="7"/>
        <v>5.1081929454156752E-2</v>
      </c>
    </row>
    <row r="53" spans="1:16" x14ac:dyDescent="0.25">
      <c r="A53">
        <f>Input!G54</f>
        <v>50</v>
      </c>
      <c r="B53">
        <f t="shared" si="1"/>
        <v>50</v>
      </c>
      <c r="C53" s="4">
        <f>Input!I54</f>
        <v>441.5023379999999</v>
      </c>
      <c r="D53">
        <f t="shared" si="8"/>
        <v>440.62869871428563</v>
      </c>
      <c r="E53">
        <f t="shared" si="9"/>
        <v>301.38347018082271</v>
      </c>
      <c r="F53">
        <f t="shared" si="2"/>
        <v>19389.233669336318</v>
      </c>
      <c r="G53">
        <f t="shared" si="3"/>
        <v>972.66905297083326</v>
      </c>
      <c r="L53">
        <f>Input!J54</f>
        <v>8.0724267142855979</v>
      </c>
      <c r="M53">
        <f t="shared" si="4"/>
        <v>7.8278077142855977</v>
      </c>
      <c r="N53">
        <f t="shared" si="10"/>
        <v>5.506232339871219</v>
      </c>
      <c r="O53">
        <f t="shared" si="6"/>
        <v>6.5853535672760053</v>
      </c>
      <c r="P53">
        <f t="shared" si="7"/>
        <v>9.938769511178E-2</v>
      </c>
    </row>
    <row r="54" spans="1:16" x14ac:dyDescent="0.25">
      <c r="A54">
        <f>Input!G55</f>
        <v>51</v>
      </c>
      <c r="B54">
        <f t="shared" si="1"/>
        <v>51</v>
      </c>
      <c r="C54" s="4">
        <f>Input!I55</f>
        <v>448.63123442857142</v>
      </c>
      <c r="D54">
        <f t="shared" si="8"/>
        <v>447.75759514285716</v>
      </c>
      <c r="E54">
        <f t="shared" si="9"/>
        <v>306.69031889641496</v>
      </c>
      <c r="F54">
        <f t="shared" si="2"/>
        <v>19899.976427590034</v>
      </c>
      <c r="G54">
        <f t="shared" si="3"/>
        <v>669.8154937680398</v>
      </c>
      <c r="L54">
        <f>Input!J55</f>
        <v>7.1288964285715224</v>
      </c>
      <c r="M54">
        <f t="shared" si="4"/>
        <v>6.8842774285715223</v>
      </c>
      <c r="N54">
        <f t="shared" si="10"/>
        <v>5.5969504225007469</v>
      </c>
      <c r="O54">
        <f t="shared" si="6"/>
        <v>2.3468585655162006</v>
      </c>
      <c r="P54">
        <f t="shared" si="7"/>
        <v>0.16481669369534369</v>
      </c>
    </row>
    <row r="55" spans="1:16" x14ac:dyDescent="0.25">
      <c r="A55">
        <f>Input!G56</f>
        <v>52</v>
      </c>
      <c r="B55">
        <f t="shared" si="1"/>
        <v>52</v>
      </c>
      <c r="C55" s="4">
        <f>Input!I56</f>
        <v>455.93485871428578</v>
      </c>
      <c r="D55">
        <f t="shared" si="8"/>
        <v>455.06121942857152</v>
      </c>
      <c r="E55">
        <f t="shared" si="9"/>
        <v>312.0886313574224</v>
      </c>
      <c r="F55">
        <f t="shared" si="2"/>
        <v>20441.160939762492</v>
      </c>
      <c r="G55">
        <f t="shared" si="3"/>
        <v>419.53204659018479</v>
      </c>
      <c r="L55">
        <f>Input!J56</f>
        <v>7.3036242857143634</v>
      </c>
      <c r="M55">
        <f t="shared" si="4"/>
        <v>7.0590052857143633</v>
      </c>
      <c r="N55">
        <f t="shared" si="10"/>
        <v>5.6891635079782361</v>
      </c>
      <c r="O55">
        <f t="shared" si="6"/>
        <v>2.6064836028483409</v>
      </c>
      <c r="P55">
        <f t="shared" si="7"/>
        <v>0.24819258714754186</v>
      </c>
    </row>
    <row r="56" spans="1:16" x14ac:dyDescent="0.25">
      <c r="A56">
        <f>Input!G57</f>
        <v>53</v>
      </c>
      <c r="B56">
        <f t="shared" si="1"/>
        <v>53</v>
      </c>
      <c r="C56" s="4">
        <f>Input!I57</f>
        <v>462.57451700000001</v>
      </c>
      <c r="D56">
        <f t="shared" si="8"/>
        <v>461.70087771428575</v>
      </c>
      <c r="E56">
        <f t="shared" si="9"/>
        <v>317.57991363876135</v>
      </c>
      <c r="F56">
        <f t="shared" si="2"/>
        <v>20770.852286058594</v>
      </c>
      <c r="G56">
        <f t="shared" si="3"/>
        <v>224.73605269055281</v>
      </c>
      <c r="L56">
        <f>Input!J57</f>
        <v>6.6396582857142334</v>
      </c>
      <c r="M56">
        <f t="shared" si="4"/>
        <v>6.3950392857142333</v>
      </c>
      <c r="N56">
        <f t="shared" si="10"/>
        <v>5.7828937806591734</v>
      </c>
      <c r="O56">
        <f t="shared" si="6"/>
        <v>0.73404541712224203</v>
      </c>
      <c r="P56">
        <f t="shared" si="7"/>
        <v>0.35036879063749682</v>
      </c>
    </row>
    <row r="57" spans="1:16" x14ac:dyDescent="0.25">
      <c r="A57">
        <f>Input!G58</f>
        <v>54</v>
      </c>
      <c r="B57">
        <f t="shared" si="1"/>
        <v>54</v>
      </c>
      <c r="C57" s="4">
        <f>Input!I58</f>
        <v>469.38890314285715</v>
      </c>
      <c r="D57">
        <f t="shared" si="8"/>
        <v>468.51526385714288</v>
      </c>
      <c r="E57">
        <f t="shared" si="9"/>
        <v>323.1656941202537</v>
      </c>
      <c r="F57">
        <f t="shared" si="2"/>
        <v>21126.497422698812</v>
      </c>
      <c r="G57">
        <f t="shared" si="3"/>
        <v>88.461900791419765</v>
      </c>
      <c r="L57">
        <f>Input!J58</f>
        <v>6.8143861428571313</v>
      </c>
      <c r="M57">
        <f t="shared" si="4"/>
        <v>6.5697671428571311</v>
      </c>
      <c r="N57">
        <f t="shared" si="10"/>
        <v>5.8781636658872216</v>
      </c>
      <c r="O57">
        <f t="shared" si="6"/>
        <v>0.87651252638367305</v>
      </c>
      <c r="P57">
        <f t="shared" si="7"/>
        <v>0.4722293628039293</v>
      </c>
    </row>
    <row r="58" spans="1:16" x14ac:dyDescent="0.25">
      <c r="A58">
        <f>Input!G59</f>
        <v>55</v>
      </c>
      <c r="B58">
        <f t="shared" si="1"/>
        <v>55</v>
      </c>
      <c r="C58" s="4">
        <f>Input!I59</f>
        <v>475.81888814285713</v>
      </c>
      <c r="D58">
        <f t="shared" si="8"/>
        <v>474.94524885714287</v>
      </c>
      <c r="E58">
        <f t="shared" si="9"/>
        <v>328.84752372725251</v>
      </c>
      <c r="F58">
        <f t="shared" si="2"/>
        <v>21344.545288128997</v>
      </c>
      <c r="G58">
        <f t="shared" si="3"/>
        <v>13.865115681698377</v>
      </c>
      <c r="L58">
        <f>Input!J59</f>
        <v>6.4299849999999878</v>
      </c>
      <c r="M58">
        <f t="shared" si="4"/>
        <v>6.1853659999999877</v>
      </c>
      <c r="N58">
        <f t="shared" si="10"/>
        <v>5.9749958292430625</v>
      </c>
      <c r="O58">
        <f t="shared" si="6"/>
        <v>0.20701514550607458</v>
      </c>
      <c r="P58">
        <f t="shared" si="7"/>
        <v>0.61468991600807743</v>
      </c>
    </row>
    <row r="59" spans="1:16" x14ac:dyDescent="0.25">
      <c r="A59">
        <f>Input!G60</f>
        <v>56</v>
      </c>
      <c r="B59">
        <f t="shared" si="1"/>
        <v>56</v>
      </c>
      <c r="C59" s="4">
        <f>Input!I60</f>
        <v>481.37523385714286</v>
      </c>
      <c r="D59">
        <f t="shared" si="8"/>
        <v>480.5015945714286</v>
      </c>
      <c r="E59">
        <f t="shared" si="9"/>
        <v>334.62697617043563</v>
      </c>
      <c r="F59">
        <f t="shared" si="2"/>
        <v>21279.404293635318</v>
      </c>
      <c r="G59">
        <f t="shared" si="3"/>
        <v>4.2265741432315274</v>
      </c>
      <c r="L59">
        <f>Input!J60</f>
        <v>5.556345714285726</v>
      </c>
      <c r="M59">
        <f t="shared" si="4"/>
        <v>5.3117267142857258</v>
      </c>
      <c r="N59">
        <f t="shared" si="10"/>
        <v>6.0734131756281178</v>
      </c>
      <c r="O59">
        <f t="shared" si="6"/>
        <v>0.26735875957906585</v>
      </c>
      <c r="P59">
        <f t="shared" si="7"/>
        <v>0.77869854670609373</v>
      </c>
    </row>
    <row r="60" spans="1:16" x14ac:dyDescent="0.25">
      <c r="A60">
        <f>Input!G61</f>
        <v>57</v>
      </c>
      <c r="B60">
        <f t="shared" si="1"/>
        <v>57</v>
      </c>
      <c r="C60" s="4">
        <f>Input!I61</f>
        <v>486.89663400000001</v>
      </c>
      <c r="D60">
        <f t="shared" si="8"/>
        <v>486.02299471428574</v>
      </c>
      <c r="E60">
        <f t="shared" si="9"/>
        <v>340.50564818459657</v>
      </c>
      <c r="F60">
        <f t="shared" si="2"/>
        <v>21175.298141041643</v>
      </c>
      <c r="G60">
        <f t="shared" si="3"/>
        <v>62.956851558427978</v>
      </c>
      <c r="L60">
        <f>Input!J61</f>
        <v>5.5214001428571464</v>
      </c>
      <c r="M60">
        <f t="shared" si="4"/>
        <v>5.2767811428571463</v>
      </c>
      <c r="N60">
        <f t="shared" si="10"/>
        <v>6.1734388481762128</v>
      </c>
      <c r="O60">
        <f t="shared" si="6"/>
        <v>0.42515447323416428</v>
      </c>
      <c r="P60">
        <f t="shared" si="7"/>
        <v>0.96523678602768193</v>
      </c>
    </row>
    <row r="61" spans="1:16" x14ac:dyDescent="0.25">
      <c r="A61">
        <f>Input!G62</f>
        <v>58</v>
      </c>
      <c r="B61">
        <f t="shared" si="1"/>
        <v>58</v>
      </c>
      <c r="C61" s="4">
        <f>Input!I62</f>
        <v>491.75406828571425</v>
      </c>
      <c r="D61">
        <f t="shared" si="8"/>
        <v>490.88042899999999</v>
      </c>
      <c r="E61">
        <f t="shared" si="9"/>
        <v>346.48515976625833</v>
      </c>
      <c r="F61">
        <f t="shared" si="2"/>
        <v>20849.993777084739</v>
      </c>
      <c r="G61">
        <f t="shared" si="3"/>
        <v>193.60070260925474</v>
      </c>
      <c r="L61">
        <f>Input!J62</f>
        <v>4.8574342857142483</v>
      </c>
      <c r="M61">
        <f t="shared" si="4"/>
        <v>4.6128152857142481</v>
      </c>
      <c r="N61">
        <f t="shared" si="10"/>
        <v>6.2750962269862098</v>
      </c>
      <c r="O61">
        <f t="shared" si="6"/>
        <v>2.0097653797309865</v>
      </c>
      <c r="P61">
        <f t="shared" si="7"/>
        <v>1.1753205706233874</v>
      </c>
    </row>
    <row r="62" spans="1:16" x14ac:dyDescent="0.25">
      <c r="A62">
        <f>Input!G63</f>
        <v>59</v>
      </c>
      <c r="B62">
        <f t="shared" si="1"/>
        <v>59</v>
      </c>
      <c r="C62" s="4">
        <f>Input!I63</f>
        <v>495.66797214285708</v>
      </c>
      <c r="D62">
        <f t="shared" si="8"/>
        <v>494.79433285714282</v>
      </c>
      <c r="E62">
        <f t="shared" si="9"/>
        <v>352.56715440992764</v>
      </c>
      <c r="F62">
        <f t="shared" si="2"/>
        <v>20228.570289055991</v>
      </c>
      <c r="G62">
        <f t="shared" si="3"/>
        <v>399.84167953424338</v>
      </c>
      <c r="L62">
        <f>Input!J63</f>
        <v>3.9139038571428273</v>
      </c>
      <c r="M62">
        <f t="shared" si="4"/>
        <v>3.6692848571428271</v>
      </c>
      <c r="N62">
        <f t="shared" si="10"/>
        <v>6.3784089276683646</v>
      </c>
      <c r="O62">
        <f t="shared" si="6"/>
        <v>6.0737852426460837</v>
      </c>
      <c r="P62">
        <f t="shared" si="7"/>
        <v>1.410001233816442</v>
      </c>
    </row>
    <row r="63" spans="1:16" x14ac:dyDescent="0.25">
      <c r="A63">
        <f>Input!G64</f>
        <v>60</v>
      </c>
      <c r="B63">
        <f t="shared" si="1"/>
        <v>60</v>
      </c>
      <c r="C63" s="4">
        <f>Input!I64</f>
        <v>498.9878014285714</v>
      </c>
      <c r="D63">
        <f t="shared" si="8"/>
        <v>498.11416214285714</v>
      </c>
      <c r="E63">
        <f t="shared" si="9"/>
        <v>358.75329934279893</v>
      </c>
      <c r="F63">
        <f t="shared" si="2"/>
        <v>19421.45008037665</v>
      </c>
      <c r="G63">
        <f t="shared" si="3"/>
        <v>685.50689146571142</v>
      </c>
      <c r="L63">
        <f>Input!J64</f>
        <v>3.3198292857143201</v>
      </c>
      <c r="M63">
        <f t="shared" si="4"/>
        <v>3.07521028571432</v>
      </c>
      <c r="N63">
        <f t="shared" si="10"/>
        <v>6.4834007996970033</v>
      </c>
      <c r="O63">
        <f t="shared" si="6"/>
        <v>10.008184724082687</v>
      </c>
      <c r="P63">
        <f t="shared" si="7"/>
        <v>1.6703665170667565</v>
      </c>
    </row>
    <row r="64" spans="1:16" x14ac:dyDescent="0.25">
      <c r="A64">
        <f>Input!G65</f>
        <v>61</v>
      </c>
      <c r="B64">
        <f t="shared" si="1"/>
        <v>61</v>
      </c>
      <c r="C64" s="4">
        <f>Input!I65</f>
        <v>501.64366485714282</v>
      </c>
      <c r="D64">
        <f t="shared" si="8"/>
        <v>500.77002557142856</v>
      </c>
      <c r="E64">
        <f t="shared" si="9"/>
        <v>365.04528575771161</v>
      </c>
      <c r="F64">
        <f t="shared" si="2"/>
        <v>18421.204997501165</v>
      </c>
      <c r="G64">
        <f t="shared" si="3"/>
        <v>1054.5719084238483</v>
      </c>
      <c r="L64">
        <f>Input!J65</f>
        <v>2.655863428571422</v>
      </c>
      <c r="M64">
        <f t="shared" si="4"/>
        <v>2.4112444285714218</v>
      </c>
      <c r="N64">
        <f t="shared" si="10"/>
        <v>6.5900959245619193</v>
      </c>
      <c r="O64">
        <f t="shared" si="6"/>
        <v>15.478185332507618</v>
      </c>
      <c r="P64">
        <f t="shared" si="7"/>
        <v>1.9575416017242446</v>
      </c>
    </row>
    <row r="65" spans="1:16" x14ac:dyDescent="0.25">
      <c r="A65">
        <f>Input!G66</f>
        <v>62</v>
      </c>
      <c r="B65">
        <f t="shared" si="1"/>
        <v>62</v>
      </c>
      <c r="C65" s="4">
        <f>Input!I66</f>
        <v>504.15974599999998</v>
      </c>
      <c r="D65">
        <f t="shared" si="8"/>
        <v>503.28610671428572</v>
      </c>
      <c r="E65">
        <f t="shared" si="9"/>
        <v>371.44482904415395</v>
      </c>
      <c r="F65">
        <f t="shared" si="2"/>
        <v>17382.122497692788</v>
      </c>
      <c r="G65">
        <f t="shared" si="3"/>
        <v>1511.1658135973087</v>
      </c>
      <c r="L65">
        <f>Input!J66</f>
        <v>2.5160811428571606</v>
      </c>
      <c r="M65">
        <f t="shared" si="4"/>
        <v>2.2714621428571604</v>
      </c>
      <c r="N65">
        <f t="shared" si="10"/>
        <v>6.6985186137106769</v>
      </c>
      <c r="O65">
        <f t="shared" si="6"/>
        <v>17.492783197599557</v>
      </c>
      <c r="P65">
        <f t="shared" si="7"/>
        <v>2.2726901610160759</v>
      </c>
    </row>
    <row r="66" spans="1:16" x14ac:dyDescent="0.25">
      <c r="A66">
        <f>Input!G67</f>
        <v>63</v>
      </c>
      <c r="B66">
        <f t="shared" si="1"/>
        <v>63</v>
      </c>
      <c r="C66" s="4">
        <f>Input!I67</f>
        <v>506.46615371428567</v>
      </c>
      <c r="D66">
        <f t="shared" si="8"/>
        <v>505.59251442857141</v>
      </c>
      <c r="E66">
        <f t="shared" si="9"/>
        <v>377.95366901710213</v>
      </c>
      <c r="F66">
        <f t="shared" si="2"/>
        <v>16291.674857972952</v>
      </c>
      <c r="G66">
        <f t="shared" si="3"/>
        <v>2059.5764075916691</v>
      </c>
      <c r="L66">
        <f>Input!J67</f>
        <v>2.3064077142856831</v>
      </c>
      <c r="M66">
        <f t="shared" si="4"/>
        <v>2.061788714285683</v>
      </c>
      <c r="N66">
        <f t="shared" si="10"/>
        <v>6.8086934062738447</v>
      </c>
      <c r="O66">
        <f t="shared" si="6"/>
        <v>20.270576452281318</v>
      </c>
      <c r="P66">
        <f t="shared" si="7"/>
        <v>2.6170154321777495</v>
      </c>
    </row>
    <row r="67" spans="1:16" x14ac:dyDescent="0.25">
      <c r="A67">
        <f>Input!G68</f>
        <v>64</v>
      </c>
      <c r="B67">
        <f t="shared" si="1"/>
        <v>64</v>
      </c>
      <c r="C67" s="4">
        <f>Input!I68</f>
        <v>508.63277914285715</v>
      </c>
      <c r="D67">
        <f t="shared" si="8"/>
        <v>507.75913985714288</v>
      </c>
      <c r="E67">
        <f t="shared" ref="E67:E83" si="11">(_Ac/(1+EXP(-1*(B67-_Muc)/_sc)))</f>
        <v>384.57357014347235</v>
      </c>
      <c r="F67">
        <f t="shared" si="2"/>
        <v>15174.684585681582</v>
      </c>
      <c r="G67">
        <f t="shared" si="3"/>
        <v>2704.2555683768655</v>
      </c>
      <c r="L67">
        <f>Input!J68</f>
        <v>2.1666254285714786</v>
      </c>
      <c r="M67">
        <f t="shared" si="4"/>
        <v>1.9220064285714784</v>
      </c>
      <c r="N67">
        <f t="shared" ref="N67:N83" si="12">_Ac*EXP(-1*(B67-_Muc)/_sc)*(1/_sc)*(1/(1+EXP(-1*(B67-_Muc)/_sc))^2)+$L$3</f>
        <v>6.9206450665649752</v>
      </c>
      <c r="O67">
        <f t="shared" si="6"/>
        <v>22.600702718427819</v>
      </c>
      <c r="P67">
        <f t="shared" si="7"/>
        <v>2.991761308600779</v>
      </c>
    </row>
    <row r="68" spans="1:16" x14ac:dyDescent="0.25">
      <c r="A68">
        <f>Input!G69</f>
        <v>65</v>
      </c>
      <c r="B68">
        <f t="shared" ref="B68:B84" si="13">A68-$A$3</f>
        <v>65</v>
      </c>
      <c r="C68" s="4">
        <f>Input!I69</f>
        <v>510.90424128571425</v>
      </c>
      <c r="D68">
        <f t="shared" ref="D68:D83" si="14">C68-$C$3</f>
        <v>510.03060199999999</v>
      </c>
      <c r="E68">
        <f t="shared" si="11"/>
        <v>391.30632176595668</v>
      </c>
      <c r="F68">
        <f t="shared" ref="F68:F83" si="15">(D68-E68)^2</f>
        <v>14095.454717091647</v>
      </c>
      <c r="G68">
        <f t="shared" ref="G68:G83" si="16">(E68-$H$4)^2</f>
        <v>3449.8247707127721</v>
      </c>
      <c r="L68">
        <f>Input!J69</f>
        <v>2.2714621428571036</v>
      </c>
      <c r="M68">
        <f t="shared" ref="M68:M83" si="17">L68-$L$3</f>
        <v>2.0268431428571034</v>
      </c>
      <c r="N68">
        <f t="shared" si="12"/>
        <v>7.0343985813469105</v>
      </c>
      <c r="O68">
        <f t="shared" ref="O68:O83" si="18">(L68-N68)^2</f>
        <v>22.685563517093968</v>
      </c>
      <c r="P68">
        <f t="shared" ref="P68:P83" si="19">(N68-$Q$4)^2</f>
        <v>3.3982134518301002</v>
      </c>
    </row>
    <row r="69" spans="1:16" x14ac:dyDescent="0.25">
      <c r="A69">
        <f>Input!G70</f>
        <v>66</v>
      </c>
      <c r="B69">
        <f t="shared" si="13"/>
        <v>66</v>
      </c>
      <c r="C69" s="4">
        <f>Input!I70</f>
        <v>512.89613885714289</v>
      </c>
      <c r="D69">
        <f t="shared" si="14"/>
        <v>512.02249957142863</v>
      </c>
      <c r="E69">
        <f t="shared" si="11"/>
        <v>398.15373832400536</v>
      </c>
      <c r="F69">
        <f t="shared" si="15"/>
        <v>12966.094788022683</v>
      </c>
      <c r="G69">
        <f t="shared" si="16"/>
        <v>4301.0807688780133</v>
      </c>
      <c r="L69">
        <f>Input!J70</f>
        <v>1.9918975714286375</v>
      </c>
      <c r="M69">
        <f t="shared" si="17"/>
        <v>1.7472785714286374</v>
      </c>
      <c r="N69">
        <f t="shared" si="12"/>
        <v>7.1499791568558626</v>
      </c>
      <c r="O69">
        <f t="shared" si="18"/>
        <v>26.605805641923435</v>
      </c>
      <c r="P69">
        <f t="shared" si="19"/>
        <v>3.8377004232024814</v>
      </c>
    </row>
    <row r="70" spans="1:16" x14ac:dyDescent="0.25">
      <c r="A70">
        <f>Input!G71</f>
        <v>67</v>
      </c>
      <c r="B70">
        <f t="shared" si="13"/>
        <v>67</v>
      </c>
      <c r="C70" s="4">
        <f>Input!I71</f>
        <v>514.60847185714283</v>
      </c>
      <c r="D70">
        <f t="shared" si="14"/>
        <v>513.73483257142857</v>
      </c>
      <c r="E70">
        <f t="shared" si="11"/>
        <v>405.11765957170729</v>
      </c>
      <c r="F70">
        <f t="shared" si="15"/>
        <v>11797.690270451381</v>
      </c>
      <c r="G70">
        <f t="shared" si="16"/>
        <v>5263.0014465704307</v>
      </c>
      <c r="L70">
        <f>Input!J71</f>
        <v>1.7123329999999441</v>
      </c>
      <c r="M70">
        <f t="shared" si="17"/>
        <v>1.467713999999944</v>
      </c>
      <c r="N70">
        <f t="shared" si="12"/>
        <v>7.2674122155744616</v>
      </c>
      <c r="O70">
        <f t="shared" si="18"/>
        <v>30.858905091307996</v>
      </c>
      <c r="P70">
        <f t="shared" si="19"/>
        <v>4.3115948348723263</v>
      </c>
    </row>
    <row r="71" spans="1:16" x14ac:dyDescent="0.25">
      <c r="A71">
        <f>Input!G72</f>
        <v>68</v>
      </c>
      <c r="B71">
        <f t="shared" si="13"/>
        <v>68</v>
      </c>
      <c r="C71" s="4">
        <f>Input!I72</f>
        <v>517.26433514285713</v>
      </c>
      <c r="D71">
        <f t="shared" si="14"/>
        <v>516.39069585714287</v>
      </c>
      <c r="E71">
        <f t="shared" si="11"/>
        <v>412.19995079231558</v>
      </c>
      <c r="F71">
        <f t="shared" si="15"/>
        <v>10855.711357163833</v>
      </c>
      <c r="G71">
        <f t="shared" si="16"/>
        <v>6340.7518378890327</v>
      </c>
      <c r="L71">
        <f>Input!J72</f>
        <v>2.6558632857143039</v>
      </c>
      <c r="M71">
        <f t="shared" si="17"/>
        <v>2.4112442857143037</v>
      </c>
      <c r="N71">
        <f t="shared" si="12"/>
        <v>7.3867233927447975</v>
      </c>
      <c r="O71">
        <f t="shared" si="18"/>
        <v>22.381037352292573</v>
      </c>
      <c r="P71">
        <f t="shared" si="19"/>
        <v>4.8213145199239502</v>
      </c>
    </row>
    <row r="72" spans="1:16" x14ac:dyDescent="0.25">
      <c r="A72">
        <f>Input!G73</f>
        <v>69</v>
      </c>
      <c r="B72">
        <f t="shared" si="13"/>
        <v>69</v>
      </c>
      <c r="C72" s="4">
        <f>Input!I73</f>
        <v>520.33954528571428</v>
      </c>
      <c r="D72">
        <f t="shared" si="14"/>
        <v>519.46590600000002</v>
      </c>
      <c r="E72">
        <f t="shared" si="11"/>
        <v>419.40250300915142</v>
      </c>
      <c r="F72">
        <f t="shared" si="15"/>
        <v>10012.68461810897</v>
      </c>
      <c r="G72">
        <f t="shared" si="16"/>
        <v>7539.6903233449857</v>
      </c>
      <c r="L72">
        <f>Input!J73</f>
        <v>3.075210142857145</v>
      </c>
      <c r="M72">
        <f t="shared" si="17"/>
        <v>2.8305911428571449</v>
      </c>
      <c r="N72">
        <f t="shared" si="12"/>
        <v>7.507938532612247</v>
      </c>
      <c r="O72">
        <f t="shared" si="18"/>
        <v>19.649080977340859</v>
      </c>
      <c r="P72">
        <f t="shared" si="19"/>
        <v>5.3683237212189923</v>
      </c>
    </row>
    <row r="73" spans="1:16" x14ac:dyDescent="0.25">
      <c r="A73">
        <f>Input!G74</f>
        <v>70</v>
      </c>
      <c r="B73">
        <f t="shared" si="13"/>
        <v>70</v>
      </c>
      <c r="C73" s="4">
        <f>Input!I74</f>
        <v>523.51959214285728</v>
      </c>
      <c r="D73">
        <f t="shared" si="14"/>
        <v>522.64595285714302</v>
      </c>
      <c r="E73">
        <f t="shared" si="11"/>
        <v>426.72723319261388</v>
      </c>
      <c r="F73">
        <f t="shared" si="15"/>
        <v>9200.4007820825282</v>
      </c>
      <c r="G73">
        <f t="shared" si="16"/>
        <v>8865.375004884696</v>
      </c>
      <c r="L73">
        <f>Input!J74</f>
        <v>3.1800468571429974</v>
      </c>
      <c r="M73">
        <f t="shared" si="17"/>
        <v>2.9354278571429973</v>
      </c>
      <c r="N73">
        <f t="shared" si="12"/>
        <v>7.6310836843907408</v>
      </c>
      <c r="O73">
        <f t="shared" si="18"/>
        <v>19.811728837515659</v>
      </c>
      <c r="P73">
        <f t="shared" si="19"/>
        <v>5.9541342985746644</v>
      </c>
    </row>
    <row r="74" spans="1:16" x14ac:dyDescent="0.25">
      <c r="A74">
        <f>Input!G75</f>
        <v>71</v>
      </c>
      <c r="B74">
        <f t="shared" si="13"/>
        <v>71</v>
      </c>
      <c r="C74" s="4">
        <f>Input!I75</f>
        <v>526.83942128571425</v>
      </c>
      <c r="D74">
        <f t="shared" si="14"/>
        <v>525.96578199999999</v>
      </c>
      <c r="E74">
        <f t="shared" si="11"/>
        <v>434.17608446301131</v>
      </c>
      <c r="F74">
        <f t="shared" si="15"/>
        <v>8425.3485739318658</v>
      </c>
      <c r="G74">
        <f t="shared" si="16"/>
        <v>10323.570263939555</v>
      </c>
      <c r="L74">
        <f>Input!J75</f>
        <v>3.3198291428569746</v>
      </c>
      <c r="M74">
        <f t="shared" si="17"/>
        <v>3.0752101428569745</v>
      </c>
      <c r="N74">
        <f t="shared" si="12"/>
        <v>7.7561850979398264</v>
      </c>
      <c r="O74">
        <f t="shared" si="18"/>
        <v>19.681254160199082</v>
      </c>
      <c r="P74">
        <f t="shared" si="19"/>
        <v>6.5803069538118217</v>
      </c>
    </row>
    <row r="75" spans="1:16" x14ac:dyDescent="0.25">
      <c r="A75">
        <f>Input!G76</f>
        <v>72</v>
      </c>
      <c r="B75">
        <f t="shared" si="13"/>
        <v>72</v>
      </c>
      <c r="C75" s="4">
        <f>Input!I76</f>
        <v>530.15925042857145</v>
      </c>
      <c r="D75">
        <f t="shared" si="14"/>
        <v>529.28561114285719</v>
      </c>
      <c r="E75">
        <f t="shared" si="11"/>
        <v>441.75102628892148</v>
      </c>
      <c r="F75">
        <f t="shared" si="15"/>
        <v>7662.3035455508716</v>
      </c>
      <c r="G75">
        <f t="shared" si="16"/>
        <v>11920.253506545179</v>
      </c>
      <c r="L75">
        <f>Input!J76</f>
        <v>3.319829142857202</v>
      </c>
      <c r="M75">
        <f t="shared" si="17"/>
        <v>3.0752101428572018</v>
      </c>
      <c r="N75">
        <f t="shared" si="12"/>
        <v>7.8832692191438101</v>
      </c>
      <c r="O75">
        <f t="shared" si="18"/>
        <v>20.824985329858723</v>
      </c>
      <c r="P75">
        <f t="shared" si="19"/>
        <v>7.2484524731529376</v>
      </c>
    </row>
    <row r="76" spans="1:16" x14ac:dyDescent="0.25">
      <c r="A76">
        <f>Input!G77</f>
        <v>73</v>
      </c>
      <c r="B76">
        <f t="shared" si="13"/>
        <v>73</v>
      </c>
      <c r="C76" s="4">
        <f>Input!I77</f>
        <v>533.44413399999996</v>
      </c>
      <c r="D76">
        <f t="shared" si="14"/>
        <v>532.5704947142857</v>
      </c>
      <c r="E76">
        <f t="shared" si="11"/>
        <v>449.45405468077854</v>
      </c>
      <c r="F76">
        <f t="shared" si="15"/>
        <v>6908.3426038435919</v>
      </c>
      <c r="G76">
        <f t="shared" si="16"/>
        <v>13661.622099597424</v>
      </c>
      <c r="L76">
        <f>Input!J77</f>
        <v>3.2848835714285087</v>
      </c>
      <c r="M76">
        <f t="shared" si="17"/>
        <v>3.0402645714285086</v>
      </c>
      <c r="N76">
        <f t="shared" si="12"/>
        <v>8.0123626849829392</v>
      </c>
      <c r="O76">
        <f t="shared" si="18"/>
        <v>22.349058769093386</v>
      </c>
      <c r="P76">
        <f t="shared" si="19"/>
        <v>7.9602329863867656</v>
      </c>
    </row>
    <row r="77" spans="1:16" x14ac:dyDescent="0.25">
      <c r="A77">
        <f>Input!G78</f>
        <v>74</v>
      </c>
      <c r="B77">
        <f t="shared" si="13"/>
        <v>74</v>
      </c>
      <c r="C77" s="4">
        <f>Input!I78</f>
        <v>536.79890871428563</v>
      </c>
      <c r="D77">
        <f t="shared" si="14"/>
        <v>535.92526942857137</v>
      </c>
      <c r="E77">
        <f t="shared" si="11"/>
        <v>457.28719237937219</v>
      </c>
      <c r="F77">
        <f t="shared" si="15"/>
        <v>6183.9471619957876</v>
      </c>
      <c r="G77">
        <f t="shared" si="16"/>
        <v>15554.100502331974</v>
      </c>
      <c r="L77">
        <f>Input!J78</f>
        <v>3.3547747142856679</v>
      </c>
      <c r="M77">
        <f t="shared" si="17"/>
        <v>3.1101557142856677</v>
      </c>
      <c r="N77">
        <f t="shared" si="12"/>
        <v>8.1434923182864889</v>
      </c>
      <c r="O77">
        <f t="shared" si="18"/>
        <v>22.931816290867364</v>
      </c>
      <c r="P77">
        <f t="shared" si="19"/>
        <v>8.7173632421508049</v>
      </c>
    </row>
    <row r="78" spans="1:16" x14ac:dyDescent="0.25">
      <c r="A78">
        <f>Input!G79</f>
        <v>75</v>
      </c>
      <c r="B78">
        <f t="shared" si="13"/>
        <v>75</v>
      </c>
      <c r="C78" s="4">
        <f>Input!I79</f>
        <v>538.93058857142853</v>
      </c>
      <c r="D78">
        <f t="shared" si="14"/>
        <v>538.05694928571427</v>
      </c>
      <c r="E78">
        <f t="shared" si="11"/>
        <v>465.2524890389364</v>
      </c>
      <c r="F78">
        <f t="shared" si="15"/>
        <v>5300.4894318246588</v>
      </c>
      <c r="G78">
        <f t="shared" si="16"/>
        <v>17604.347597130072</v>
      </c>
      <c r="L78">
        <f>Input!J79</f>
        <v>2.131679857142899</v>
      </c>
      <c r="M78">
        <f t="shared" si="17"/>
        <v>1.8870608571428988</v>
      </c>
      <c r="N78">
        <f t="shared" si="12"/>
        <v>8.2766851221573532</v>
      </c>
      <c r="O78">
        <f t="shared" si="18"/>
        <v>37.761089707055362</v>
      </c>
      <c r="P78">
        <f t="shared" si="19"/>
        <v>9.5216118986127078</v>
      </c>
    </row>
    <row r="79" spans="1:16" x14ac:dyDescent="0.25">
      <c r="A79">
        <f>Input!G80</f>
        <v>76</v>
      </c>
      <c r="B79">
        <f t="shared" si="13"/>
        <v>76</v>
      </c>
      <c r="C79" s="4">
        <f>Input!I80</f>
        <v>540.60797600000001</v>
      </c>
      <c r="D79">
        <f t="shared" si="14"/>
        <v>539.73433671428575</v>
      </c>
      <c r="E79">
        <f t="shared" si="11"/>
        <v>473.35202140449513</v>
      </c>
      <c r="F79">
        <f t="shared" si="15"/>
        <v>4406.6117858884609</v>
      </c>
      <c r="G79">
        <f t="shared" si="16"/>
        <v>19819.264223763712</v>
      </c>
      <c r="L79">
        <f>Input!J80</f>
        <v>1.6773874285714783</v>
      </c>
      <c r="M79">
        <f t="shared" si="17"/>
        <v>1.4327684285714781</v>
      </c>
      <c r="N79">
        <f t="shared" si="12"/>
        <v>8.4119682740576085</v>
      </c>
      <c r="O79">
        <f t="shared" si="18"/>
        <v>45.354579164388682</v>
      </c>
      <c r="P79">
        <f t="shared" si="19"/>
        <v>10.374802828758829</v>
      </c>
    </row>
    <row r="80" spans="1:16" x14ac:dyDescent="0.25">
      <c r="A80">
        <f>Input!G81</f>
        <v>77</v>
      </c>
      <c r="B80">
        <f t="shared" si="13"/>
        <v>77</v>
      </c>
      <c r="C80" s="4">
        <f>Input!I81</f>
        <v>541.97085328571427</v>
      </c>
      <c r="D80">
        <f t="shared" si="14"/>
        <v>541.09721400000001</v>
      </c>
      <c r="E80">
        <f t="shared" si="11"/>
        <v>481.58789348311905</v>
      </c>
      <c r="F80">
        <f t="shared" si="15"/>
        <v>3541.3592283808694</v>
      </c>
      <c r="G80">
        <f t="shared" si="16"/>
        <v>22206.000921198302</v>
      </c>
      <c r="L80">
        <f>Input!J81</f>
        <v>1.3628772857142621</v>
      </c>
      <c r="M80">
        <f t="shared" si="17"/>
        <v>1.118258285714262</v>
      </c>
      <c r="N80">
        <f t="shared" si="12"/>
        <v>8.5493691195443056</v>
      </c>
      <c r="O80">
        <f t="shared" si="18"/>
        <v>51.645664877705897</v>
      </c>
      <c r="P80">
        <f t="shared" si="19"/>
        <v>11.278816439421073</v>
      </c>
    </row>
    <row r="81" spans="1:16" x14ac:dyDescent="0.25">
      <c r="A81">
        <f>Input!G82</f>
        <v>78</v>
      </c>
      <c r="B81">
        <f t="shared" si="13"/>
        <v>78</v>
      </c>
      <c r="C81" s="4">
        <f>Input!I82</f>
        <v>543.08911157142859</v>
      </c>
      <c r="D81">
        <f t="shared" si="14"/>
        <v>542.21547228571433</v>
      </c>
      <c r="E81">
        <f t="shared" si="11"/>
        <v>489.96223670873803</v>
      </c>
      <c r="F81">
        <f t="shared" si="15"/>
        <v>2730.4006282629812</v>
      </c>
      <c r="G81">
        <f t="shared" si="16"/>
        <v>24771.965881070544</v>
      </c>
      <c r="L81">
        <f>Input!J82</f>
        <v>1.1182582857143188</v>
      </c>
      <c r="M81">
        <f t="shared" si="17"/>
        <v>0.87363928571431881</v>
      </c>
      <c r="N81">
        <f t="shared" si="12"/>
        <v>8.6889151656444916</v>
      </c>
      <c r="O81">
        <f t="shared" si="18"/>
        <v>57.314845593634061</v>
      </c>
      <c r="P81">
        <f t="shared" si="19"/>
        <v>12.235591003091887</v>
      </c>
    </row>
    <row r="82" spans="1:16" x14ac:dyDescent="0.25">
      <c r="A82">
        <f>Input!G83</f>
        <v>79</v>
      </c>
      <c r="B82">
        <f t="shared" si="13"/>
        <v>79</v>
      </c>
      <c r="C82" s="4">
        <f>Input!I83</f>
        <v>543.96275085714285</v>
      </c>
      <c r="D82">
        <f t="shared" si="14"/>
        <v>543.08911157142859</v>
      </c>
      <c r="E82">
        <f t="shared" si="11"/>
        <v>498.47721010014442</v>
      </c>
      <c r="F82">
        <f t="shared" si="15"/>
        <v>1990.2217528835668</v>
      </c>
      <c r="G82">
        <f t="shared" si="16"/>
        <v>27524.833116953381</v>
      </c>
      <c r="L82">
        <f>Input!J83</f>
        <v>0.87363928571426186</v>
      </c>
      <c r="M82">
        <f t="shared" si="17"/>
        <v>0.62902028571426183</v>
      </c>
      <c r="N82">
        <f t="shared" si="12"/>
        <v>8.8306340738584534</v>
      </c>
      <c r="O82">
        <f t="shared" si="18"/>
        <v>63.313766058553831</v>
      </c>
      <c r="P82">
        <f t="shared" si="19"/>
        <v>13.247124001493658</v>
      </c>
    </row>
    <row r="83" spans="1:16" x14ac:dyDescent="0.25">
      <c r="A83">
        <f>Input!G84</f>
        <v>80</v>
      </c>
      <c r="B83">
        <f t="shared" si="13"/>
        <v>80</v>
      </c>
      <c r="C83" s="4">
        <f>Input!I84</f>
        <v>544.69660785714291</v>
      </c>
      <c r="D83">
        <f t="shared" si="14"/>
        <v>543.82296857142865</v>
      </c>
      <c r="E83">
        <f t="shared" si="11"/>
        <v>507.13500041180885</v>
      </c>
      <c r="F83">
        <f t="shared" si="15"/>
        <v>1346.0070076812763</v>
      </c>
      <c r="G83">
        <f t="shared" si="16"/>
        <v>30472.550853506407</v>
      </c>
      <c r="L83">
        <f>Input!J84</f>
        <v>0.73385700000005727</v>
      </c>
      <c r="M83">
        <f t="shared" si="17"/>
        <v>0.48923800000005724</v>
      </c>
      <c r="N83">
        <f t="shared" si="12"/>
        <v>8.9745536527798144</v>
      </c>
      <c r="O83">
        <f t="shared" si="18"/>
        <v>67.909081323135496</v>
      </c>
      <c r="P83">
        <f t="shared" si="19"/>
        <v>14.315473479778772</v>
      </c>
    </row>
    <row r="84" spans="1:16" x14ac:dyDescent="0.25">
      <c r="A84">
        <f>Input!G85</f>
        <v>81</v>
      </c>
      <c r="B84">
        <f t="shared" si="13"/>
        <v>81</v>
      </c>
      <c r="C84" s="4">
        <f>Input!I85</f>
        <v>545.25573700000007</v>
      </c>
      <c r="D84">
        <f t="shared" ref="D84" si="20">C84-$C$3</f>
        <v>544.38209771428581</v>
      </c>
      <c r="E84">
        <f t="shared" ref="E84" si="21">(_Ac/(1+EXP(-1*(B84-_Muc)/_sc)))</f>
        <v>515.93782227711961</v>
      </c>
      <c r="F84">
        <f t="shared" ref="F84" si="22">(D84-E84)^2</f>
        <v>809.07680514537628</v>
      </c>
      <c r="G84">
        <f t="shared" ref="G84" si="23">(E84-$H$4)^2</f>
        <v>33623.35013959049</v>
      </c>
      <c r="L84">
        <f>Input!J85</f>
        <v>0.55912914285715942</v>
      </c>
      <c r="M84">
        <f t="shared" ref="M84" si="24">L84-$L$3</f>
        <v>0.31451014285715939</v>
      </c>
      <c r="N84">
        <f t="shared" ref="N84" si="25">_Ac*EXP(-1*(B84-_Muc)/_sc)*(1/_sc)*(1/(1+EXP(-1*(B84-_Muc)/_sc))^2)+$L$3</f>
        <v>9.1207018503210744</v>
      </c>
      <c r="O84">
        <f t="shared" ref="O84" si="26">(L84-N84)^2</f>
        <v>73.30052722519099</v>
      </c>
      <c r="P84">
        <f t="shared" ref="P84" si="27">(N84-$Q$4)^2</f>
        <v>15.442759410144534</v>
      </c>
    </row>
    <row r="85" spans="1:16" x14ac:dyDescent="0.25">
      <c r="A85">
        <f>Input!G86</f>
        <v>82</v>
      </c>
      <c r="B85">
        <f t="shared" ref="B85:B103" si="28">A85-$A$3</f>
        <v>82</v>
      </c>
      <c r="C85" s="4">
        <f>Input!I86</f>
        <v>545.98959400000001</v>
      </c>
      <c r="D85">
        <f t="shared" ref="D85:D103" si="29">C85-$C$3</f>
        <v>545.11595471428575</v>
      </c>
      <c r="E85">
        <f t="shared" ref="E85:E103" si="30">(_Ac/(1+EXP(-1*(B85-_Muc)/_sc)))</f>
        <v>524.88791834364577</v>
      </c>
      <c r="F85">
        <f t="shared" ref="F85:F103" si="31">(D85-E85)^2</f>
        <v>409.17345541193401</v>
      </c>
      <c r="G85">
        <f t="shared" ref="G85:G103" si="32">(E85-$H$4)^2</f>
        <v>36985.753689398567</v>
      </c>
      <c r="L85">
        <f>Input!J86</f>
        <v>0.73385699999994358</v>
      </c>
      <c r="M85">
        <f t="shared" ref="M85:M103" si="33">L85-$L$3</f>
        <v>0.48923799999994355</v>
      </c>
      <c r="N85">
        <f t="shared" ref="N85:N103" si="34">_Ac*EXP(-1*(B85-_Muc)/_sc)*(1/_sc)*(1/(1+EXP(-1*(B85-_Muc)/_sc))^2)+$L$3</f>
        <v>9.2691067455329268</v>
      </c>
      <c r="O85">
        <f t="shared" ref="O85:O103" si="35">(L85-N85)^2</f>
        <v>72.850488218620853</v>
      </c>
      <c r="P85">
        <f t="shared" ref="P85:P103" si="36">(N85-$Q$4)^2</f>
        <v>16.631165063549332</v>
      </c>
    </row>
    <row r="86" spans="1:16" x14ac:dyDescent="0.25">
      <c r="A86">
        <f>Input!G87</f>
        <v>83</v>
      </c>
      <c r="B86">
        <f t="shared" si="28"/>
        <v>83</v>
      </c>
      <c r="C86" s="4">
        <f>Input!I87</f>
        <v>546.6535598571428</v>
      </c>
      <c r="D86">
        <f t="shared" si="29"/>
        <v>545.77992057142853</v>
      </c>
      <c r="E86">
        <f t="shared" si="30"/>
        <v>533.98755940001058</v>
      </c>
      <c r="F86">
        <f t="shared" si="31"/>
        <v>139.05978199716577</v>
      </c>
      <c r="G86">
        <f t="shared" si="32"/>
        <v>40568.584955619059</v>
      </c>
      <c r="L86">
        <f>Input!J87</f>
        <v>0.66396585714278444</v>
      </c>
      <c r="M86">
        <f t="shared" si="33"/>
        <v>0.41934685714278441</v>
      </c>
      <c r="N86">
        <f t="shared" si="34"/>
        <v>9.4197965400056365</v>
      </c>
      <c r="O86">
        <f t="shared" si="35"/>
        <v>76.664570946962556</v>
      </c>
      <c r="P86">
        <f t="shared" si="36"/>
        <v>17.882938388115718</v>
      </c>
    </row>
    <row r="87" spans="1:16" x14ac:dyDescent="0.25">
      <c r="A87">
        <f>Input!G88</f>
        <v>84</v>
      </c>
      <c r="B87">
        <f t="shared" si="28"/>
        <v>84</v>
      </c>
      <c r="C87" s="4">
        <f>Input!I88</f>
        <v>547.282580142857</v>
      </c>
      <c r="D87">
        <f t="shared" si="29"/>
        <v>546.40894085714274</v>
      </c>
      <c r="E87">
        <f t="shared" si="30"/>
        <v>543.23904449395434</v>
      </c>
      <c r="F87">
        <f t="shared" si="31"/>
        <v>10.048242953355043</v>
      </c>
      <c r="G87">
        <f t="shared" si="32"/>
        <v>44380.977438606744</v>
      </c>
      <c r="L87">
        <f>Input!J88</f>
        <v>0.62902028571420487</v>
      </c>
      <c r="M87">
        <f t="shared" si="33"/>
        <v>0.38440128571420484</v>
      </c>
      <c r="N87">
        <f t="shared" si="34"/>
        <v>9.5727995488404716</v>
      </c>
      <c r="O87">
        <f t="shared" si="35"/>
        <v>79.991187507527428</v>
      </c>
      <c r="P87">
        <f t="shared" si="36"/>
        <v>19.200393392699016</v>
      </c>
    </row>
    <row r="88" spans="1:16" x14ac:dyDescent="0.25">
      <c r="A88">
        <f>Input!G89</f>
        <v>85</v>
      </c>
      <c r="B88">
        <f t="shared" si="28"/>
        <v>85</v>
      </c>
      <c r="C88" s="4">
        <f>Input!I89</f>
        <v>547.84170928571416</v>
      </c>
      <c r="D88">
        <f t="shared" si="29"/>
        <v>546.9680699999999</v>
      </c>
      <c r="E88">
        <f t="shared" si="30"/>
        <v>552.6447010411465</v>
      </c>
      <c r="F88">
        <f t="shared" si="31"/>
        <v>32.224139977309207</v>
      </c>
      <c r="G88">
        <f t="shared" si="32"/>
        <v>48432.384235481724</v>
      </c>
      <c r="L88">
        <f>Input!J89</f>
        <v>0.55912914285715942</v>
      </c>
      <c r="M88">
        <f t="shared" si="33"/>
        <v>0.31451014285715939</v>
      </c>
      <c r="N88">
        <f t="shared" si="34"/>
        <v>9.7281441911791937</v>
      </c>
      <c r="O88">
        <f t="shared" si="35"/>
        <v>84.070836956355919</v>
      </c>
      <c r="P88">
        <f t="shared" si="36"/>
        <v>20.585911533990874</v>
      </c>
    </row>
    <row r="89" spans="1:16" x14ac:dyDescent="0.25">
      <c r="A89">
        <f>Input!G90</f>
        <v>86</v>
      </c>
      <c r="B89">
        <f t="shared" si="28"/>
        <v>86</v>
      </c>
      <c r="C89" s="4">
        <f>Input!I90</f>
        <v>548.26105614285711</v>
      </c>
      <c r="D89">
        <f t="shared" si="29"/>
        <v>547.38741685714285</v>
      </c>
      <c r="E89">
        <f t="shared" si="30"/>
        <v>562.20688492430236</v>
      </c>
      <c r="F89">
        <f t="shared" si="31"/>
        <v>219.61663379356028</v>
      </c>
      <c r="G89">
        <f t="shared" si="32"/>
        <v>52732.587833018282</v>
      </c>
      <c r="L89">
        <f>Input!J90</f>
        <v>0.41934685714295483</v>
      </c>
      <c r="M89">
        <f t="shared" si="33"/>
        <v>0.1747278571429548</v>
      </c>
      <c r="N89">
        <f t="shared" si="34"/>
        <v>9.8858589802793215</v>
      </c>
      <c r="O89">
        <f t="shared" si="35"/>
        <v>89.6148517774878</v>
      </c>
      <c r="P89">
        <f t="shared" si="36"/>
        <v>22.041943105410741</v>
      </c>
    </row>
    <row r="90" spans="1:16" x14ac:dyDescent="0.25">
      <c r="A90">
        <f>Input!G91</f>
        <v>87</v>
      </c>
      <c r="B90">
        <f t="shared" si="28"/>
        <v>87</v>
      </c>
      <c r="C90" s="4">
        <f>Input!I91</f>
        <v>548.6105118571428</v>
      </c>
      <c r="D90">
        <f t="shared" si="29"/>
        <v>547.73687257142853</v>
      </c>
      <c r="E90">
        <f t="shared" si="30"/>
        <v>571.92798058214282</v>
      </c>
      <c r="F90">
        <f t="shared" si="31"/>
        <v>585.20970678604499</v>
      </c>
      <c r="G90">
        <f t="shared" si="32"/>
        <v>57291.710148113467</v>
      </c>
      <c r="L90">
        <f>Input!J91</f>
        <v>0.34945571428568201</v>
      </c>
      <c r="M90">
        <f t="shared" si="33"/>
        <v>0.10483671428568198</v>
      </c>
      <c r="N90">
        <f t="shared" si="34"/>
        <v>10.045972513122917</v>
      </c>
      <c r="O90">
        <f t="shared" si="35"/>
        <v>94.022438030132705</v>
      </c>
      <c r="P90">
        <f t="shared" si="36"/>
        <v>23.57100862591987</v>
      </c>
    </row>
    <row r="91" spans="1:16" x14ac:dyDescent="0.25">
      <c r="A91">
        <f>Input!G92</f>
        <v>88</v>
      </c>
      <c r="B91">
        <f t="shared" si="28"/>
        <v>88</v>
      </c>
      <c r="C91" s="4">
        <f>Input!I92</f>
        <v>548.89007642857143</v>
      </c>
      <c r="D91">
        <f t="shared" si="29"/>
        <v>548.01643714285717</v>
      </c>
      <c r="E91">
        <f t="shared" si="30"/>
        <v>581.81040108772413</v>
      </c>
      <c r="F91">
        <f t="shared" si="31"/>
        <v>1142.031999106968</v>
      </c>
      <c r="G91">
        <f t="shared" si="32"/>
        <v>62120.222819543742</v>
      </c>
      <c r="L91">
        <f>Input!J92</f>
        <v>0.27956457142863655</v>
      </c>
      <c r="M91">
        <f t="shared" si="33"/>
        <v>3.4945571428636524E-2</v>
      </c>
      <c r="N91">
        <f t="shared" si="34"/>
        <v>10.208513459546365</v>
      </c>
      <c r="O91">
        <f t="shared" si="35"/>
        <v>98.584026022854289</v>
      </c>
      <c r="P91">
        <f t="shared" si="36"/>
        <v>25.175700226766502</v>
      </c>
    </row>
    <row r="92" spans="1:16" x14ac:dyDescent="0.25">
      <c r="A92">
        <f>Input!G93</f>
        <v>89</v>
      </c>
      <c r="B92">
        <f t="shared" si="28"/>
        <v>89</v>
      </c>
      <c r="C92" s="4">
        <f>Input!I93</f>
        <v>548.95996757142859</v>
      </c>
      <c r="D92">
        <f t="shared" si="29"/>
        <v>548.08632828571433</v>
      </c>
      <c r="E92">
        <f t="shared" si="30"/>
        <v>591.85658821565312</v>
      </c>
      <c r="F92">
        <f t="shared" si="31"/>
        <v>1915.835654334405</v>
      </c>
      <c r="G92">
        <f t="shared" si="32"/>
        <v>67228.957754626608</v>
      </c>
      <c r="L92">
        <f>Input!J93</f>
        <v>6.9891142857159139E-2</v>
      </c>
      <c r="M92">
        <f t="shared" si="33"/>
        <v>-0.17472785714284089</v>
      </c>
      <c r="N92">
        <f t="shared" si="34"/>
        <v>10.373510550878663</v>
      </c>
      <c r="O92">
        <f t="shared" si="35"/>
        <v>106.1645729053574</v>
      </c>
      <c r="P92">
        <f t="shared" si="36"/>
        <v>26.858683034042841</v>
      </c>
    </row>
    <row r="93" spans="1:16" x14ac:dyDescent="0.25">
      <c r="A93">
        <f>Input!G94</f>
        <v>90</v>
      </c>
      <c r="B93">
        <f t="shared" si="28"/>
        <v>90</v>
      </c>
      <c r="C93" s="4">
        <f>Input!I94</f>
        <v>549.06480428571433</v>
      </c>
      <c r="D93">
        <f t="shared" si="29"/>
        <v>548.19116500000007</v>
      </c>
      <c r="E93">
        <f t="shared" si="30"/>
        <v>602.0690124976885</v>
      </c>
      <c r="F93">
        <f t="shared" si="31"/>
        <v>2902.8224509841721</v>
      </c>
      <c r="G93">
        <f t="shared" si="32"/>
        <v>72629.117934299167</v>
      </c>
      <c r="L93">
        <f>Input!J94</f>
        <v>0.10483671428573871</v>
      </c>
      <c r="M93">
        <f t="shared" si="33"/>
        <v>-0.13978228571426132</v>
      </c>
      <c r="N93">
        <f t="shared" si="34"/>
        <v>10.540992568075556</v>
      </c>
      <c r="O93">
        <f t="shared" si="35"/>
        <v>108.91334900459147</v>
      </c>
      <c r="P93">
        <f t="shared" si="36"/>
        <v>28.622696544799449</v>
      </c>
    </row>
    <row r="94" spans="1:16" x14ac:dyDescent="0.25">
      <c r="A94">
        <f>Input!G95</f>
        <v>91</v>
      </c>
      <c r="B94">
        <f t="shared" si="28"/>
        <v>91</v>
      </c>
      <c r="C94" s="4">
        <f>Input!I95</f>
        <v>549.13469542857149</v>
      </c>
      <c r="D94">
        <f t="shared" si="29"/>
        <v>548.26105614285723</v>
      </c>
      <c r="E94">
        <f t="shared" si="30"/>
        <v>612.4501732662211</v>
      </c>
      <c r="F94">
        <f t="shared" si="31"/>
        <v>4120.242757076925</v>
      </c>
      <c r="G94">
        <f t="shared" si="32"/>
        <v>78332.288480012387</v>
      </c>
      <c r="L94">
        <f>Input!J95</f>
        <v>6.9891142857159139E-2</v>
      </c>
      <c r="M94">
        <f t="shared" si="33"/>
        <v>-0.17472785714284089</v>
      </c>
      <c r="N94">
        <f t="shared" si="34"/>
        <v>10.710988329336757</v>
      </c>
      <c r="O94">
        <f t="shared" si="35"/>
        <v>113.23294933210403</v>
      </c>
      <c r="P94">
        <f t="shared" si="36"/>
        <v>30.470555994323412</v>
      </c>
    </row>
    <row r="95" spans="1:16" x14ac:dyDescent="0.25">
      <c r="A95">
        <f>Input!G96</f>
        <v>92</v>
      </c>
      <c r="B95">
        <f t="shared" si="28"/>
        <v>92</v>
      </c>
      <c r="C95" s="4">
        <f>Input!I96</f>
        <v>549.20458657142854</v>
      </c>
      <c r="D95">
        <f t="shared" si="29"/>
        <v>548.33094728571427</v>
      </c>
      <c r="E95">
        <f t="shared" si="30"/>
        <v>623.00259868510557</v>
      </c>
      <c r="F95">
        <f t="shared" si="31"/>
        <v>5575.855522712216</v>
      </c>
      <c r="G95">
        <f t="shared" si="32"/>
        <v>84350.447985707418</v>
      </c>
      <c r="L95">
        <f>Input!J96</f>
        <v>6.9891142857045452E-2</v>
      </c>
      <c r="M95">
        <f t="shared" si="33"/>
        <v>-0.17472785714295458</v>
      </c>
      <c r="N95">
        <f t="shared" si="34"/>
        <v>10.883526677193542</v>
      </c>
      <c r="O95">
        <f t="shared" si="35"/>
        <v>116.93471346946497</v>
      </c>
      <c r="P95">
        <f t="shared" si="36"/>
        <v>32.405153712043536</v>
      </c>
    </row>
    <row r="96" spans="1:16" x14ac:dyDescent="0.25">
      <c r="A96">
        <f>Input!G97</f>
        <v>93</v>
      </c>
      <c r="B96">
        <f t="shared" si="28"/>
        <v>93</v>
      </c>
      <c r="C96" s="4">
        <f>Input!I97</f>
        <v>549.27447771428569</v>
      </c>
      <c r="D96">
        <f t="shared" si="29"/>
        <v>548.40083842857143</v>
      </c>
      <c r="E96">
        <f t="shared" si="30"/>
        <v>633.72884576731008</v>
      </c>
      <c r="F96">
        <f t="shared" si="31"/>
        <v>7280.8688363998363</v>
      </c>
      <c r="G96">
        <f t="shared" si="32"/>
        <v>90695.980118001564</v>
      </c>
      <c r="L96">
        <f>Input!J97</f>
        <v>6.9891142857159139E-2</v>
      </c>
      <c r="M96">
        <f t="shared" si="33"/>
        <v>-0.17472785714284089</v>
      </c>
      <c r="N96">
        <f t="shared" si="34"/>
        <v>11.058636465053821</v>
      </c>
      <c r="O96">
        <f t="shared" si="35"/>
        <v>120.75252375609902</v>
      </c>
      <c r="P96">
        <f t="shared" si="36"/>
        <v>34.429460463375882</v>
      </c>
    </row>
    <row r="97" spans="1:16" x14ac:dyDescent="0.25">
      <c r="A97">
        <f>Input!G98</f>
        <v>94</v>
      </c>
      <c r="B97">
        <f t="shared" si="28"/>
        <v>94</v>
      </c>
      <c r="C97" s="4">
        <f>Input!I98</f>
        <v>549.34436885714285</v>
      </c>
      <c r="D97">
        <f t="shared" si="29"/>
        <v>548.47072957142859</v>
      </c>
      <c r="E97">
        <f t="shared" si="30"/>
        <v>644.63150037883509</v>
      </c>
      <c r="F97">
        <f t="shared" si="31"/>
        <v>9246.8938422745614</v>
      </c>
      <c r="G97">
        <f t="shared" si="32"/>
        <v>97381.685487554787</v>
      </c>
      <c r="L97">
        <f>Input!J98</f>
        <v>6.9891142857159139E-2</v>
      </c>
      <c r="M97">
        <f t="shared" si="33"/>
        <v>-0.17472785714284089</v>
      </c>
      <c r="N97">
        <f t="shared" si="34"/>
        <v>11.236346543191862</v>
      </c>
      <c r="O97">
        <f t="shared" si="35"/>
        <v>124.68972620766405</v>
      </c>
      <c r="P97">
        <f t="shared" si="36"/>
        <v>36.546526774669488</v>
      </c>
    </row>
    <row r="98" spans="1:16" x14ac:dyDescent="0.25">
      <c r="A98">
        <f>Input!G99</f>
        <v>95</v>
      </c>
      <c r="B98">
        <f t="shared" si="28"/>
        <v>95</v>
      </c>
      <c r="C98" s="4">
        <f>Input!I99</f>
        <v>549.41426000000001</v>
      </c>
      <c r="D98">
        <f t="shared" si="29"/>
        <v>548.54062071428575</v>
      </c>
      <c r="E98">
        <f t="shared" si="30"/>
        <v>655.71317722833851</v>
      </c>
      <c r="F98">
        <f t="shared" si="31"/>
        <v>11485.956869757832</v>
      </c>
      <c r="G98">
        <f t="shared" si="32"/>
        <v>104420.79379441582</v>
      </c>
      <c r="L98">
        <f>Input!J99</f>
        <v>6.9891142857159139E-2</v>
      </c>
      <c r="M98">
        <f t="shared" si="33"/>
        <v>-0.17472785714284089</v>
      </c>
      <c r="N98">
        <f t="shared" si="34"/>
        <v>11.416685744169728</v>
      </c>
      <c r="O98">
        <f t="shared" si="35"/>
        <v>128.74974772437605</v>
      </c>
      <c r="P98">
        <f t="shared" si="36"/>
        <v>38.759484238252696</v>
      </c>
    </row>
    <row r="99" spans="1:16" x14ac:dyDescent="0.25">
      <c r="A99">
        <f>Input!G100</f>
        <v>96</v>
      </c>
      <c r="B99">
        <f t="shared" si="28"/>
        <v>96</v>
      </c>
      <c r="C99" s="4">
        <f>Input!I100</f>
        <v>549.48415114285717</v>
      </c>
      <c r="D99">
        <f t="shared" si="29"/>
        <v>548.61051185714291</v>
      </c>
      <c r="E99">
        <f t="shared" si="30"/>
        <v>666.97651984189099</v>
      </c>
      <c r="F99">
        <f t="shared" si="31"/>
        <v>14010.511846245447</v>
      </c>
      <c r="G99">
        <f t="shared" si="32"/>
        <v>111826.97624996063</v>
      </c>
      <c r="L99">
        <f>Input!J100</f>
        <v>6.9891142857159139E-2</v>
      </c>
      <c r="M99">
        <f t="shared" si="33"/>
        <v>-0.17472785714284089</v>
      </c>
      <c r="N99">
        <f t="shared" si="34"/>
        <v>11.599682867677604</v>
      </c>
      <c r="O99">
        <f t="shared" si="35"/>
        <v>132.93609721773802</v>
      </c>
      <c r="P99">
        <f t="shared" si="36"/>
        <v>41.071546794417593</v>
      </c>
    </row>
    <row r="100" spans="1:16" x14ac:dyDescent="0.25">
      <c r="A100">
        <f>Input!G101</f>
        <v>97</v>
      </c>
      <c r="B100">
        <f t="shared" si="28"/>
        <v>97</v>
      </c>
      <c r="C100" s="4">
        <f>Input!I101</f>
        <v>549.51909671428575</v>
      </c>
      <c r="D100">
        <f t="shared" si="29"/>
        <v>548.64545742857149</v>
      </c>
      <c r="E100">
        <f t="shared" si="30"/>
        <v>678.42420052227976</v>
      </c>
      <c r="F100">
        <f t="shared" si="31"/>
        <v>16842.522158982734</v>
      </c>
      <c r="G100">
        <f t="shared" si="32"/>
        <v>119614.35827783837</v>
      </c>
      <c r="L100">
        <f>Input!J101</f>
        <v>3.4945571428579569E-2</v>
      </c>
      <c r="M100">
        <f t="shared" si="33"/>
        <v>-0.20967342857142046</v>
      </c>
      <c r="N100">
        <f t="shared" si="34"/>
        <v>11.785366664780112</v>
      </c>
      <c r="O100">
        <f t="shared" si="35"/>
        <v>138.0723958710806</v>
      </c>
      <c r="P100">
        <f t="shared" si="36"/>
        <v>43.486011987010365</v>
      </c>
    </row>
    <row r="101" spans="1:16" x14ac:dyDescent="0.25">
      <c r="A101">
        <f>Input!G102</f>
        <v>98</v>
      </c>
      <c r="B101">
        <f t="shared" si="28"/>
        <v>98</v>
      </c>
      <c r="C101" s="4">
        <f>Input!I102</f>
        <v>549.55404228571433</v>
      </c>
      <c r="D101">
        <f t="shared" si="29"/>
        <v>548.68040300000007</v>
      </c>
      <c r="E101">
        <f t="shared" si="30"/>
        <v>690.0589202922522</v>
      </c>
      <c r="F101">
        <f t="shared" si="31"/>
        <v>19987.885151755632</v>
      </c>
      <c r="G101">
        <f t="shared" si="32"/>
        <v>127797.53249611161</v>
      </c>
      <c r="L101">
        <f>Input!J102</f>
        <v>3.4945571428579569E-2</v>
      </c>
      <c r="M101">
        <f t="shared" si="33"/>
        <v>-0.20967342857142046</v>
      </c>
      <c r="N101">
        <f t="shared" si="34"/>
        <v>11.973765821555801</v>
      </c>
      <c r="O101">
        <f t="shared" si="35"/>
        <v>142.53542896484782</v>
      </c>
      <c r="P101">
        <f t="shared" si="36"/>
        <v>46.006262189122403</v>
      </c>
    </row>
    <row r="102" spans="1:16" x14ac:dyDescent="0.25">
      <c r="A102">
        <f>Input!G103</f>
        <v>99</v>
      </c>
      <c r="B102">
        <f t="shared" si="28"/>
        <v>99</v>
      </c>
      <c r="C102" s="4">
        <f>Input!I103</f>
        <v>549.58898785714291</v>
      </c>
      <c r="D102">
        <f t="shared" si="29"/>
        <v>548.71534857142865</v>
      </c>
      <c r="E102">
        <f t="shared" si="30"/>
        <v>701.88340882109219</v>
      </c>
      <c r="F102">
        <f t="shared" si="31"/>
        <v>23460.454680644561</v>
      </c>
      <c r="G102">
        <f t="shared" si="32"/>
        <v>136391.57198255046</v>
      </c>
      <c r="L102">
        <f>Input!J103</f>
        <v>3.4945571428579569E-2</v>
      </c>
      <c r="M102">
        <f t="shared" si="33"/>
        <v>-0.20967342857142046</v>
      </c>
      <c r="N102">
        <f t="shared" si="34"/>
        <v>12.164908942117039</v>
      </c>
      <c r="O102">
        <f t="shared" si="35"/>
        <v>147.13601137424374</v>
      </c>
      <c r="P102">
        <f t="shared" si="36"/>
        <v>48.635765795198154</v>
      </c>
    </row>
    <row r="103" spans="1:16" x14ac:dyDescent="0.25">
      <c r="A103">
        <f>Input!G104</f>
        <v>100</v>
      </c>
      <c r="B103">
        <f t="shared" si="28"/>
        <v>100</v>
      </c>
      <c r="C103" s="4">
        <f>Input!I104</f>
        <v>549.62393342857149</v>
      </c>
      <c r="D103">
        <f t="shared" si="29"/>
        <v>548.75029414285723</v>
      </c>
      <c r="E103">
        <f t="shared" si="30"/>
        <v>713.90042433390113</v>
      </c>
      <c r="F103">
        <f t="shared" si="31"/>
        <v>27274.565502118749</v>
      </c>
      <c r="G103">
        <f t="shared" si="32"/>
        <v>145412.0438247791</v>
      </c>
      <c r="L103">
        <f>Input!J104</f>
        <v>3.4945571428579569E-2</v>
      </c>
      <c r="M103">
        <f t="shared" si="33"/>
        <v>-0.20967342857142046</v>
      </c>
      <c r="N103">
        <f t="shared" si="34"/>
        <v>12.358824530997667</v>
      </c>
      <c r="O103">
        <f t="shared" si="35"/>
        <v>151.87799261010966</v>
      </c>
      <c r="P103">
        <f t="shared" si="36"/>
        <v>51.378078375693889</v>
      </c>
    </row>
    <row r="104" spans="1:16" x14ac:dyDescent="0.25">
      <c r="C104" s="4"/>
    </row>
    <row r="105" spans="1:16" x14ac:dyDescent="0.25">
      <c r="C105" s="4"/>
    </row>
    <row r="106" spans="1:16" x14ac:dyDescent="0.25">
      <c r="C106" s="4"/>
    </row>
    <row r="107" spans="1:16" x14ac:dyDescent="0.25">
      <c r="C107" s="4"/>
    </row>
    <row r="108" spans="1:16" x14ac:dyDescent="0.25">
      <c r="C108" s="4"/>
    </row>
    <row r="109" spans="1:16" x14ac:dyDescent="0.25">
      <c r="C109" s="4"/>
    </row>
    <row r="110" spans="1:16" x14ac:dyDescent="0.25">
      <c r="C110" s="4"/>
    </row>
    <row r="111" spans="1:16" x14ac:dyDescent="0.25">
      <c r="C111" s="4"/>
    </row>
    <row r="112" spans="1:16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</sheetData>
  <scenarios current="0">
    <scenario name="1" count="3" user="Pre-Setup" comment="Created by Pre-Setup on 6/11/2021">
      <inputCells r="X3" val="1772.33141208547"/>
      <inputCells r="Y3" val="27.9013684746188"/>
      <inputCells r="Z3" val="4.87769446178679"/>
    </scenario>
  </scenarios>
  <mergeCells count="3">
    <mergeCell ref="C1:J1"/>
    <mergeCell ref="L1:S1"/>
    <mergeCell ref="AB3:AI18"/>
  </mergeCells>
  <phoneticPr fontId="9" type="noConversion"/>
  <conditionalFormatting sqref="W6">
    <cfRule type="cellIs" dxfId="19" priority="1" operator="greaterThan">
      <formula>0.05</formula>
    </cfRule>
    <cfRule type="cellIs" dxfId="18" priority="2" operator="between">
      <formula>0.05</formula>
      <formula>0.025</formula>
    </cfRule>
    <cfRule type="cellIs" dxfId="17" priority="3" operator="lessThan">
      <formula>0.025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7"/>
  <sheetViews>
    <sheetView topLeftCell="A4" zoomScale="82" zoomScaleNormal="82" workbookViewId="0">
      <selection activeCell="O103" sqref="O4:O103"/>
    </sheetView>
  </sheetViews>
  <sheetFormatPr defaultRowHeight="15" x14ac:dyDescent="0.25"/>
  <cols>
    <col min="7" max="7" width="12.42578125" bestFit="1" customWidth="1"/>
    <col min="8" max="8" width="12" bestFit="1" customWidth="1"/>
    <col min="9" max="10" width="12" customWidth="1"/>
    <col min="11" max="11" width="12" bestFit="1" customWidth="1"/>
    <col min="16" max="17" width="12" bestFit="1" customWidth="1"/>
    <col min="18" max="19" width="12" customWidth="1"/>
    <col min="20" max="20" width="12" bestFit="1" customWidth="1"/>
    <col min="23" max="23" width="11.28515625" bestFit="1" customWidth="1"/>
  </cols>
  <sheetData>
    <row r="1" spans="1:31" ht="18" hidden="1" x14ac:dyDescent="0.35">
      <c r="C1" s="30" t="s">
        <v>18</v>
      </c>
      <c r="D1" s="30"/>
      <c r="E1" s="30"/>
      <c r="F1" s="30"/>
      <c r="G1" s="30"/>
      <c r="H1" s="30"/>
      <c r="I1" s="30"/>
      <c r="J1" s="30"/>
      <c r="K1" s="30"/>
      <c r="L1" s="30"/>
      <c r="N1" s="31" t="s">
        <v>19</v>
      </c>
      <c r="O1" s="31"/>
      <c r="P1" s="31"/>
      <c r="Q1" s="31"/>
      <c r="R1" s="31"/>
      <c r="S1" s="31"/>
      <c r="T1" s="31"/>
      <c r="U1" s="31"/>
    </row>
    <row r="2" spans="1:31" ht="14.45" hidden="1" x14ac:dyDescent="0.3">
      <c r="A2" t="s">
        <v>30</v>
      </c>
      <c r="B2" t="s">
        <v>9</v>
      </c>
      <c r="C2" t="s">
        <v>14</v>
      </c>
      <c r="D2" t="s">
        <v>15</v>
      </c>
      <c r="E2" t="s">
        <v>0</v>
      </c>
      <c r="F2" t="s">
        <v>16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16</v>
      </c>
      <c r="P2" t="s">
        <v>8</v>
      </c>
      <c r="Q2" t="s">
        <v>2</v>
      </c>
      <c r="T2" t="s">
        <v>4</v>
      </c>
      <c r="U2" t="s">
        <v>3</v>
      </c>
      <c r="W2" t="s">
        <v>7</v>
      </c>
      <c r="Y2" t="s">
        <v>10</v>
      </c>
      <c r="Z2" t="s">
        <v>13</v>
      </c>
      <c r="AA2" t="s">
        <v>12</v>
      </c>
    </row>
    <row r="3" spans="1:31" ht="14.45" hidden="1" x14ac:dyDescent="0.3">
      <c r="A3">
        <f>Input!G4</f>
        <v>0</v>
      </c>
      <c r="B3">
        <f>A3-$A$3</f>
        <v>0</v>
      </c>
      <c r="C3" s="3"/>
      <c r="D3" s="3"/>
      <c r="E3" s="15">
        <f>Input!I4</f>
        <v>0.87363928571428573</v>
      </c>
      <c r="F3" s="3"/>
      <c r="G3" s="3"/>
      <c r="H3" s="3"/>
      <c r="I3" s="3"/>
      <c r="J3" s="2" t="s">
        <v>11</v>
      </c>
      <c r="K3" s="23">
        <f>SUM(H4:H161)</f>
        <v>17016.953964835782</v>
      </c>
      <c r="L3">
        <f>1-(K3/K5)</f>
        <v>0.99620559538478148</v>
      </c>
      <c r="N3" s="15">
        <f>Input!J4</f>
        <v>0.24461900000000003</v>
      </c>
      <c r="O3" s="3"/>
      <c r="P3" s="3">
        <v>0</v>
      </c>
      <c r="Q3" s="3">
        <v>0</v>
      </c>
      <c r="R3" s="3">
        <v>0</v>
      </c>
      <c r="S3" s="2" t="s">
        <v>11</v>
      </c>
      <c r="T3" s="23">
        <f>SUM(Q4:Q167)</f>
        <v>81.548828090839692</v>
      </c>
      <c r="U3">
        <f>1-(T3/T5)</f>
        <v>0.98716429592829891</v>
      </c>
      <c r="W3">
        <f>COUNT(B4:B500)</f>
        <v>100</v>
      </c>
      <c r="Y3">
        <v>4306.2691173378234</v>
      </c>
      <c r="Z3">
        <v>3.6170858942682602</v>
      </c>
      <c r="AA3">
        <v>0.35059517011244629</v>
      </c>
    </row>
    <row r="4" spans="1:31" ht="14.45" x14ac:dyDescent="0.3">
      <c r="A4">
        <f>Input!G5</f>
        <v>1</v>
      </c>
      <c r="B4">
        <f t="shared" ref="B4:B67" si="0">A4-$A$3</f>
        <v>1</v>
      </c>
      <c r="C4">
        <f>LN(B4)</f>
        <v>0</v>
      </c>
      <c r="D4">
        <f>((C4-$Z$3)/$AA$3)</f>
        <v>-10.316987233760674</v>
      </c>
      <c r="E4" s="4">
        <f>Input!I5</f>
        <v>1.1182582857142858</v>
      </c>
      <c r="F4">
        <f>E4-$E$4</f>
        <v>0</v>
      </c>
      <c r="G4">
        <f>P4</f>
        <v>4.6410457612297163E-21</v>
      </c>
      <c r="H4">
        <f>(F4-G4)^2</f>
        <v>2.1539305757828316E-41</v>
      </c>
      <c r="I4">
        <f>(G4-$J$4)^2</f>
        <v>112662.40268204274</v>
      </c>
      <c r="J4">
        <f>AVERAGE(F3:F161)</f>
        <v>335.65220494142852</v>
      </c>
      <c r="K4" t="s">
        <v>5</v>
      </c>
      <c r="L4" t="s">
        <v>6</v>
      </c>
      <c r="N4" s="4">
        <f>Input!J5</f>
        <v>0.24461900000000003</v>
      </c>
      <c r="O4">
        <f>N4-$N$4</f>
        <v>0</v>
      </c>
      <c r="P4">
        <f>$Y$3*((1/B4*$AA$3)*(1/SQRT(2*PI()))*EXP(-1*D4*D4/2))</f>
        <v>4.6410457612297163E-21</v>
      </c>
      <c r="Q4">
        <f>(O4-P4)^2</f>
        <v>2.1539305757828316E-41</v>
      </c>
      <c r="R4">
        <f>(O4-S4)^2</f>
        <v>27.487832023289741</v>
      </c>
      <c r="S4">
        <f>AVERAGE(O3:O167)</f>
        <v>5.2428839414285857</v>
      </c>
      <c r="T4" t="s">
        <v>5</v>
      </c>
      <c r="U4" t="s">
        <v>6</v>
      </c>
      <c r="AE4">
        <f>LN(37)</f>
        <v>3.6109179126442243</v>
      </c>
    </row>
    <row r="5" spans="1:31" ht="14.45" x14ac:dyDescent="0.3">
      <c r="A5">
        <f>Input!G6</f>
        <v>2</v>
      </c>
      <c r="B5">
        <f t="shared" si="0"/>
        <v>2</v>
      </c>
      <c r="C5">
        <f t="shared" ref="C5:C68" si="1">LN(B5)</f>
        <v>0.69314718055994529</v>
      </c>
      <c r="D5">
        <f t="shared" ref="D5:D68" si="2">((C5-$Z$3)/$AA$3)</f>
        <v>-8.3399286783400939</v>
      </c>
      <c r="E5" s="4">
        <f>Input!I6</f>
        <v>1.3978228571428573</v>
      </c>
      <c r="F5">
        <f t="shared" ref="F5:F68" si="3">E5-$E$4</f>
        <v>0.2795645714285715</v>
      </c>
      <c r="G5">
        <f>G4+P5</f>
        <v>2.3726783590499971E-13</v>
      </c>
      <c r="H5">
        <f t="shared" ref="H5:H68" si="4">(F5-G5)^2</f>
        <v>7.8156349597908195E-2</v>
      </c>
      <c r="I5">
        <f t="shared" ref="I5:I68" si="5">(G5-$J$4)^2</f>
        <v>112662.40268204258</v>
      </c>
      <c r="K5">
        <f>SUM(I4:I161)</f>
        <v>4484749.4377865214</v>
      </c>
      <c r="L5">
        <f>1-((1-L3)*(W3-1)/(W3-1-1))</f>
        <v>0.99616687697034045</v>
      </c>
      <c r="N5" s="4">
        <f>Input!J6</f>
        <v>0.2795645714285715</v>
      </c>
      <c r="O5">
        <f t="shared" ref="O5:O68" si="6">N5-$N$4</f>
        <v>3.4945571428571465E-2</v>
      </c>
      <c r="P5">
        <f t="shared" ref="P5:P68" si="7">$Y$3*((1/B5*$AA$3)*(1/SQRT(2*PI()))*EXP(-1*D5*D5/2))</f>
        <v>2.3726783126395395E-13</v>
      </c>
      <c r="Q5">
        <f t="shared" ref="Q5:Q68" si="8">(O5-P5)^2</f>
        <v>1.2211929624528074E-3</v>
      </c>
      <c r="R5">
        <f t="shared" ref="R5:R68" si="9">(O5-S5)^2</f>
        <v>1.2211929624693903E-3</v>
      </c>
      <c r="T5">
        <f>SUM(R4:R167)</f>
        <v>6353.2804772766858</v>
      </c>
      <c r="U5">
        <f>1-((1-U3)*(Y3-1)/(Y3-1-1))</f>
        <v>0.98716131384150974</v>
      </c>
    </row>
    <row r="6" spans="1:31" ht="14.45" x14ac:dyDescent="0.3">
      <c r="A6">
        <f>Input!G7</f>
        <v>3</v>
      </c>
      <c r="B6">
        <f t="shared" si="0"/>
        <v>3</v>
      </c>
      <c r="C6">
        <f t="shared" si="1"/>
        <v>1.0986122886681098</v>
      </c>
      <c r="D6">
        <f t="shared" si="2"/>
        <v>-7.1834235616891169</v>
      </c>
      <c r="E6" s="4">
        <f>Input!I7</f>
        <v>1.6424418571428572</v>
      </c>
      <c r="F6">
        <f t="shared" si="3"/>
        <v>0.52418357142857142</v>
      </c>
      <c r="G6">
        <f t="shared" ref="G6:G69" si="10">G5+P6</f>
        <v>1.252099305813937E-9</v>
      </c>
      <c r="H6">
        <f t="shared" si="4"/>
        <v>0.27476841524295248</v>
      </c>
      <c r="I6">
        <f t="shared" si="5"/>
        <v>112662.40268120221</v>
      </c>
      <c r="N6" s="4">
        <f>Input!J7</f>
        <v>0.24461899999999992</v>
      </c>
      <c r="O6">
        <f t="shared" si="6"/>
        <v>0</v>
      </c>
      <c r="P6">
        <f t="shared" si="7"/>
        <v>1.2518620379780319E-9</v>
      </c>
      <c r="Q6">
        <f t="shared" si="8"/>
        <v>1.5671585621305114E-18</v>
      </c>
      <c r="R6">
        <f t="shared" si="9"/>
        <v>0</v>
      </c>
    </row>
    <row r="7" spans="1:31" ht="14.45" x14ac:dyDescent="0.3">
      <c r="A7">
        <f>Input!G8</f>
        <v>4</v>
      </c>
      <c r="B7">
        <f t="shared" si="0"/>
        <v>4</v>
      </c>
      <c r="C7">
        <f t="shared" si="1"/>
        <v>1.3862943611198906</v>
      </c>
      <c r="D7">
        <f t="shared" si="2"/>
        <v>-6.3628701229195164</v>
      </c>
      <c r="E7" s="4">
        <f>Input!I8</f>
        <v>1.8870608571428569</v>
      </c>
      <c r="F7">
        <f t="shared" si="3"/>
        <v>0.76880257142857111</v>
      </c>
      <c r="G7">
        <f t="shared" si="10"/>
        <v>2.4464546748535833E-7</v>
      </c>
      <c r="H7">
        <f t="shared" si="4"/>
        <v>0.59105701766711416</v>
      </c>
      <c r="I7">
        <f t="shared" si="5"/>
        <v>112662.40251781113</v>
      </c>
      <c r="N7" s="4">
        <f>Input!J8</f>
        <v>0.2446189999999997</v>
      </c>
      <c r="O7">
        <f t="shared" si="6"/>
        <v>-3.3306690738754696E-16</v>
      </c>
      <c r="P7">
        <f t="shared" si="7"/>
        <v>2.4339336817954441E-7</v>
      </c>
      <c r="Q7">
        <f t="shared" si="8"/>
        <v>5.924033183591582E-14</v>
      </c>
      <c r="R7">
        <f t="shared" si="9"/>
        <v>1.1093356479670479E-31</v>
      </c>
      <c r="T7" s="17"/>
      <c r="U7" s="18"/>
    </row>
    <row r="8" spans="1:31" ht="14.45" x14ac:dyDescent="0.3">
      <c r="A8">
        <f>Input!G9</f>
        <v>5</v>
      </c>
      <c r="B8">
        <f t="shared" si="0"/>
        <v>5</v>
      </c>
      <c r="C8">
        <f t="shared" si="1"/>
        <v>1.6094379124341003</v>
      </c>
      <c r="D8">
        <f t="shared" si="2"/>
        <v>-5.7263994286922086</v>
      </c>
      <c r="E8" s="4">
        <f>Input!I9</f>
        <v>2.0967342857142857</v>
      </c>
      <c r="F8">
        <f t="shared" si="3"/>
        <v>0.9784759999999999</v>
      </c>
      <c r="G8">
        <f t="shared" si="10"/>
        <v>9.3696007179852272E-6</v>
      </c>
      <c r="H8">
        <f t="shared" si="4"/>
        <v>0.95739694680492504</v>
      </c>
      <c r="I8">
        <f t="shared" si="5"/>
        <v>112662.39639218854</v>
      </c>
      <c r="N8" s="4">
        <f>Input!J9</f>
        <v>0.20967342857142879</v>
      </c>
      <c r="O8">
        <f t="shared" si="6"/>
        <v>-3.4945571428571243E-2</v>
      </c>
      <c r="P8">
        <f t="shared" si="7"/>
        <v>9.1249552504998688E-6</v>
      </c>
      <c r="Q8">
        <f t="shared" si="8"/>
        <v>1.221830799285161E-3</v>
      </c>
      <c r="R8">
        <f t="shared" si="9"/>
        <v>1.2211929624693747E-3</v>
      </c>
      <c r="T8" s="19" t="s">
        <v>28</v>
      </c>
      <c r="U8" s="24">
        <f>SQRT((U5-L5)^2)</f>
        <v>9.0055631288307181E-3</v>
      </c>
    </row>
    <row r="9" spans="1:31" ht="14.45" x14ac:dyDescent="0.3">
      <c r="A9">
        <f>Input!G10</f>
        <v>6</v>
      </c>
      <c r="B9">
        <f t="shared" si="0"/>
        <v>6</v>
      </c>
      <c r="C9">
        <f t="shared" si="1"/>
        <v>1.791759469228055</v>
      </c>
      <c r="D9">
        <f t="shared" si="2"/>
        <v>-5.2063650062685376</v>
      </c>
      <c r="E9" s="4">
        <f>Input!I10</f>
        <v>2.3064077142857142</v>
      </c>
      <c r="F9">
        <f t="shared" si="3"/>
        <v>1.1881494285714285</v>
      </c>
      <c r="G9">
        <f t="shared" si="10"/>
        <v>1.3987288036245365E-4</v>
      </c>
      <c r="H9">
        <f t="shared" si="4"/>
        <v>1.4113667044132838</v>
      </c>
      <c r="I9">
        <f t="shared" si="5"/>
        <v>112662.30878478088</v>
      </c>
      <c r="N9" s="4">
        <f>Input!J10</f>
        <v>0.20967342857142857</v>
      </c>
      <c r="O9">
        <f t="shared" si="6"/>
        <v>-3.4945571428571465E-2</v>
      </c>
      <c r="P9">
        <f t="shared" si="7"/>
        <v>1.3050327964446841E-4</v>
      </c>
      <c r="Q9">
        <f t="shared" si="8"/>
        <v>1.2303310169363456E-3</v>
      </c>
      <c r="R9">
        <f t="shared" si="9"/>
        <v>1.2211929624693903E-3</v>
      </c>
      <c r="T9" s="21"/>
      <c r="U9" s="22"/>
      <c r="Z9">
        <f>Z3+AA3</f>
        <v>3.9676810643807063</v>
      </c>
      <c r="AA9">
        <f>EXP(Z9)</f>
        <v>52.861805474946216</v>
      </c>
      <c r="AC9">
        <v>450</v>
      </c>
    </row>
    <row r="10" spans="1:31" ht="14.45" x14ac:dyDescent="0.3">
      <c r="A10">
        <f>Input!G11</f>
        <v>7</v>
      </c>
      <c r="B10">
        <f t="shared" si="0"/>
        <v>7</v>
      </c>
      <c r="C10">
        <f t="shared" si="1"/>
        <v>1.9459101490553132</v>
      </c>
      <c r="D10">
        <f t="shared" si="2"/>
        <v>-4.7666821670046149</v>
      </c>
      <c r="E10" s="4">
        <f>Input!I11</f>
        <v>2.4811355714285712</v>
      </c>
      <c r="F10">
        <f t="shared" si="3"/>
        <v>1.3628772857142855</v>
      </c>
      <c r="G10">
        <f t="shared" si="10"/>
        <v>1.1418560919720748E-3</v>
      </c>
      <c r="H10">
        <f t="shared" si="4"/>
        <v>1.8543233802886665</v>
      </c>
      <c r="I10">
        <f t="shared" si="5"/>
        <v>112661.63615031657</v>
      </c>
      <c r="N10" s="4">
        <f>Input!J11</f>
        <v>0.17472785714285699</v>
      </c>
      <c r="O10">
        <f t="shared" si="6"/>
        <v>-6.989114285714304E-2</v>
      </c>
      <c r="P10">
        <f t="shared" si="7"/>
        <v>1.0019832116096212E-3</v>
      </c>
      <c r="Q10">
        <f t="shared" si="8"/>
        <v>5.0258353238000573E-3</v>
      </c>
      <c r="R10">
        <f t="shared" si="9"/>
        <v>4.8847718498775767E-3</v>
      </c>
      <c r="Z10">
        <f>Z3+AA3*2</f>
        <v>4.3182762344931529</v>
      </c>
      <c r="AA10">
        <f>EXP(Z10)</f>
        <v>75.059132370432607</v>
      </c>
      <c r="AC10">
        <v>517</v>
      </c>
    </row>
    <row r="11" spans="1:31" ht="14.45" x14ac:dyDescent="0.3">
      <c r="A11">
        <f>Input!G12</f>
        <v>8</v>
      </c>
      <c r="B11">
        <f t="shared" si="0"/>
        <v>8</v>
      </c>
      <c r="C11">
        <f t="shared" si="1"/>
        <v>2.0794415416798357</v>
      </c>
      <c r="D11">
        <f t="shared" si="2"/>
        <v>-4.3858115674989371</v>
      </c>
      <c r="E11" s="4">
        <f>Input!I12</f>
        <v>2.6558634285714287</v>
      </c>
      <c r="F11">
        <f t="shared" si="3"/>
        <v>1.5376051428571429</v>
      </c>
      <c r="G11">
        <f t="shared" si="10"/>
        <v>6.1517149509203771E-3</v>
      </c>
      <c r="H11">
        <f t="shared" si="4"/>
        <v>2.3453496018457192</v>
      </c>
      <c r="I11">
        <f t="shared" si="5"/>
        <v>112658.27304651143</v>
      </c>
      <c r="N11" s="4">
        <f>Input!J12</f>
        <v>0.17472785714285743</v>
      </c>
      <c r="O11">
        <f t="shared" si="6"/>
        <v>-6.9891142857142596E-2</v>
      </c>
      <c r="P11">
        <f t="shared" si="7"/>
        <v>5.0098588589483021E-3</v>
      </c>
      <c r="Q11">
        <f t="shared" si="8"/>
        <v>5.6101600580738525E-3</v>
      </c>
      <c r="R11">
        <f t="shared" si="9"/>
        <v>4.8847718498775143E-3</v>
      </c>
    </row>
    <row r="12" spans="1:31" ht="14.45" x14ac:dyDescent="0.3">
      <c r="A12">
        <f>Input!G13</f>
        <v>9</v>
      </c>
      <c r="B12">
        <f t="shared" si="0"/>
        <v>9</v>
      </c>
      <c r="C12">
        <f t="shared" si="1"/>
        <v>2.1972245773362196</v>
      </c>
      <c r="D12">
        <f t="shared" si="2"/>
        <v>-4.0498598896175579</v>
      </c>
      <c r="E12" s="4">
        <f>Input!I13</f>
        <v>2.8305912857142852</v>
      </c>
      <c r="F12">
        <f t="shared" si="3"/>
        <v>1.7123329999999994</v>
      </c>
      <c r="G12">
        <f t="shared" si="10"/>
        <v>2.4519782491594252E-2</v>
      </c>
      <c r="H12">
        <f t="shared" si="4"/>
        <v>2.8487134571960753</v>
      </c>
      <c r="I12">
        <f t="shared" si="5"/>
        <v>112645.94304514649</v>
      </c>
      <c r="N12" s="4">
        <f>Input!J13</f>
        <v>0.17472785714285655</v>
      </c>
      <c r="O12">
        <f t="shared" si="6"/>
        <v>-6.9891142857143485E-2</v>
      </c>
      <c r="P12">
        <f t="shared" si="7"/>
        <v>1.8368067540673876E-2</v>
      </c>
      <c r="Q12">
        <f t="shared" si="8"/>
        <v>7.7896882200461934E-3</v>
      </c>
      <c r="R12">
        <f t="shared" si="9"/>
        <v>4.8847718498776383E-3</v>
      </c>
    </row>
    <row r="13" spans="1:31" ht="14.45" x14ac:dyDescent="0.3">
      <c r="A13">
        <f>Input!G14</f>
        <v>10</v>
      </c>
      <c r="B13">
        <f t="shared" si="0"/>
        <v>10</v>
      </c>
      <c r="C13">
        <f t="shared" si="1"/>
        <v>2.3025850929940459</v>
      </c>
      <c r="D13">
        <f t="shared" si="2"/>
        <v>-3.749340873271628</v>
      </c>
      <c r="E13" s="4">
        <f>Input!I14</f>
        <v>3.1451014285714285</v>
      </c>
      <c r="F13">
        <f t="shared" si="3"/>
        <v>2.0268431428571425</v>
      </c>
      <c r="G13">
        <f t="shared" si="10"/>
        <v>7.7884897331293182E-2</v>
      </c>
      <c r="H13">
        <f t="shared" si="4"/>
        <v>3.7984382428031971</v>
      </c>
      <c r="I13">
        <f t="shared" si="5"/>
        <v>112610.1242730582</v>
      </c>
      <c r="N13" s="4">
        <f>Input!J14</f>
        <v>0.31451014285714329</v>
      </c>
      <c r="O13">
        <f t="shared" si="6"/>
        <v>6.9891142857143262E-2</v>
      </c>
      <c r="P13">
        <f t="shared" si="7"/>
        <v>5.3365114839698934E-2</v>
      </c>
      <c r="Q13">
        <f t="shared" si="8"/>
        <v>2.7310960203335492E-4</v>
      </c>
      <c r="R13">
        <f t="shared" si="9"/>
        <v>4.884771849877608E-3</v>
      </c>
    </row>
    <row r="14" spans="1:31" ht="14.45" x14ac:dyDescent="0.3">
      <c r="A14">
        <f>Input!G15</f>
        <v>11</v>
      </c>
      <c r="B14">
        <f t="shared" si="0"/>
        <v>11</v>
      </c>
      <c r="C14">
        <f t="shared" si="1"/>
        <v>2.3978952727983707</v>
      </c>
      <c r="D14">
        <f t="shared" si="2"/>
        <v>-3.4774883552413427</v>
      </c>
      <c r="E14" s="4">
        <f>Input!I15</f>
        <v>3.4596115714285713</v>
      </c>
      <c r="F14">
        <f t="shared" si="3"/>
        <v>2.3413532857142858</v>
      </c>
      <c r="G14">
        <f t="shared" si="10"/>
        <v>0.20744733823823552</v>
      </c>
      <c r="H14">
        <f t="shared" si="4"/>
        <v>4.5535545926736605</v>
      </c>
      <c r="I14">
        <f t="shared" si="5"/>
        <v>112523.18540346308</v>
      </c>
      <c r="N14" s="4">
        <f>Input!J15</f>
        <v>0.31451014285714285</v>
      </c>
      <c r="O14">
        <f t="shared" si="6"/>
        <v>6.9891142857142818E-2</v>
      </c>
      <c r="P14">
        <f t="shared" si="7"/>
        <v>0.12956244090694233</v>
      </c>
      <c r="Q14">
        <f t="shared" si="8"/>
        <v>3.5606638109480066E-3</v>
      </c>
      <c r="R14">
        <f t="shared" si="9"/>
        <v>4.8847718498775455E-3</v>
      </c>
    </row>
    <row r="15" spans="1:31" ht="14.45" x14ac:dyDescent="0.3">
      <c r="A15">
        <f>Input!G16</f>
        <v>12</v>
      </c>
      <c r="B15">
        <f t="shared" si="0"/>
        <v>12</v>
      </c>
      <c r="C15">
        <f t="shared" si="1"/>
        <v>2.4849066497880004</v>
      </c>
      <c r="D15">
        <f t="shared" si="2"/>
        <v>-3.2293064508479574</v>
      </c>
      <c r="E15" s="4">
        <f>Input!I16</f>
        <v>4.1934685714285713</v>
      </c>
      <c r="F15">
        <f t="shared" si="3"/>
        <v>3.0752102857142853</v>
      </c>
      <c r="G15">
        <f t="shared" si="10"/>
        <v>0.48042886102230714</v>
      </c>
      <c r="H15">
        <f t="shared" si="4"/>
        <v>6.7328906419265326</v>
      </c>
      <c r="I15">
        <f t="shared" si="5"/>
        <v>112340.11948089398</v>
      </c>
      <c r="N15" s="4">
        <f>Input!J16</f>
        <v>0.73385699999999998</v>
      </c>
      <c r="O15">
        <f t="shared" si="6"/>
        <v>0.48923799999999995</v>
      </c>
      <c r="P15">
        <f t="shared" si="7"/>
        <v>0.27298152278407162</v>
      </c>
      <c r="Q15">
        <f t="shared" si="8"/>
        <v>4.676686393784333E-2</v>
      </c>
      <c r="R15">
        <f t="shared" si="9"/>
        <v>0.23935382064399996</v>
      </c>
    </row>
    <row r="16" spans="1:31" x14ac:dyDescent="0.25">
      <c r="A16">
        <f>Input!G17</f>
        <v>13</v>
      </c>
      <c r="B16">
        <f t="shared" si="0"/>
        <v>13</v>
      </c>
      <c r="C16">
        <f t="shared" si="1"/>
        <v>2.5649493574615367</v>
      </c>
      <c r="D16">
        <f t="shared" si="2"/>
        <v>-3.0010012301917111</v>
      </c>
      <c r="E16" s="4">
        <f>Input!I17</f>
        <v>5.1020534285714287</v>
      </c>
      <c r="F16">
        <f t="shared" si="3"/>
        <v>3.9837951428571428</v>
      </c>
      <c r="G16">
        <f t="shared" si="10"/>
        <v>0.99357839300794693</v>
      </c>
      <c r="H16">
        <f t="shared" si="4"/>
        <v>8.941396211078688</v>
      </c>
      <c r="I16">
        <f t="shared" si="5"/>
        <v>111996.39632327521</v>
      </c>
      <c r="N16" s="4">
        <f>Input!J17</f>
        <v>0.90858485714285742</v>
      </c>
      <c r="O16">
        <f t="shared" si="6"/>
        <v>0.66396585714285739</v>
      </c>
      <c r="P16">
        <f t="shared" si="7"/>
        <v>0.51314953198563973</v>
      </c>
      <c r="Q16">
        <f t="shared" si="8"/>
        <v>2.2745563933927602E-2</v>
      </c>
      <c r="R16">
        <f t="shared" si="9"/>
        <v>0.4408506594514493</v>
      </c>
      <c r="Y16" t="s">
        <v>469</v>
      </c>
      <c r="Z16">
        <f>EXP($Z$3-$AA$3*$AA$3)</f>
        <v>32.922915035498093</v>
      </c>
    </row>
    <row r="17" spans="1:18" ht="14.45" x14ac:dyDescent="0.3">
      <c r="A17">
        <f>Input!G18</f>
        <v>14</v>
      </c>
      <c r="B17">
        <f t="shared" si="0"/>
        <v>14</v>
      </c>
      <c r="C17">
        <f t="shared" si="1"/>
        <v>2.6390573296152584</v>
      </c>
      <c r="D17">
        <f t="shared" si="2"/>
        <v>-2.7896236115840356</v>
      </c>
      <c r="E17" s="4">
        <f>Input!I18</f>
        <v>6.3950395714285708</v>
      </c>
      <c r="F17">
        <f t="shared" si="3"/>
        <v>5.2767812857142848</v>
      </c>
      <c r="G17">
        <f t="shared" si="10"/>
        <v>1.8722959830412673</v>
      </c>
      <c r="H17">
        <f t="shared" si="4"/>
        <v>11.590520176116588</v>
      </c>
      <c r="I17">
        <f t="shared" si="5"/>
        <v>111409.02762426928</v>
      </c>
      <c r="N17" s="4">
        <f>Input!J18</f>
        <v>1.2929861428571421</v>
      </c>
      <c r="O17">
        <f t="shared" si="6"/>
        <v>1.0483671428571419</v>
      </c>
      <c r="P17">
        <f t="shared" si="7"/>
        <v>0.87871759003332051</v>
      </c>
      <c r="Q17">
        <f t="shared" si="8"/>
        <v>2.8780970773322579E-2</v>
      </c>
      <c r="R17">
        <f t="shared" si="9"/>
        <v>1.099073666222447</v>
      </c>
    </row>
    <row r="18" spans="1:18" ht="14.45" x14ac:dyDescent="0.3">
      <c r="A18">
        <f>Input!G19</f>
        <v>15</v>
      </c>
      <c r="B18">
        <f t="shared" si="0"/>
        <v>15</v>
      </c>
      <c r="C18">
        <f t="shared" si="1"/>
        <v>2.7080502011022101</v>
      </c>
      <c r="D18">
        <f t="shared" si="2"/>
        <v>-2.5928357566206501</v>
      </c>
      <c r="E18" s="4">
        <f>Input!I19</f>
        <v>7.9675902857142864</v>
      </c>
      <c r="F18">
        <f t="shared" si="3"/>
        <v>6.8493320000000004</v>
      </c>
      <c r="G18">
        <f t="shared" si="10"/>
        <v>3.2650968428941773</v>
      </c>
      <c r="H18">
        <f t="shared" si="4"/>
        <v>12.846741661433404</v>
      </c>
      <c r="I18">
        <f t="shared" si="5"/>
        <v>110481.18963010675</v>
      </c>
      <c r="N18" s="4">
        <f>Input!J19</f>
        <v>1.5725507142857156</v>
      </c>
      <c r="O18">
        <f t="shared" si="6"/>
        <v>1.3279317142857154</v>
      </c>
      <c r="P18">
        <f t="shared" si="7"/>
        <v>1.3928008598529102</v>
      </c>
      <c r="Q18">
        <f t="shared" si="8"/>
        <v>4.2080060466179094E-3</v>
      </c>
      <c r="R18">
        <f t="shared" si="9"/>
        <v>1.763402637805799</v>
      </c>
    </row>
    <row r="19" spans="1:18" ht="14.45" x14ac:dyDescent="0.3">
      <c r="A19">
        <f>Input!G20</f>
        <v>16</v>
      </c>
      <c r="B19">
        <f t="shared" si="0"/>
        <v>16</v>
      </c>
      <c r="C19">
        <f t="shared" si="1"/>
        <v>2.7725887222397811</v>
      </c>
      <c r="D19">
        <f t="shared" si="2"/>
        <v>-2.4087530120783573</v>
      </c>
      <c r="E19" s="4">
        <f>Input!I20</f>
        <v>9.7498144285714279</v>
      </c>
      <c r="F19">
        <f t="shared" si="3"/>
        <v>8.6315561428571428</v>
      </c>
      <c r="G19">
        <f t="shared" si="10"/>
        <v>5.3342331960042237</v>
      </c>
      <c r="H19">
        <f t="shared" si="4"/>
        <v>10.872338615842818</v>
      </c>
      <c r="I19">
        <f t="shared" si="5"/>
        <v>109109.96245801092</v>
      </c>
      <c r="N19" s="4">
        <f>Input!J20</f>
        <v>1.7822241428571415</v>
      </c>
      <c r="O19">
        <f t="shared" si="6"/>
        <v>1.5376051428571413</v>
      </c>
      <c r="P19">
        <f t="shared" si="7"/>
        <v>2.0691363531100468</v>
      </c>
      <c r="Q19">
        <f t="shared" si="8"/>
        <v>0.28252542747291842</v>
      </c>
      <c r="R19">
        <f t="shared" si="9"/>
        <v>2.3642295753407301</v>
      </c>
    </row>
    <row r="20" spans="1:18" ht="14.45" x14ac:dyDescent="0.3">
      <c r="A20">
        <f>Input!G21</f>
        <v>17</v>
      </c>
      <c r="B20">
        <f t="shared" si="0"/>
        <v>17</v>
      </c>
      <c r="C20">
        <f t="shared" si="1"/>
        <v>2.8332133440562162</v>
      </c>
      <c r="D20">
        <f t="shared" si="2"/>
        <v>-2.2358338535029811</v>
      </c>
      <c r="E20" s="4">
        <f>Input!I21</f>
        <v>11.916439714285714</v>
      </c>
      <c r="F20">
        <f t="shared" si="3"/>
        <v>10.798181428571429</v>
      </c>
      <c r="G20">
        <f t="shared" si="10"/>
        <v>8.2440080372384763</v>
      </c>
      <c r="H20">
        <f t="shared" si="4"/>
        <v>6.5238017129932748</v>
      </c>
      <c r="I20">
        <f t="shared" si="5"/>
        <v>107196.12740005288</v>
      </c>
      <c r="N20" s="4">
        <f>Input!J21</f>
        <v>2.1666252857142858</v>
      </c>
      <c r="O20">
        <f t="shared" si="6"/>
        <v>1.9220062857142857</v>
      </c>
      <c r="P20">
        <f t="shared" si="7"/>
        <v>2.9097748412342517</v>
      </c>
      <c r="Q20">
        <f t="shared" si="8"/>
        <v>0.97568671927400019</v>
      </c>
      <c r="R20">
        <f t="shared" si="9"/>
        <v>3.6941081623252243</v>
      </c>
    </row>
    <row r="21" spans="1:18" ht="14.45" x14ac:dyDescent="0.3">
      <c r="A21">
        <f>Input!G22</f>
        <v>18</v>
      </c>
      <c r="B21">
        <f t="shared" si="0"/>
        <v>18</v>
      </c>
      <c r="C21">
        <f t="shared" si="1"/>
        <v>2.8903717578961645</v>
      </c>
      <c r="D21">
        <f t="shared" si="2"/>
        <v>-2.0728013341969795</v>
      </c>
      <c r="E21" s="4">
        <f>Input!I22</f>
        <v>14.921758714285714</v>
      </c>
      <c r="F21">
        <f t="shared" si="3"/>
        <v>13.803500428571429</v>
      </c>
      <c r="G21">
        <f t="shared" si="10"/>
        <v>12.148552473800054</v>
      </c>
      <c r="H21">
        <f t="shared" si="4"/>
        <v>2.7388527330019565</v>
      </c>
      <c r="I21">
        <f t="shared" si="5"/>
        <v>104654.61315989614</v>
      </c>
      <c r="N21" s="4">
        <f>Input!J22</f>
        <v>3.0053190000000001</v>
      </c>
      <c r="O21">
        <f t="shared" si="6"/>
        <v>2.7606999999999999</v>
      </c>
      <c r="P21">
        <f t="shared" si="7"/>
        <v>3.9045444365615776</v>
      </c>
      <c r="Q21">
        <f t="shared" si="8"/>
        <v>1.308380095052873</v>
      </c>
      <c r="R21">
        <f t="shared" si="9"/>
        <v>7.6214644899999993</v>
      </c>
    </row>
    <row r="22" spans="1:18" ht="14.45" x14ac:dyDescent="0.3">
      <c r="A22">
        <f>Input!G23</f>
        <v>19</v>
      </c>
      <c r="B22">
        <f t="shared" si="0"/>
        <v>19</v>
      </c>
      <c r="C22">
        <f t="shared" si="1"/>
        <v>2.9444389791664403</v>
      </c>
      <c r="D22">
        <f t="shared" si="2"/>
        <v>-1.9185858005005663</v>
      </c>
      <c r="E22" s="4">
        <f>Input!I23</f>
        <v>18.27653342857143</v>
      </c>
      <c r="F22">
        <f t="shared" si="3"/>
        <v>17.158275142857143</v>
      </c>
      <c r="G22">
        <f t="shared" si="10"/>
        <v>17.180669835644153</v>
      </c>
      <c r="H22">
        <f t="shared" si="4"/>
        <v>5.0152226502456795E-4</v>
      </c>
      <c r="I22">
        <f t="shared" si="5"/>
        <v>101424.11867263484</v>
      </c>
      <c r="N22" s="4">
        <f>Input!J23</f>
        <v>3.3547747142857158</v>
      </c>
      <c r="O22">
        <f t="shared" si="6"/>
        <v>3.1101557142857157</v>
      </c>
      <c r="P22">
        <f t="shared" si="7"/>
        <v>5.0321173618440982</v>
      </c>
      <c r="Q22">
        <f t="shared" si="8"/>
        <v>3.6939365746853321</v>
      </c>
      <c r="R22">
        <f t="shared" si="9"/>
        <v>9.6730685671040906</v>
      </c>
    </row>
    <row r="23" spans="1:18" ht="14.45" x14ac:dyDescent="0.3">
      <c r="A23">
        <f>Input!G24</f>
        <v>20</v>
      </c>
      <c r="B23">
        <f t="shared" si="0"/>
        <v>20</v>
      </c>
      <c r="C23">
        <f t="shared" si="1"/>
        <v>2.9957322735539909</v>
      </c>
      <c r="D23">
        <f t="shared" si="2"/>
        <v>-1.7722823178510496</v>
      </c>
      <c r="E23" s="4">
        <f>Input!I24</f>
        <v>24.147389285714286</v>
      </c>
      <c r="F23">
        <f t="shared" si="3"/>
        <v>23.029131</v>
      </c>
      <c r="G23">
        <f t="shared" si="10"/>
        <v>23.442928804711585</v>
      </c>
      <c r="H23">
        <f t="shared" si="4"/>
        <v>0.17122862318412713</v>
      </c>
      <c r="I23">
        <f t="shared" si="5"/>
        <v>97474.632105812765</v>
      </c>
      <c r="N23" s="4">
        <f>Input!J24</f>
        <v>5.8708558571428568</v>
      </c>
      <c r="O23">
        <f t="shared" si="6"/>
        <v>5.6262368571428567</v>
      </c>
      <c r="P23">
        <f t="shared" si="7"/>
        <v>6.2622589690674326</v>
      </c>
      <c r="Q23">
        <f t="shared" si="8"/>
        <v>0.40452412685699779</v>
      </c>
      <c r="R23">
        <f t="shared" si="9"/>
        <v>31.654541172672729</v>
      </c>
    </row>
    <row r="24" spans="1:18" x14ac:dyDescent="0.25">
      <c r="A24">
        <f>Input!G25</f>
        <v>21</v>
      </c>
      <c r="B24">
        <f t="shared" si="0"/>
        <v>21</v>
      </c>
      <c r="C24">
        <f t="shared" si="1"/>
        <v>3.044522437723423</v>
      </c>
      <c r="D24">
        <f t="shared" si="2"/>
        <v>-1.6331184949330566</v>
      </c>
      <c r="E24" s="4">
        <f>Input!I25</f>
        <v>31.311231142857146</v>
      </c>
      <c r="F24">
        <f t="shared" si="3"/>
        <v>30.192972857142859</v>
      </c>
      <c r="G24">
        <f t="shared" si="10"/>
        <v>31.001673353039635</v>
      </c>
      <c r="H24">
        <f t="shared" si="4"/>
        <v>0.65399649206369148</v>
      </c>
      <c r="I24">
        <f t="shared" si="5"/>
        <v>92811.946397087944</v>
      </c>
      <c r="N24" s="4">
        <f>Input!J25</f>
        <v>7.1638418571428595</v>
      </c>
      <c r="O24">
        <f t="shared" si="6"/>
        <v>6.9192228571428593</v>
      </c>
      <c r="P24">
        <f t="shared" si="7"/>
        <v>7.5587445483280495</v>
      </c>
      <c r="Q24">
        <f t="shared" si="8"/>
        <v>0.40898799349636578</v>
      </c>
      <c r="R24">
        <f t="shared" si="9"/>
        <v>47.875644946808194</v>
      </c>
    </row>
    <row r="25" spans="1:18" x14ac:dyDescent="0.25">
      <c r="A25">
        <f>Input!G26</f>
        <v>22</v>
      </c>
      <c r="B25">
        <f t="shared" si="0"/>
        <v>22</v>
      </c>
      <c r="C25">
        <f t="shared" si="1"/>
        <v>3.0910424533583161</v>
      </c>
      <c r="D25">
        <f t="shared" si="2"/>
        <v>-1.500429799820763</v>
      </c>
      <c r="E25" s="4">
        <f>Input!I26</f>
        <v>40.327188285714286</v>
      </c>
      <c r="F25">
        <f t="shared" si="3"/>
        <v>39.208930000000002</v>
      </c>
      <c r="G25">
        <f t="shared" si="10"/>
        <v>39.884131285337901</v>
      </c>
      <c r="H25">
        <f t="shared" si="4"/>
        <v>0.45589677572195036</v>
      </c>
      <c r="I25">
        <f t="shared" si="5"/>
        <v>87478.753394234649</v>
      </c>
      <c r="N25" s="4">
        <f>Input!J26</f>
        <v>9.0159571428571397</v>
      </c>
      <c r="O25">
        <f t="shared" si="6"/>
        <v>8.7713381428571395</v>
      </c>
      <c r="P25">
        <f t="shared" si="7"/>
        <v>8.8824579322982622</v>
      </c>
      <c r="Q25">
        <f t="shared" si="8"/>
        <v>1.2347607605439436E-2</v>
      </c>
      <c r="R25">
        <f t="shared" si="9"/>
        <v>76.936372816340537</v>
      </c>
    </row>
    <row r="26" spans="1:18" x14ac:dyDescent="0.25">
      <c r="A26">
        <f>Input!G27</f>
        <v>23</v>
      </c>
      <c r="B26">
        <f t="shared" si="0"/>
        <v>23</v>
      </c>
      <c r="C26">
        <f t="shared" si="1"/>
        <v>3.1354942159291497</v>
      </c>
      <c r="D26">
        <f t="shared" si="2"/>
        <v>-1.3736403675631064</v>
      </c>
      <c r="E26" s="4">
        <f>Input!I27</f>
        <v>51.404934142857144</v>
      </c>
      <c r="F26">
        <f t="shared" si="3"/>
        <v>50.28667585714286</v>
      </c>
      <c r="G26">
        <f t="shared" si="10"/>
        <v>50.078417748798948</v>
      </c>
      <c r="H26">
        <f t="shared" si="4"/>
        <v>4.3371439690984732E-2</v>
      </c>
      <c r="I26">
        <f t="shared" si="5"/>
        <v>81552.387931541292</v>
      </c>
      <c r="N26" s="4">
        <f>Input!J27</f>
        <v>11.077745857142858</v>
      </c>
      <c r="O26">
        <f t="shared" si="6"/>
        <v>10.833126857142858</v>
      </c>
      <c r="P26">
        <f t="shared" si="7"/>
        <v>10.194286463461047</v>
      </c>
      <c r="Q26">
        <f t="shared" si="8"/>
        <v>0.40811704859953096</v>
      </c>
      <c r="R26">
        <f t="shared" si="9"/>
        <v>117.35663750294989</v>
      </c>
    </row>
    <row r="27" spans="1:18" x14ac:dyDescent="0.25">
      <c r="A27">
        <f>Input!G28</f>
        <v>24</v>
      </c>
      <c r="B27">
        <f t="shared" si="0"/>
        <v>24</v>
      </c>
      <c r="C27">
        <f t="shared" si="1"/>
        <v>3.1780538303479458</v>
      </c>
      <c r="D27">
        <f t="shared" si="2"/>
        <v>-1.2522478954273781</v>
      </c>
      <c r="E27" s="4">
        <f>Input!I28</f>
        <v>64.020285142857148</v>
      </c>
      <c r="F27">
        <f t="shared" si="3"/>
        <v>62.902026857142864</v>
      </c>
      <c r="G27">
        <f t="shared" si="10"/>
        <v>61.535972685174485</v>
      </c>
      <c r="H27">
        <f t="shared" si="4"/>
        <v>1.8661040007522141</v>
      </c>
      <c r="I27">
        <f t="shared" si="5"/>
        <v>75139.708786364601</v>
      </c>
      <c r="N27" s="4">
        <f>Input!J28</f>
        <v>12.615351000000004</v>
      </c>
      <c r="O27">
        <f t="shared" si="6"/>
        <v>12.370732000000004</v>
      </c>
      <c r="P27">
        <f t="shared" si="7"/>
        <v>11.457554936375534</v>
      </c>
      <c r="Q27">
        <f t="shared" si="8"/>
        <v>0.83389234952980984</v>
      </c>
      <c r="R27">
        <f t="shared" si="9"/>
        <v>153.03501021582409</v>
      </c>
    </row>
    <row r="28" spans="1:18" x14ac:dyDescent="0.25">
      <c r="A28">
        <f>Input!G29</f>
        <v>25</v>
      </c>
      <c r="B28">
        <f t="shared" si="0"/>
        <v>25</v>
      </c>
      <c r="C28">
        <f t="shared" si="1"/>
        <v>3.2188758248682006</v>
      </c>
      <c r="D28">
        <f t="shared" si="2"/>
        <v>-1.1358116236237421</v>
      </c>
      <c r="E28" s="4">
        <f>Input!I29</f>
        <v>77.649057714285718</v>
      </c>
      <c r="F28">
        <f t="shared" si="3"/>
        <v>76.530799428571427</v>
      </c>
      <c r="G28">
        <f t="shared" si="10"/>
        <v>74.175837723160356</v>
      </c>
      <c r="H28">
        <f t="shared" si="4"/>
        <v>5.5458446339526208</v>
      </c>
      <c r="I28">
        <f t="shared" si="5"/>
        <v>68369.890613662603</v>
      </c>
      <c r="N28" s="4">
        <f>Input!J29</f>
        <v>13.62877257142857</v>
      </c>
      <c r="O28">
        <f t="shared" si="6"/>
        <v>13.38415357142857</v>
      </c>
      <c r="P28">
        <f t="shared" si="7"/>
        <v>12.639865037985869</v>
      </c>
      <c r="Q28">
        <f t="shared" si="8"/>
        <v>0.55396542101428625</v>
      </c>
      <c r="R28">
        <f t="shared" si="9"/>
        <v>179.13556682358413</v>
      </c>
    </row>
    <row r="29" spans="1:18" x14ac:dyDescent="0.25">
      <c r="A29">
        <f>Input!G30</f>
        <v>26</v>
      </c>
      <c r="B29">
        <f t="shared" si="0"/>
        <v>26</v>
      </c>
      <c r="C29">
        <f t="shared" si="1"/>
        <v>3.2580965380214821</v>
      </c>
      <c r="D29">
        <f t="shared" si="2"/>
        <v>-1.0239426747711313</v>
      </c>
      <c r="E29" s="4">
        <f>Input!I30</f>
        <v>93.654128999999998</v>
      </c>
      <c r="F29">
        <f t="shared" si="3"/>
        <v>92.535870714285707</v>
      </c>
      <c r="G29">
        <f t="shared" si="10"/>
        <v>87.890146440327612</v>
      </c>
      <c r="H29">
        <f t="shared" si="4"/>
        <v>21.582754029643468</v>
      </c>
      <c r="I29">
        <f t="shared" si="5"/>
        <v>61386.037632702952</v>
      </c>
      <c r="N29" s="4">
        <f>Input!J30</f>
        <v>16.00507128571428</v>
      </c>
      <c r="O29">
        <f t="shared" si="6"/>
        <v>15.76045228571428</v>
      </c>
      <c r="P29">
        <f t="shared" si="7"/>
        <v>13.714308717167254</v>
      </c>
      <c r="Q29">
        <f t="shared" si="8"/>
        <v>4.1867035031063553</v>
      </c>
      <c r="R29">
        <f t="shared" si="9"/>
        <v>248.39185625027648</v>
      </c>
    </row>
    <row r="30" spans="1:18" x14ac:dyDescent="0.25">
      <c r="A30">
        <f>Input!G31</f>
        <v>27</v>
      </c>
      <c r="B30">
        <f t="shared" si="0"/>
        <v>27</v>
      </c>
      <c r="C30">
        <f t="shared" si="1"/>
        <v>3.2958368660043291</v>
      </c>
      <c r="D30">
        <f t="shared" si="2"/>
        <v>-0.91629621754600032</v>
      </c>
      <c r="E30" s="4">
        <f>Input!I31</f>
        <v>109.41458128571428</v>
      </c>
      <c r="F30">
        <f t="shared" si="3"/>
        <v>108.29632299999999</v>
      </c>
      <c r="G30">
        <f t="shared" si="10"/>
        <v>102.550243441872</v>
      </c>
      <c r="H30">
        <f t="shared" si="4"/>
        <v>33.017430288336335</v>
      </c>
      <c r="I30">
        <f t="shared" si="5"/>
        <v>54336.524454940729</v>
      </c>
      <c r="N30" s="4">
        <f>Input!J31</f>
        <v>15.76045228571428</v>
      </c>
      <c r="O30">
        <f t="shared" si="6"/>
        <v>15.51583328571428</v>
      </c>
      <c r="P30">
        <f t="shared" si="7"/>
        <v>14.660097001544381</v>
      </c>
      <c r="Q30">
        <f t="shared" si="8"/>
        <v>0.73228458804490537</v>
      </c>
      <c r="R30">
        <f t="shared" si="9"/>
        <v>240.74108255007917</v>
      </c>
    </row>
    <row r="31" spans="1:18" x14ac:dyDescent="0.25">
      <c r="A31">
        <f>Input!G32</f>
        <v>28</v>
      </c>
      <c r="B31">
        <f t="shared" si="0"/>
        <v>28</v>
      </c>
      <c r="C31">
        <f t="shared" si="1"/>
        <v>3.3322045101752038</v>
      </c>
      <c r="D31">
        <f t="shared" si="2"/>
        <v>-0.8125650561634562</v>
      </c>
      <c r="E31" s="4">
        <f>Input!I32</f>
        <v>125.45459814285717</v>
      </c>
      <c r="F31">
        <f t="shared" si="3"/>
        <v>124.33633985714287</v>
      </c>
      <c r="G31">
        <f t="shared" si="10"/>
        <v>118.01293402132781</v>
      </c>
      <c r="H31">
        <f t="shared" si="4"/>
        <v>39.985461364420033</v>
      </c>
      <c r="I31">
        <f t="shared" si="5"/>
        <v>47366.852246633003</v>
      </c>
      <c r="N31" s="4">
        <f>Input!J32</f>
        <v>16.040016857142888</v>
      </c>
      <c r="O31">
        <f t="shared" si="6"/>
        <v>15.795397857142888</v>
      </c>
      <c r="P31">
        <f t="shared" si="7"/>
        <v>15.462690579455804</v>
      </c>
      <c r="Q31">
        <f t="shared" si="8"/>
        <v>0.11069413262594989</v>
      </c>
      <c r="R31">
        <f t="shared" si="9"/>
        <v>249.49459346543412</v>
      </c>
    </row>
    <row r="32" spans="1:18" x14ac:dyDescent="0.25">
      <c r="A32">
        <f>Input!G33</f>
        <v>29</v>
      </c>
      <c r="B32">
        <f t="shared" si="0"/>
        <v>29</v>
      </c>
      <c r="C32">
        <f t="shared" si="1"/>
        <v>3.3672958299864741</v>
      </c>
      <c r="D32">
        <f t="shared" si="2"/>
        <v>-0.71247434527312792</v>
      </c>
      <c r="E32" s="4">
        <f>Input!I33</f>
        <v>142.05374414285717</v>
      </c>
      <c r="F32">
        <f t="shared" si="3"/>
        <v>140.93548585714288</v>
      </c>
      <c r="G32">
        <f t="shared" si="10"/>
        <v>134.12647353260428</v>
      </c>
      <c r="H32">
        <f t="shared" si="4"/>
        <v>46.362648835718545</v>
      </c>
      <c r="I32">
        <f t="shared" si="5"/>
        <v>40612.620419861567</v>
      </c>
      <c r="N32" s="4">
        <f>Input!J33</f>
        <v>16.599146000000005</v>
      </c>
      <c r="O32">
        <f t="shared" si="6"/>
        <v>16.354527000000004</v>
      </c>
      <c r="P32">
        <f t="shared" si="7"/>
        <v>16.113539511276457</v>
      </c>
      <c r="Q32">
        <f t="shared" si="8"/>
        <v>5.807496972128192E-2</v>
      </c>
      <c r="R32">
        <f t="shared" si="9"/>
        <v>267.47055339372912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3.4011973816621555</v>
      </c>
      <c r="D33">
        <f t="shared" si="2"/>
        <v>-0.6157772012000704</v>
      </c>
      <c r="E33" s="4">
        <f>Input!I34</f>
        <v>159.00234585714287</v>
      </c>
      <c r="F33">
        <f t="shared" si="3"/>
        <v>157.88408757142858</v>
      </c>
      <c r="G33">
        <f t="shared" si="10"/>
        <v>150.73601630360983</v>
      </c>
      <c r="H33">
        <f t="shared" si="4"/>
        <v>51.094922849815951</v>
      </c>
      <c r="I33">
        <f t="shared" si="5"/>
        <v>34193.99682033735</v>
      </c>
      <c r="N33" s="4">
        <f>Input!J34</f>
        <v>16.948601714285701</v>
      </c>
      <c r="O33">
        <f t="shared" si="6"/>
        <v>16.703982714285701</v>
      </c>
      <c r="P33">
        <f t="shared" si="7"/>
        <v>16.609542771005554</v>
      </c>
      <c r="Q33">
        <f t="shared" si="8"/>
        <v>8.9189028867573492E-3</v>
      </c>
      <c r="R33">
        <f t="shared" si="9"/>
        <v>279.02303851915548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3.4339872044851463</v>
      </c>
      <c r="D34">
        <f t="shared" si="2"/>
        <v>-0.52225103307723475</v>
      </c>
      <c r="E34" s="4">
        <f>Input!I35</f>
        <v>177.20898814285715</v>
      </c>
      <c r="F34">
        <f t="shared" si="3"/>
        <v>176.09072985714286</v>
      </c>
      <c r="G34">
        <f t="shared" si="10"/>
        <v>167.68834622848379</v>
      </c>
      <c r="H34">
        <f t="shared" si="4"/>
        <v>70.6000506431579</v>
      </c>
      <c r="I34">
        <f t="shared" si="5"/>
        <v>28211.857833742059</v>
      </c>
      <c r="N34" s="4">
        <f>Input!J35</f>
        <v>18.206642285714281</v>
      </c>
      <c r="O34">
        <f t="shared" si="6"/>
        <v>17.962023285714281</v>
      </c>
      <c r="P34">
        <f t="shared" si="7"/>
        <v>16.952329924873965</v>
      </c>
      <c r="Q34">
        <f t="shared" si="8"/>
        <v>1.0194806829250131</v>
      </c>
      <c r="R34">
        <f t="shared" si="9"/>
        <v>322.63428051654205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3.4657359027997265</v>
      </c>
      <c r="D35">
        <f t="shared" si="2"/>
        <v>-0.43169445665777778</v>
      </c>
      <c r="E35" s="4">
        <f>Input!I36</f>
        <v>195.24090257142856</v>
      </c>
      <c r="F35">
        <f t="shared" si="3"/>
        <v>194.12264428571427</v>
      </c>
      <c r="G35">
        <f t="shared" si="10"/>
        <v>184.83579844171186</v>
      </c>
      <c r="H35">
        <f t="shared" si="4"/>
        <v>86.24550573026491</v>
      </c>
      <c r="I35">
        <f t="shared" si="5"/>
        <v>22745.588469487779</v>
      </c>
      <c r="N35" s="4">
        <f>Input!J36</f>
        <v>18.031914428571412</v>
      </c>
      <c r="O35">
        <f t="shared" si="6"/>
        <v>17.787295428571412</v>
      </c>
      <c r="P35">
        <f t="shared" si="7"/>
        <v>17.147452213228057</v>
      </c>
      <c r="Q35">
        <f t="shared" si="8"/>
        <v>0.4093993402209225</v>
      </c>
      <c r="R35">
        <f t="shared" si="9"/>
        <v>316.38787866327743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3.4965075614664802</v>
      </c>
      <c r="D36">
        <f t="shared" si="2"/>
        <v>-0.34392468316978508</v>
      </c>
      <c r="E36" s="4">
        <f>Input!I37</f>
        <v>212.46906885714284</v>
      </c>
      <c r="F36">
        <f t="shared" si="3"/>
        <v>211.35081057142855</v>
      </c>
      <c r="G36">
        <f t="shared" si="10"/>
        <v>202.03935093880594</v>
      </c>
      <c r="H36">
        <f t="shared" si="4"/>
        <v>86.703280489960477</v>
      </c>
      <c r="I36">
        <f t="shared" si="5"/>
        <v>17852.394754726138</v>
      </c>
      <c r="N36" s="4">
        <f>Input!J37</f>
        <v>17.228166285714281</v>
      </c>
      <c r="O36">
        <f t="shared" si="6"/>
        <v>16.98354728571428</v>
      </c>
      <c r="P36">
        <f t="shared" si="7"/>
        <v>17.203552497094087</v>
      </c>
      <c r="Q36">
        <f t="shared" si="8"/>
        <v>4.8402293034273361E-2</v>
      </c>
      <c r="R36">
        <f t="shared" si="9"/>
        <v>288.44087840609291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3.5263605246161616</v>
      </c>
      <c r="D37">
        <f t="shared" si="2"/>
        <v>-0.25877529808240179</v>
      </c>
      <c r="E37" s="4">
        <f>Input!I38</f>
        <v>228.85854142857144</v>
      </c>
      <c r="F37">
        <f t="shared" si="3"/>
        <v>227.74028314285715</v>
      </c>
      <c r="G37">
        <f t="shared" si="10"/>
        <v>219.17091658843569</v>
      </c>
      <c r="H37">
        <f t="shared" si="4"/>
        <v>73.43404314403719</v>
      </c>
      <c r="I37">
        <f t="shared" si="5"/>
        <v>13567.890536373065</v>
      </c>
      <c r="N37" s="4">
        <f>Input!J38</f>
        <v>16.389472571428598</v>
      </c>
      <c r="O37">
        <f t="shared" si="6"/>
        <v>16.144853571428598</v>
      </c>
      <c r="P37">
        <f t="shared" si="7"/>
        <v>17.131565649629756</v>
      </c>
      <c r="Q37">
        <f t="shared" si="8"/>
        <v>0.97360072526804864</v>
      </c>
      <c r="R37">
        <f t="shared" si="9"/>
        <v>260.65629684287074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3.5553480614894135</v>
      </c>
      <c r="D38">
        <f t="shared" si="2"/>
        <v>-0.17609436193614858</v>
      </c>
      <c r="E38" s="4">
        <f>Input!I39</f>
        <v>245.2480141428571</v>
      </c>
      <c r="F38">
        <f t="shared" si="3"/>
        <v>244.12975585714281</v>
      </c>
      <c r="G38">
        <f t="shared" si="10"/>
        <v>236.11490126824475</v>
      </c>
      <c r="H38">
        <f t="shared" si="4"/>
        <v>64.237894081180301</v>
      </c>
      <c r="I38">
        <f t="shared" si="5"/>
        <v>9907.6748225276042</v>
      </c>
      <c r="N38" s="4">
        <f>Input!J39</f>
        <v>16.38947271428566</v>
      </c>
      <c r="O38">
        <f t="shared" si="6"/>
        <v>16.144853714285659</v>
      </c>
      <c r="P38">
        <f t="shared" si="7"/>
        <v>16.943984679809063</v>
      </c>
      <c r="Q38">
        <f t="shared" si="8"/>
        <v>0.63861030005836683</v>
      </c>
      <c r="R38">
        <f t="shared" si="9"/>
        <v>260.65630145568343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3.5835189384561099</v>
      </c>
      <c r="D39">
        <f t="shared" si="2"/>
        <v>-9.5742778776400084E-2</v>
      </c>
      <c r="E39" s="4">
        <f>Input!I40</f>
        <v>260.34450057142857</v>
      </c>
      <c r="F39">
        <f t="shared" si="3"/>
        <v>259.22624228571431</v>
      </c>
      <c r="G39">
        <f t="shared" si="10"/>
        <v>252.76911531051078</v>
      </c>
      <c r="H39">
        <f t="shared" si="4"/>
        <v>41.694488773900986</v>
      </c>
      <c r="I39">
        <f t="shared" si="5"/>
        <v>6869.6065467667431</v>
      </c>
      <c r="N39" s="4">
        <f>Input!J40</f>
        <v>15.096486428571467</v>
      </c>
      <c r="O39">
        <f t="shared" si="6"/>
        <v>14.851867428571467</v>
      </c>
      <c r="P39">
        <f t="shared" si="7"/>
        <v>16.65421404226603</v>
      </c>
      <c r="Q39">
        <f t="shared" si="8"/>
        <v>3.2484533158962607</v>
      </c>
      <c r="R39">
        <f t="shared" si="9"/>
        <v>220.57796611586204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3.6109179126442243</v>
      </c>
      <c r="D40">
        <f t="shared" si="2"/>
        <v>-1.7592888179428178E-2</v>
      </c>
      <c r="E40" s="4">
        <f>Input!I41</f>
        <v>274.84691228571427</v>
      </c>
      <c r="F40">
        <f t="shared" si="3"/>
        <v>273.72865400000001</v>
      </c>
      <c r="G40">
        <f t="shared" si="10"/>
        <v>269.04513582957696</v>
      </c>
      <c r="H40">
        <f t="shared" si="4"/>
        <v>21.9353424526828</v>
      </c>
      <c r="I40">
        <f t="shared" si="5"/>
        <v>4436.5016556709697</v>
      </c>
      <c r="N40" s="4">
        <f>Input!J41</f>
        <v>14.502411714285699</v>
      </c>
      <c r="O40">
        <f t="shared" si="6"/>
        <v>14.257792714285699</v>
      </c>
      <c r="P40">
        <f t="shared" si="7"/>
        <v>16.276020519066172</v>
      </c>
      <c r="Q40">
        <f t="shared" si="8"/>
        <v>4.0732434719890067</v>
      </c>
      <c r="R40">
        <f t="shared" si="9"/>
        <v>203.28465308353836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3.6375861597263857</v>
      </c>
      <c r="D41">
        <f t="shared" si="2"/>
        <v>5.8472754920013303E-2</v>
      </c>
      <c r="E41" s="4">
        <f>Input!I42</f>
        <v>288.12622914285714</v>
      </c>
      <c r="F41">
        <f t="shared" si="3"/>
        <v>287.00797085714288</v>
      </c>
      <c r="G41">
        <f t="shared" si="10"/>
        <v>284.86821952298675</v>
      </c>
      <c r="H41">
        <f t="shared" si="4"/>
        <v>4.5785357720229412</v>
      </c>
      <c r="I41">
        <f t="shared" si="5"/>
        <v>2579.0131749805068</v>
      </c>
      <c r="N41" s="4">
        <f>Input!J42</f>
        <v>13.279316857142874</v>
      </c>
      <c r="O41">
        <f t="shared" si="6"/>
        <v>13.034697857142874</v>
      </c>
      <c r="P41">
        <f t="shared" si="7"/>
        <v>15.823083693409764</v>
      </c>
      <c r="Q41">
        <f t="shared" si="8"/>
        <v>7.7750955718938055</v>
      </c>
      <c r="R41">
        <f t="shared" si="9"/>
        <v>169.90334822700501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3.6635616461296463</v>
      </c>
      <c r="D42">
        <f t="shared" si="2"/>
        <v>0.13256244187984656</v>
      </c>
      <c r="E42" s="4">
        <f>Input!I43</f>
        <v>301.964675</v>
      </c>
      <c r="F42">
        <f t="shared" si="3"/>
        <v>300.84641671428574</v>
      </c>
      <c r="G42">
        <f t="shared" si="10"/>
        <v>300.17686161739522</v>
      </c>
      <c r="H42">
        <f t="shared" si="4"/>
        <v>0.44830402777207295</v>
      </c>
      <c r="I42">
        <f t="shared" si="5"/>
        <v>1258.4999839580344</v>
      </c>
      <c r="N42" s="4">
        <f>Input!J43</f>
        <v>13.838445857142858</v>
      </c>
      <c r="O42">
        <f t="shared" si="6"/>
        <v>13.593826857142858</v>
      </c>
      <c r="P42">
        <f t="shared" si="7"/>
        <v>15.308642094408489</v>
      </c>
      <c r="Q42">
        <f t="shared" si="8"/>
        <v>2.9405912979583819</v>
      </c>
      <c r="R42">
        <f t="shared" si="9"/>
        <v>184.79212862197846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3.6888794541139363</v>
      </c>
      <c r="D43">
        <f t="shared" si="2"/>
        <v>0.20477623756952987</v>
      </c>
      <c r="E43" s="4">
        <f>Input!I44</f>
        <v>316.5020324285714</v>
      </c>
      <c r="F43">
        <f t="shared" si="3"/>
        <v>315.38377414285713</v>
      </c>
      <c r="G43">
        <f t="shared" si="10"/>
        <v>314.92208881330566</v>
      </c>
      <c r="H43">
        <f t="shared" si="4"/>
        <v>0.2131533435230509</v>
      </c>
      <c r="I43">
        <f t="shared" si="5"/>
        <v>429.73771468545948</v>
      </c>
      <c r="N43" s="4">
        <f>Input!J44</f>
        <v>14.537357428571397</v>
      </c>
      <c r="O43">
        <f t="shared" si="6"/>
        <v>14.292738428571397</v>
      </c>
      <c r="P43">
        <f t="shared" si="7"/>
        <v>14.745227195910461</v>
      </c>
      <c r="Q43">
        <f t="shared" si="8"/>
        <v>0.20474608456802565</v>
      </c>
      <c r="R43">
        <f t="shared" si="9"/>
        <v>204.28237178756157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3.713572066704308</v>
      </c>
      <c r="D44">
        <f t="shared" si="2"/>
        <v>0.27520679308018348</v>
      </c>
      <c r="E44" s="4">
        <f>Input!I45</f>
        <v>330.75982514285715</v>
      </c>
      <c r="F44">
        <f t="shared" si="3"/>
        <v>329.64156685714289</v>
      </c>
      <c r="G44">
        <f t="shared" si="10"/>
        <v>329.06656400673904</v>
      </c>
      <c r="H44">
        <f t="shared" si="4"/>
        <v>0.33062827797255029</v>
      </c>
      <c r="I44">
        <f t="shared" si="5"/>
        <v>43.370666520657721</v>
      </c>
      <c r="N44" s="4">
        <f>Input!J45</f>
        <v>14.257792714285756</v>
      </c>
      <c r="O44">
        <f t="shared" si="6"/>
        <v>14.013173714285756</v>
      </c>
      <c r="P44">
        <f t="shared" si="7"/>
        <v>14.144475193433381</v>
      </c>
      <c r="Q44">
        <f t="shared" si="8"/>
        <v>1.7240078426354267E-2</v>
      </c>
      <c r="R44">
        <f t="shared" si="9"/>
        <v>196.36903754674924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3.7376696182833684</v>
      </c>
      <c r="D45">
        <f t="shared" si="2"/>
        <v>0.34394006048752301</v>
      </c>
      <c r="E45" s="4">
        <f>Input!I46</f>
        <v>345.36707357142859</v>
      </c>
      <c r="F45">
        <f t="shared" si="3"/>
        <v>344.24881528571433</v>
      </c>
      <c r="G45">
        <f t="shared" si="10"/>
        <v>342.58356948039028</v>
      </c>
      <c r="H45">
        <f t="shared" si="4"/>
        <v>2.773043592149337</v>
      </c>
      <c r="I45">
        <f t="shared" si="5"/>
        <v>48.043814371976559</v>
      </c>
      <c r="N45" s="4">
        <f>Input!J46</f>
        <v>14.607248428571438</v>
      </c>
      <c r="O45">
        <f t="shared" si="6"/>
        <v>14.362629428571438</v>
      </c>
      <c r="P45">
        <f t="shared" si="7"/>
        <v>13.517005473651242</v>
      </c>
      <c r="Q45">
        <f t="shared" si="8"/>
        <v>0.71507987313487376</v>
      </c>
      <c r="R45">
        <f t="shared" si="9"/>
        <v>206.28512410246631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3.7612001156935624</v>
      </c>
      <c r="D46">
        <f t="shared" si="2"/>
        <v>0.41105592350025943</v>
      </c>
      <c r="E46" s="4">
        <f>Input!I47</f>
        <v>360.32377785714289</v>
      </c>
      <c r="F46">
        <f t="shared" si="3"/>
        <v>359.20551957142862</v>
      </c>
      <c r="G46">
        <f t="shared" si="10"/>
        <v>355.45592406805451</v>
      </c>
      <c r="H46">
        <f t="shared" si="4"/>
        <v>14.059466438923343</v>
      </c>
      <c r="I46">
        <f t="shared" si="5"/>
        <v>392.18729124629215</v>
      </c>
      <c r="N46" s="4">
        <f>Input!J47</f>
        <v>14.956704285714295</v>
      </c>
      <c r="O46">
        <f t="shared" si="6"/>
        <v>14.712085285714295</v>
      </c>
      <c r="P46">
        <f t="shared" si="7"/>
        <v>12.872354587664217</v>
      </c>
      <c r="Q46">
        <f t="shared" si="8"/>
        <v>3.3846090413478258</v>
      </c>
      <c r="R46">
        <f t="shared" si="9"/>
        <v>216.44545345413107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3.784189633918261</v>
      </c>
      <c r="D47">
        <f t="shared" si="2"/>
        <v>0.47662875559981521</v>
      </c>
      <c r="E47" s="4">
        <f>Input!I48</f>
        <v>375.07080857142864</v>
      </c>
      <c r="F47">
        <f t="shared" si="3"/>
        <v>373.95255028571438</v>
      </c>
      <c r="G47">
        <f t="shared" si="10"/>
        <v>367.67487912359815</v>
      </c>
      <c r="H47">
        <f t="shared" si="4"/>
        <v>39.409155219665799</v>
      </c>
      <c r="I47">
        <f t="shared" si="5"/>
        <v>1025.4516617773929</v>
      </c>
      <c r="N47" s="4">
        <f>Input!J48</f>
        <v>14.747030714285756</v>
      </c>
      <c r="O47">
        <f t="shared" si="6"/>
        <v>14.502411714285756</v>
      </c>
      <c r="P47">
        <f t="shared" si="7"/>
        <v>12.218955055543619</v>
      </c>
      <c r="Q47">
        <f t="shared" si="8"/>
        <v>5.2141743123538067</v>
      </c>
      <c r="R47">
        <f t="shared" si="9"/>
        <v>210.31994553065272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3.8066624897703196</v>
      </c>
      <c r="D48">
        <f t="shared" si="2"/>
        <v>0.54072791545090759</v>
      </c>
      <c r="E48" s="4">
        <f>Input!I49</f>
        <v>388.97914557142855</v>
      </c>
      <c r="F48">
        <f t="shared" si="3"/>
        <v>387.86088728571428</v>
      </c>
      <c r="G48">
        <f t="shared" si="10"/>
        <v>379.23902835955857</v>
      </c>
      <c r="H48">
        <f t="shared" si="4"/>
        <v>74.336451342530893</v>
      </c>
      <c r="I48">
        <f t="shared" si="5"/>
        <v>1899.8111756832504</v>
      </c>
      <c r="N48" s="4">
        <f>Input!J49</f>
        <v>13.908336999999904</v>
      </c>
      <c r="O48">
        <f t="shared" si="6"/>
        <v>13.663717999999903</v>
      </c>
      <c r="P48">
        <f t="shared" si="7"/>
        <v>11.56414923596042</v>
      </c>
      <c r="Q48">
        <f t="shared" si="8"/>
        <v>4.4081889949302857</v>
      </c>
      <c r="R48">
        <f t="shared" si="9"/>
        <v>186.69718958352135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3.8286413964890951</v>
      </c>
      <c r="D49">
        <f t="shared" si="2"/>
        <v>0.60341818785747314</v>
      </c>
      <c r="E49" s="4">
        <f>Input!I50</f>
        <v>402.39824471428568</v>
      </c>
      <c r="F49">
        <f t="shared" si="3"/>
        <v>401.27998642857142</v>
      </c>
      <c r="G49">
        <f t="shared" si="10"/>
        <v>390.15325797466812</v>
      </c>
      <c r="H49">
        <f t="shared" si="4"/>
        <v>123.80408608690125</v>
      </c>
      <c r="I49">
        <f t="shared" si="5"/>
        <v>2970.3647817319952</v>
      </c>
      <c r="N49" s="4">
        <f>Input!J50</f>
        <v>13.419099142857135</v>
      </c>
      <c r="O49">
        <f t="shared" si="6"/>
        <v>13.174480142857135</v>
      </c>
      <c r="P49">
        <f t="shared" si="7"/>
        <v>10.914229615109571</v>
      </c>
      <c r="Q49">
        <f t="shared" si="8"/>
        <v>5.1087324481831411</v>
      </c>
      <c r="R49">
        <f t="shared" si="9"/>
        <v>173.56692703453695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3.8501476017100584</v>
      </c>
      <c r="D50">
        <f t="shared" si="2"/>
        <v>0.66476017729236947</v>
      </c>
      <c r="E50" s="4">
        <f>Input!I51</f>
        <v>413.54588171428571</v>
      </c>
      <c r="F50">
        <f t="shared" si="3"/>
        <v>412.42762342857145</v>
      </c>
      <c r="G50">
        <f t="shared" si="10"/>
        <v>400.42775604891915</v>
      </c>
      <c r="H50">
        <f t="shared" si="4"/>
        <v>143.99681712924337</v>
      </c>
      <c r="I50">
        <f t="shared" si="5"/>
        <v>4195.8720212791304</v>
      </c>
      <c r="N50" s="4">
        <f>Input!J51</f>
        <v>11.147637000000032</v>
      </c>
      <c r="O50">
        <f t="shared" si="6"/>
        <v>10.903018000000031</v>
      </c>
      <c r="P50">
        <f t="shared" si="7"/>
        <v>10.27449807425101</v>
      </c>
      <c r="Q50">
        <f t="shared" si="8"/>
        <v>0.39503729706355523</v>
      </c>
      <c r="R50">
        <f t="shared" si="9"/>
        <v>118.87580150832468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3.8712010109078911</v>
      </c>
      <c r="D51">
        <f t="shared" si="2"/>
        <v>0.72481065999320149</v>
      </c>
      <c r="E51" s="4">
        <f>Input!I52</f>
        <v>423.95966171428569</v>
      </c>
      <c r="F51">
        <f t="shared" si="3"/>
        <v>422.84140342857143</v>
      </c>
      <c r="G51">
        <f t="shared" si="10"/>
        <v>410.07709394321574</v>
      </c>
      <c r="H51">
        <f t="shared" si="4"/>
        <v>162.92759663794104</v>
      </c>
      <c r="I51">
        <f t="shared" si="5"/>
        <v>5539.0641029283488</v>
      </c>
      <c r="N51" s="4">
        <f>Input!J52</f>
        <v>10.413779999999974</v>
      </c>
      <c r="O51">
        <f t="shared" si="6"/>
        <v>10.169160999999974</v>
      </c>
      <c r="P51">
        <f t="shared" si="7"/>
        <v>9.6493378942965773</v>
      </c>
      <c r="Q51">
        <f t="shared" si="8"/>
        <v>0.27021606122312491</v>
      </c>
      <c r="R51">
        <f t="shared" si="9"/>
        <v>103.41183544392048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3.8918202981106265</v>
      </c>
      <c r="D52">
        <f t="shared" si="2"/>
        <v>0.78362289975144483</v>
      </c>
      <c r="E52" s="4">
        <f>Input!I53</f>
        <v>433.4299112857143</v>
      </c>
      <c r="F52">
        <f t="shared" si="3"/>
        <v>432.31165300000004</v>
      </c>
      <c r="G52">
        <f t="shared" si="10"/>
        <v>419.11938733234166</v>
      </c>
      <c r="H52">
        <f t="shared" si="4"/>
        <v>174.03587344607789</v>
      </c>
      <c r="I52">
        <f t="shared" si="5"/>
        <v>6966.7705362779598</v>
      </c>
      <c r="N52" s="4">
        <f>Input!J53</f>
        <v>9.4702495714286101</v>
      </c>
      <c r="O52">
        <f t="shared" si="6"/>
        <v>9.22563057142861</v>
      </c>
      <c r="P52">
        <f t="shared" si="7"/>
        <v>9.042293389125927</v>
      </c>
      <c r="Q52">
        <f t="shared" si="8"/>
        <v>3.3612522414687235E-2</v>
      </c>
      <c r="R52">
        <f t="shared" si="9"/>
        <v>85.112259440478184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3.912023005428146</v>
      </c>
      <c r="D53">
        <f t="shared" si="2"/>
        <v>0.84124693179683752</v>
      </c>
      <c r="E53" s="4">
        <f>Input!I54</f>
        <v>441.5023379999999</v>
      </c>
      <c r="F53">
        <f t="shared" si="3"/>
        <v>440.38407971428563</v>
      </c>
      <c r="G53">
        <f t="shared" si="10"/>
        <v>427.57554042292634</v>
      </c>
      <c r="H53">
        <f t="shared" si="4"/>
        <v>164.05867877829488</v>
      </c>
      <c r="I53">
        <f t="shared" si="5"/>
        <v>8449.8996060439949</v>
      </c>
      <c r="N53" s="4">
        <f>Input!J54</f>
        <v>8.0724267142855979</v>
      </c>
      <c r="O53">
        <f t="shared" si="6"/>
        <v>7.8278077142855977</v>
      </c>
      <c r="P53">
        <f t="shared" si="7"/>
        <v>8.4561530905846531</v>
      </c>
      <c r="Q53">
        <f t="shared" si="8"/>
        <v>0.39481791191640153</v>
      </c>
      <c r="R53">
        <f t="shared" si="9"/>
        <v>61.274573611829112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3.9318256327243257</v>
      </c>
      <c r="D54">
        <f t="shared" si="2"/>
        <v>0.89772981856857614</v>
      </c>
      <c r="E54" s="4">
        <f>Input!I55</f>
        <v>448.63123442857142</v>
      </c>
      <c r="F54">
        <f t="shared" si="3"/>
        <v>447.51297614285716</v>
      </c>
      <c r="G54">
        <f t="shared" si="10"/>
        <v>435.46857374180121</v>
      </c>
      <c r="H54">
        <f t="shared" si="4"/>
        <v>145.06762919856226</v>
      </c>
      <c r="I54">
        <f t="shared" si="5"/>
        <v>9963.3074804920143</v>
      </c>
      <c r="N54" s="4">
        <f>Input!J55</f>
        <v>7.1288964285715224</v>
      </c>
      <c r="O54">
        <f t="shared" si="6"/>
        <v>6.8842774285715223</v>
      </c>
      <c r="P54">
        <f t="shared" si="7"/>
        <v>7.8930333188748731</v>
      </c>
      <c r="Q54">
        <f t="shared" si="8"/>
        <v>1.0175884462217062</v>
      </c>
      <c r="R54">
        <f t="shared" si="9"/>
        <v>47.393275713539332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3.9512437185814275</v>
      </c>
      <c r="D55">
        <f t="shared" si="2"/>
        <v>0.95311588064944808</v>
      </c>
      <c r="E55" s="4">
        <f>Input!I56</f>
        <v>455.93485871428578</v>
      </c>
      <c r="F55">
        <f t="shared" si="3"/>
        <v>454.81660042857152</v>
      </c>
      <c r="G55">
        <f t="shared" si="10"/>
        <v>442.8230334981094</v>
      </c>
      <c r="H55">
        <f t="shared" si="4"/>
        <v>143.84564771547463</v>
      </c>
      <c r="I55">
        <f t="shared" si="5"/>
        <v>11485.586493525485</v>
      </c>
      <c r="N55" s="4">
        <f>Input!J56</f>
        <v>7.3036242857143634</v>
      </c>
      <c r="O55">
        <f t="shared" si="6"/>
        <v>7.0590052857143633</v>
      </c>
      <c r="P55">
        <f t="shared" si="7"/>
        <v>7.3544597563081631</v>
      </c>
      <c r="Q55">
        <f t="shared" si="8"/>
        <v>8.7293344193862518E-2</v>
      </c>
      <c r="R55">
        <f t="shared" si="9"/>
        <v>49.829555623743317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3.970291913552122</v>
      </c>
      <c r="D56">
        <f t="shared" si="2"/>
        <v>1.0074469057020325</v>
      </c>
      <c r="E56" s="4">
        <f>Input!I57</f>
        <v>462.57451700000001</v>
      </c>
      <c r="F56">
        <f t="shared" si="3"/>
        <v>461.45625871428575</v>
      </c>
      <c r="G56">
        <f t="shared" si="10"/>
        <v>449.66447880081347</v>
      </c>
      <c r="H56">
        <f t="shared" si="4"/>
        <v>139.04607352776839</v>
      </c>
      <c r="I56">
        <f t="shared" si="5"/>
        <v>12998.798590587392</v>
      </c>
      <c r="N56" s="4">
        <f>Input!J57</f>
        <v>6.6396582857142334</v>
      </c>
      <c r="O56">
        <f t="shared" si="6"/>
        <v>6.3950392857142333</v>
      </c>
      <c r="P56">
        <f t="shared" si="7"/>
        <v>6.8414453027040789</v>
      </c>
      <c r="Q56">
        <f t="shared" si="8"/>
        <v>0.19927833200473832</v>
      </c>
      <c r="R56">
        <f t="shared" si="9"/>
        <v>40.896527465828413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3.9889840465642745</v>
      </c>
      <c r="D57">
        <f t="shared" si="2"/>
        <v>1.0607623378745792</v>
      </c>
      <c r="E57" s="4">
        <f>Input!I58</f>
        <v>469.38890314285715</v>
      </c>
      <c r="F57">
        <f t="shared" si="3"/>
        <v>468.27064485714288</v>
      </c>
      <c r="G57">
        <f t="shared" si="10"/>
        <v>456.01904183588482</v>
      </c>
      <c r="H57">
        <f t="shared" si="4"/>
        <v>150.1017765904997</v>
      </c>
      <c r="I57">
        <f t="shared" si="5"/>
        <v>14488.175423976645</v>
      </c>
      <c r="N57" s="4">
        <f>Input!J58</f>
        <v>6.8143861428571313</v>
      </c>
      <c r="O57">
        <f t="shared" si="6"/>
        <v>6.5697671428571311</v>
      </c>
      <c r="P57">
        <f t="shared" si="7"/>
        <v>6.354563035071326</v>
      </c>
      <c r="Q57">
        <f t="shared" si="8"/>
        <v>4.6312808007884426E-2</v>
      </c>
      <c r="R57">
        <f t="shared" si="9"/>
        <v>43.161840311365154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4.0073331852324712</v>
      </c>
      <c r="D58">
        <f t="shared" si="2"/>
        <v>1.1130994498271241</v>
      </c>
      <c r="E58" s="4">
        <f>Input!I59</f>
        <v>475.81888814285713</v>
      </c>
      <c r="F58">
        <f t="shared" si="3"/>
        <v>474.70062985714287</v>
      </c>
      <c r="G58">
        <f t="shared" si="10"/>
        <v>461.91305536960931</v>
      </c>
      <c r="H58">
        <f t="shared" si="4"/>
        <v>163.52206127421923</v>
      </c>
      <c r="I58">
        <f t="shared" si="5"/>
        <v>15941.802350847442</v>
      </c>
      <c r="N58" s="4">
        <f>Input!J59</f>
        <v>6.4299849999999878</v>
      </c>
      <c r="O58">
        <f t="shared" si="6"/>
        <v>6.1853659999999877</v>
      </c>
      <c r="P58">
        <f t="shared" si="7"/>
        <v>5.8940135337244834</v>
      </c>
      <c r="Q58">
        <f t="shared" si="8"/>
        <v>8.4886259604818853E-2</v>
      </c>
      <c r="R58">
        <f t="shared" si="9"/>
        <v>38.258752553955851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4.0253516907351496</v>
      </c>
      <c r="D59">
        <f t="shared" si="2"/>
        <v>1.1644934992571245</v>
      </c>
      <c r="E59" s="4">
        <f>Input!I60</f>
        <v>481.37523385714286</v>
      </c>
      <c r="F59">
        <f t="shared" si="3"/>
        <v>480.2569755714286</v>
      </c>
      <c r="G59">
        <f t="shared" si="10"/>
        <v>467.37274155386268</v>
      </c>
      <c r="H59">
        <f t="shared" si="4"/>
        <v>166.00348621940273</v>
      </c>
      <c r="I59">
        <f t="shared" si="5"/>
        <v>17350.299765467607</v>
      </c>
      <c r="N59" s="4">
        <f>Input!J60</f>
        <v>5.556345714285726</v>
      </c>
      <c r="O59">
        <f t="shared" si="6"/>
        <v>5.3117267142857258</v>
      </c>
      <c r="P59">
        <f t="shared" si="7"/>
        <v>5.4596861842533935</v>
      </c>
      <c r="Q59">
        <f t="shared" si="8"/>
        <v>2.1892004753113137E-2</v>
      </c>
      <c r="R59">
        <f t="shared" si="9"/>
        <v>28.214440687256634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4.0430512678345503</v>
      </c>
      <c r="D60">
        <f t="shared" si="2"/>
        <v>1.2149778715709925</v>
      </c>
      <c r="E60" s="4">
        <f>Input!I61</f>
        <v>486.89663400000001</v>
      </c>
      <c r="F60">
        <f t="shared" si="3"/>
        <v>485.77837571428574</v>
      </c>
      <c r="G60">
        <f t="shared" si="10"/>
        <v>472.42395588653693</v>
      </c>
      <c r="H60">
        <f t="shared" si="4"/>
        <v>178.34052893577066</v>
      </c>
      <c r="I60">
        <f t="shared" si="5"/>
        <v>18706.511856590761</v>
      </c>
      <c r="N60" s="4">
        <f>Input!J61</f>
        <v>5.5214001428571464</v>
      </c>
      <c r="O60">
        <f t="shared" si="6"/>
        <v>5.2767811428571463</v>
      </c>
      <c r="P60">
        <f t="shared" si="7"/>
        <v>5.0512143326742738</v>
      </c>
      <c r="Q60">
        <f t="shared" si="8"/>
        <v>5.0880385856076037E-2</v>
      </c>
      <c r="R60">
        <f t="shared" si="9"/>
        <v>27.844419229612772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4.0604430105464191</v>
      </c>
      <c r="D61">
        <f t="shared" si="2"/>
        <v>1.2645842101474503</v>
      </c>
      <c r="E61" s="4">
        <f>Input!I62</f>
        <v>491.75406828571425</v>
      </c>
      <c r="F61">
        <f t="shared" si="3"/>
        <v>490.63580999999999</v>
      </c>
      <c r="G61">
        <f t="shared" si="10"/>
        <v>477.09198025863429</v>
      </c>
      <c r="H61">
        <f t="shared" si="4"/>
        <v>183.43532406310203</v>
      </c>
      <c r="I61">
        <f t="shared" si="5"/>
        <v>20005.210041781651</v>
      </c>
      <c r="N61" s="4">
        <f>Input!J62</f>
        <v>4.8574342857142483</v>
      </c>
      <c r="O61">
        <f t="shared" si="6"/>
        <v>4.6128152857142481</v>
      </c>
      <c r="P61">
        <f t="shared" si="7"/>
        <v>4.6680243720973627</v>
      </c>
      <c r="Q61">
        <f t="shared" si="8"/>
        <v>3.0480432192581991E-3</v>
      </c>
      <c r="R61">
        <f t="shared" si="9"/>
        <v>21.27806486011902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4.0775374439057197</v>
      </c>
      <c r="D62">
        <f t="shared" si="2"/>
        <v>1.3133425354655599</v>
      </c>
      <c r="E62" s="4">
        <f>Input!I63</f>
        <v>495.66797214285708</v>
      </c>
      <c r="F62">
        <f t="shared" si="3"/>
        <v>494.54971385714282</v>
      </c>
      <c r="G62">
        <f t="shared" si="10"/>
        <v>481.40135924350648</v>
      </c>
      <c r="H62">
        <f t="shared" si="4"/>
        <v>172.87922904593211</v>
      </c>
      <c r="I62">
        <f t="shared" si="5"/>
        <v>21242.81597977093</v>
      </c>
      <c r="N62" s="4">
        <f>Input!J63</f>
        <v>3.9139038571428273</v>
      </c>
      <c r="O62">
        <f t="shared" si="6"/>
        <v>3.6692848571428271</v>
      </c>
      <c r="P62">
        <f t="shared" si="7"/>
        <v>4.3093789848721631</v>
      </c>
      <c r="Q62">
        <f t="shared" si="8"/>
        <v>0.40972049235357944</v>
      </c>
      <c r="R62">
        <f t="shared" si="9"/>
        <v>13.463651362857657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4.0943445622221004</v>
      </c>
      <c r="D63">
        <f t="shared" si="2"/>
        <v>1.3612813542205078</v>
      </c>
      <c r="E63" s="4">
        <f>Input!I64</f>
        <v>498.9878014285714</v>
      </c>
      <c r="F63">
        <f t="shared" si="3"/>
        <v>497.86954314285714</v>
      </c>
      <c r="G63">
        <f t="shared" si="10"/>
        <v>485.37577410827316</v>
      </c>
      <c r="H63">
        <f t="shared" si="4"/>
        <v>156.09426468952944</v>
      </c>
      <c r="I63">
        <f t="shared" si="5"/>
        <v>22417.147164058912</v>
      </c>
      <c r="N63" s="4">
        <f>Input!J64</f>
        <v>3.3198292857143201</v>
      </c>
      <c r="O63">
        <f t="shared" si="6"/>
        <v>3.07521028571432</v>
      </c>
      <c r="P63">
        <f t="shared" si="7"/>
        <v>3.9744148647666675</v>
      </c>
      <c r="Q63">
        <f t="shared" si="8"/>
        <v>0.80856887498870955</v>
      </c>
      <c r="R63">
        <f t="shared" si="9"/>
        <v>9.4569183013631495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4.1108738641733114</v>
      </c>
      <c r="D64">
        <f t="shared" si="2"/>
        <v>1.4084277594202985</v>
      </c>
      <c r="E64" s="4">
        <f>Input!I65</f>
        <v>501.64366485714282</v>
      </c>
      <c r="F64">
        <f t="shared" si="3"/>
        <v>500.52540657142856</v>
      </c>
      <c r="G64">
        <f t="shared" si="10"/>
        <v>489.03794941664364</v>
      </c>
      <c r="H64">
        <f t="shared" si="4"/>
        <v>131.96167188301925</v>
      </c>
      <c r="I64">
        <f t="shared" si="5"/>
        <v>23527.186608215987</v>
      </c>
      <c r="N64" s="4">
        <f>Input!J65</f>
        <v>2.655863428571422</v>
      </c>
      <c r="O64">
        <f t="shared" si="6"/>
        <v>2.4112444285714218</v>
      </c>
      <c r="P64">
        <f t="shared" si="7"/>
        <v>3.6621753083704514</v>
      </c>
      <c r="Q64">
        <f t="shared" si="8"/>
        <v>1.564828066034774</v>
      </c>
      <c r="R64">
        <f t="shared" si="9"/>
        <v>5.8140996943167229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4.1271343850450917</v>
      </c>
      <c r="D65">
        <f t="shared" si="2"/>
        <v>1.4548075223433448</v>
      </c>
      <c r="E65" s="4">
        <f>Input!I66</f>
        <v>504.15974599999998</v>
      </c>
      <c r="F65">
        <f t="shared" si="3"/>
        <v>503.04148771428572</v>
      </c>
      <c r="G65">
        <f t="shared" si="10"/>
        <v>492.40958751801281</v>
      </c>
      <c r="H65">
        <f t="shared" si="4"/>
        <v>113.03730178350791</v>
      </c>
      <c r="I65">
        <f t="shared" si="5"/>
        <v>24572.876992261612</v>
      </c>
      <c r="N65" s="4">
        <f>Input!J66</f>
        <v>2.5160811428571606</v>
      </c>
      <c r="O65">
        <f t="shared" si="6"/>
        <v>2.2714621428571604</v>
      </c>
      <c r="P65">
        <f t="shared" si="7"/>
        <v>3.3716381013691579</v>
      </c>
      <c r="Q65">
        <f t="shared" si="8"/>
        <v>1.2103871396877923</v>
      </c>
      <c r="R65">
        <f t="shared" si="9"/>
        <v>5.1595402664332433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4.1431347263915326</v>
      </c>
      <c r="D66">
        <f t="shared" si="2"/>
        <v>1.500445177138501</v>
      </c>
      <c r="E66" s="4">
        <f>Input!I67</f>
        <v>506.46615371428567</v>
      </c>
      <c r="F66">
        <f t="shared" si="3"/>
        <v>505.34789542857141</v>
      </c>
      <c r="G66">
        <f t="shared" si="10"/>
        <v>495.51132665819495</v>
      </c>
      <c r="H66">
        <f t="shared" si="4"/>
        <v>96.758085174345453</v>
      </c>
      <c r="I66">
        <f t="shared" si="5"/>
        <v>25554.938796055943</v>
      </c>
      <c r="N66" s="4">
        <f>Input!J67</f>
        <v>2.3064077142856831</v>
      </c>
      <c r="O66">
        <f t="shared" si="6"/>
        <v>2.061788714285683</v>
      </c>
      <c r="P66">
        <f t="shared" si="7"/>
        <v>3.1017391401821559</v>
      </c>
      <c r="Q66">
        <f t="shared" si="8"/>
        <v>1.0814968883222553</v>
      </c>
      <c r="R66">
        <f t="shared" si="9"/>
        <v>4.2509727023558099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4.1588830833596715</v>
      </c>
      <c r="D67">
        <f t="shared" si="2"/>
        <v>1.5453640987628006</v>
      </c>
      <c r="E67" s="4">
        <f>Input!I68</f>
        <v>508.63277914285715</v>
      </c>
      <c r="F67">
        <f t="shared" si="3"/>
        <v>507.51452085714288</v>
      </c>
      <c r="G67">
        <f t="shared" si="10"/>
        <v>498.36271888632962</v>
      </c>
      <c r="H67">
        <f t="shared" si="4"/>
        <v>83.755479312981592</v>
      </c>
      <c r="I67">
        <f t="shared" si="5"/>
        <v>26474.711348213852</v>
      </c>
      <c r="N67" s="4">
        <f>Input!J68</f>
        <v>2.1666254285714786</v>
      </c>
      <c r="O67">
        <f t="shared" si="6"/>
        <v>1.9220064285714784</v>
      </c>
      <c r="P67">
        <f t="shared" si="7"/>
        <v>2.851392228134658</v>
      </c>
      <c r="Q67">
        <f t="shared" si="8"/>
        <v>0.86375796442969055</v>
      </c>
      <c r="R67">
        <f t="shared" si="9"/>
        <v>3.6941087114700895</v>
      </c>
    </row>
    <row r="68" spans="1:18" x14ac:dyDescent="0.25">
      <c r="A68">
        <f>Input!G69</f>
        <v>65</v>
      </c>
      <c r="B68">
        <f t="shared" ref="B68:B84" si="11">A68-$A$3</f>
        <v>65</v>
      </c>
      <c r="C68">
        <f t="shared" si="1"/>
        <v>4.1743872698956368</v>
      </c>
      <c r="D68">
        <f t="shared" si="2"/>
        <v>1.5895865748767546</v>
      </c>
      <c r="E68" s="4">
        <f>Input!I69</f>
        <v>510.90424128571425</v>
      </c>
      <c r="F68">
        <f t="shared" si="3"/>
        <v>509.78598299999999</v>
      </c>
      <c r="G68">
        <f t="shared" si="10"/>
        <v>500.98222435862482</v>
      </c>
      <c r="H68">
        <f t="shared" si="4"/>
        <v>77.506166215587953</v>
      </c>
      <c r="I68">
        <f t="shared" si="5"/>
        <v>27334.015320490504</v>
      </c>
      <c r="N68" s="4">
        <f>Input!J69</f>
        <v>2.2714621428571036</v>
      </c>
      <c r="O68">
        <f t="shared" si="6"/>
        <v>2.0268431428571034</v>
      </c>
      <c r="P68">
        <f t="shared" si="7"/>
        <v>2.6195054722952236</v>
      </c>
      <c r="Q68">
        <f t="shared" si="8"/>
        <v>0.35124863673501883</v>
      </c>
      <c r="R68">
        <f t="shared" si="9"/>
        <v>4.1080931257468603</v>
      </c>
    </row>
    <row r="69" spans="1:18" x14ac:dyDescent="0.25">
      <c r="A69">
        <f>Input!G70</f>
        <v>66</v>
      </c>
      <c r="B69">
        <f t="shared" si="11"/>
        <v>66</v>
      </c>
      <c r="C69">
        <f t="shared" ref="C69:C84" si="12">LN(B69)</f>
        <v>4.1896547420264252</v>
      </c>
      <c r="D69">
        <f t="shared" ref="D69:D84" si="13">((C69-$Z$3)/$AA$3)</f>
        <v>1.6331338722507933</v>
      </c>
      <c r="E69" s="4">
        <f>Input!I70</f>
        <v>512.89613885714289</v>
      </c>
      <c r="F69">
        <f t="shared" ref="F69:F84" si="14">E69-$E$4</f>
        <v>511.77788057142862</v>
      </c>
      <c r="G69">
        <f t="shared" si="10"/>
        <v>503.38721904455275</v>
      </c>
      <c r="H69">
        <f t="shared" ref="H69:H84" si="15">(F69-G69)^2</f>
        <v>70.403200858594971</v>
      </c>
      <c r="I69">
        <f t="shared" ref="I69:I84" si="16">(G69-$J$4)^2</f>
        <v>28135.034956175285</v>
      </c>
      <c r="N69" s="4">
        <f>Input!J70</f>
        <v>1.9918975714286375</v>
      </c>
      <c r="O69">
        <f t="shared" ref="O69:O84" si="17">N69-$N$4</f>
        <v>1.7472785714286374</v>
      </c>
      <c r="P69">
        <f t="shared" ref="P69:P84" si="18">$Y$3*((1/B69*$AA$3)*(1/SQRT(2*PI()))*EXP(-1*D69*D69/2))</f>
        <v>2.4049946859279432</v>
      </c>
      <c r="Q69">
        <f t="shared" ref="Q69:Q84" si="19">(O69-P69)^2</f>
        <v>0.43259048727206389</v>
      </c>
      <c r="R69">
        <f t="shared" ref="R69:R84" si="20">(O69-S69)^2</f>
        <v>3.0529824061737001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4.2046926193909657</v>
      </c>
      <c r="D70">
        <f t="shared" si="13"/>
        <v>1.6760262981781597</v>
      </c>
      <c r="E70" s="4">
        <f>Input!I71</f>
        <v>514.60847185714283</v>
      </c>
      <c r="F70">
        <f t="shared" si="14"/>
        <v>513.49021357142851</v>
      </c>
      <c r="G70">
        <f t="shared" ref="G70:G84" si="21">G69+P70</f>
        <v>505.59401321956898</v>
      </c>
      <c r="H70">
        <f t="shared" si="15"/>
        <v>62.349979996706629</v>
      </c>
      <c r="I70">
        <f t="shared" si="16"/>
        <v>28880.218200844247</v>
      </c>
      <c r="N70" s="4">
        <f>Input!J71</f>
        <v>1.7123329999999441</v>
      </c>
      <c r="O70">
        <f t="shared" si="17"/>
        <v>1.467713999999944</v>
      </c>
      <c r="P70">
        <f t="shared" si="18"/>
        <v>2.2067941750162543</v>
      </c>
      <c r="Q70">
        <f t="shared" si="19"/>
        <v>0.54623950510213981</v>
      </c>
      <c r="R70">
        <f t="shared" si="20"/>
        <v>2.1541843857958356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4.219507705176107</v>
      </c>
      <c r="D71">
        <f t="shared" si="13"/>
        <v>1.7182832573381777</v>
      </c>
      <c r="E71" s="4">
        <f>Input!I72</f>
        <v>517.26433514285713</v>
      </c>
      <c r="F71">
        <f t="shared" si="14"/>
        <v>516.14607685714282</v>
      </c>
      <c r="G71">
        <f t="shared" si="21"/>
        <v>507.61787847728465</v>
      </c>
      <c r="H71">
        <f t="shared" si="15"/>
        <v>72.730167606215474</v>
      </c>
      <c r="I71">
        <f t="shared" si="16"/>
        <v>29572.192874640648</v>
      </c>
      <c r="N71" s="4">
        <f>Input!J72</f>
        <v>2.6558632857143039</v>
      </c>
      <c r="O71">
        <f t="shared" si="17"/>
        <v>2.4112442857143037</v>
      </c>
      <c r="P71">
        <f t="shared" si="18"/>
        <v>2.0238652577156651</v>
      </c>
      <c r="Q71">
        <f t="shared" si="19"/>
        <v>0.15006251133317008</v>
      </c>
      <c r="R71">
        <f t="shared" si="20"/>
        <v>5.8140990053898829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4.2341065045972597</v>
      </c>
      <c r="D72">
        <f t="shared" si="13"/>
        <v>1.7599233045084524</v>
      </c>
      <c r="E72" s="4">
        <f>Input!I73</f>
        <v>520.33954528571428</v>
      </c>
      <c r="F72">
        <f t="shared" si="14"/>
        <v>519.22128699999996</v>
      </c>
      <c r="G72">
        <f t="shared" si="21"/>
        <v>509.47308131185127</v>
      </c>
      <c r="H72">
        <f t="shared" si="15"/>
        <v>95.027514138454421</v>
      </c>
      <c r="I72">
        <f t="shared" si="16"/>
        <v>30213.697062181789</v>
      </c>
      <c r="N72" s="4">
        <f>Input!J73</f>
        <v>3.075210142857145</v>
      </c>
      <c r="O72">
        <f t="shared" si="17"/>
        <v>2.8305911428571449</v>
      </c>
      <c r="P72">
        <f t="shared" si="18"/>
        <v>1.8552028345666118</v>
      </c>
      <c r="Q72">
        <f t="shared" si="19"/>
        <v>0.95138235194986787</v>
      </c>
      <c r="R72">
        <f t="shared" si="20"/>
        <v>8.0122462180213176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4.2484952420493594</v>
      </c>
      <c r="D73">
        <f t="shared" si="13"/>
        <v>1.8009641934844323</v>
      </c>
      <c r="E73" s="4">
        <f>Input!I74</f>
        <v>523.51959214285728</v>
      </c>
      <c r="F73">
        <f t="shared" si="14"/>
        <v>522.40133385714296</v>
      </c>
      <c r="G73">
        <f t="shared" si="21"/>
        <v>511.17292160795176</v>
      </c>
      <c r="H73">
        <f t="shared" si="15"/>
        <v>126.07724163778686</v>
      </c>
      <c r="I73">
        <f t="shared" si="16"/>
        <v>30807.521979129931</v>
      </c>
      <c r="N73" s="4">
        <f>Input!J74</f>
        <v>3.1800468571429974</v>
      </c>
      <c r="O73">
        <f t="shared" si="17"/>
        <v>2.9354278571429973</v>
      </c>
      <c r="P73">
        <f t="shared" si="18"/>
        <v>1.699840296100477</v>
      </c>
      <c r="Q73">
        <f t="shared" si="19"/>
        <v>1.5266766210030036</v>
      </c>
      <c r="R73">
        <f t="shared" si="20"/>
        <v>8.6167367044911281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4.2626798770413155</v>
      </c>
      <c r="D74">
        <f t="shared" si="13"/>
        <v>1.8414229225291212</v>
      </c>
      <c r="E74" s="4">
        <f>Input!I75</f>
        <v>526.83942128571425</v>
      </c>
      <c r="F74">
        <f t="shared" si="14"/>
        <v>525.72116299999993</v>
      </c>
      <c r="G74">
        <f t="shared" si="21"/>
        <v>512.72977463196196</v>
      </c>
      <c r="H74">
        <f t="shared" si="15"/>
        <v>168.77617172919238</v>
      </c>
      <c r="I74">
        <f t="shared" si="16"/>
        <v>31356.465687505726</v>
      </c>
      <c r="N74" s="4">
        <f>Input!J75</f>
        <v>3.3198291428569746</v>
      </c>
      <c r="O74">
        <f t="shared" si="17"/>
        <v>3.0752101428569745</v>
      </c>
      <c r="P74">
        <f t="shared" si="18"/>
        <v>1.5568530240102276</v>
      </c>
      <c r="Q74">
        <f t="shared" si="19"/>
        <v>2.305408340352594</v>
      </c>
      <c r="R74">
        <f t="shared" si="20"/>
        <v>9.4569174227304131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4.2766661190160553</v>
      </c>
      <c r="D75">
        <f t="shared" si="13"/>
        <v>1.8813157766441795</v>
      </c>
      <c r="E75" s="4">
        <f>Input!I76</f>
        <v>530.15925042857145</v>
      </c>
      <c r="F75">
        <f t="shared" si="14"/>
        <v>529.04099214285714</v>
      </c>
      <c r="G75">
        <f t="shared" si="21"/>
        <v>514.1551353449272</v>
      </c>
      <c r="H75">
        <f t="shared" si="15"/>
        <v>221.58873260847679</v>
      </c>
      <c r="I75">
        <f t="shared" si="16"/>
        <v>31863.296162636292</v>
      </c>
      <c r="N75" s="4">
        <f>Input!J76</f>
        <v>3.319829142857202</v>
      </c>
      <c r="O75">
        <f t="shared" si="17"/>
        <v>3.0752101428572018</v>
      </c>
      <c r="P75">
        <f t="shared" si="18"/>
        <v>1.4253607129652426</v>
      </c>
      <c r="Q75">
        <f t="shared" si="19"/>
        <v>2.7220031413148229</v>
      </c>
      <c r="R75">
        <f t="shared" si="20"/>
        <v>9.4569174227318111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4.290459441148391</v>
      </c>
      <c r="D76">
        <f t="shared" si="13"/>
        <v>1.9206583669254766</v>
      </c>
      <c r="E76" s="4">
        <f>Input!I77</f>
        <v>533.44413399999996</v>
      </c>
      <c r="F76">
        <f t="shared" si="14"/>
        <v>532.32587571428564</v>
      </c>
      <c r="G76">
        <f t="shared" si="21"/>
        <v>515.45966405777256</v>
      </c>
      <c r="H76">
        <f t="shared" si="15"/>
        <v>284.46909564229793</v>
      </c>
      <c r="I76">
        <f t="shared" si="16"/>
        <v>32330.722353875732</v>
      </c>
      <c r="N76" s="4">
        <f>Input!J77</f>
        <v>3.2848835714285087</v>
      </c>
      <c r="O76">
        <f t="shared" si="17"/>
        <v>3.0402645714285086</v>
      </c>
      <c r="P76">
        <f t="shared" si="18"/>
        <v>1.3045287128453718</v>
      </c>
      <c r="Q76">
        <f t="shared" si="19"/>
        <v>3.0127789707713393</v>
      </c>
      <c r="R76">
        <f t="shared" si="20"/>
        <v>9.2432086642833724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4.3040650932041702</v>
      </c>
      <c r="D77">
        <f t="shared" si="13"/>
        <v>1.9594656672411526</v>
      </c>
      <c r="E77" s="4">
        <f>Input!I78</f>
        <v>536.79890871428563</v>
      </c>
      <c r="F77">
        <f t="shared" si="14"/>
        <v>535.68065042857131</v>
      </c>
      <c r="G77">
        <f t="shared" si="21"/>
        <v>516.65323262367394</v>
      </c>
      <c r="H77">
        <f t="shared" si="15"/>
        <v>362.04262832212538</v>
      </c>
      <c r="I77">
        <f t="shared" si="16"/>
        <v>32761.372022028972</v>
      </c>
      <c r="N77" s="4">
        <f>Input!J78</f>
        <v>3.3547747142856679</v>
      </c>
      <c r="O77">
        <f t="shared" si="17"/>
        <v>3.1101557142856677</v>
      </c>
      <c r="P77">
        <f t="shared" si="18"/>
        <v>1.1935685659013933</v>
      </c>
      <c r="Q77">
        <f t="shared" si="19"/>
        <v>3.6733062973517647</v>
      </c>
      <c r="R77">
        <f t="shared" si="20"/>
        <v>9.6730685671037921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4.3174881135363101</v>
      </c>
      <c r="D78">
        <f t="shared" si="13"/>
        <v>1.9977520484478155</v>
      </c>
      <c r="E78" s="4">
        <f>Input!I79</f>
        <v>538.93058857142853</v>
      </c>
      <c r="F78">
        <f t="shared" si="14"/>
        <v>537.81233028571421</v>
      </c>
      <c r="G78">
        <f t="shared" si="21"/>
        <v>517.74497051391495</v>
      </c>
      <c r="H78">
        <f t="shared" si="15"/>
        <v>402.69892821082726</v>
      </c>
      <c r="I78">
        <f t="shared" si="16"/>
        <v>33157.775273836502</v>
      </c>
      <c r="N78" s="4">
        <f>Input!J79</f>
        <v>2.131679857142899</v>
      </c>
      <c r="O78">
        <f t="shared" si="17"/>
        <v>1.8870608571428988</v>
      </c>
      <c r="P78">
        <f t="shared" si="18"/>
        <v>1.0917378902410118</v>
      </c>
      <c r="Q78">
        <f t="shared" si="19"/>
        <v>0.63253862168162023</v>
      </c>
      <c r="R78">
        <f t="shared" si="20"/>
        <v>3.560998678560892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4.3307333402863311</v>
      </c>
      <c r="D79">
        <f t="shared" si="13"/>
        <v>2.035531310340593</v>
      </c>
      <c r="E79" s="4">
        <f>Input!I80</f>
        <v>540.60797600000001</v>
      </c>
      <c r="F79">
        <f t="shared" si="14"/>
        <v>539.48971771428569</v>
      </c>
      <c r="G79">
        <f t="shared" si="21"/>
        <v>518.74331025403376</v>
      </c>
      <c r="H79">
        <f t="shared" si="15"/>
        <v>430.41342250679696</v>
      </c>
      <c r="I79">
        <f t="shared" si="16"/>
        <v>33522.3528445915</v>
      </c>
      <c r="N79" s="4">
        <f>Input!J80</f>
        <v>1.6773874285714783</v>
      </c>
      <c r="O79">
        <f t="shared" si="17"/>
        <v>1.4327684285714781</v>
      </c>
      <c r="P79">
        <f t="shared" si="18"/>
        <v>0.99833974011881654</v>
      </c>
      <c r="Q79">
        <f t="shared" si="19"/>
        <v>0.18872828535069969</v>
      </c>
      <c r="R79">
        <f t="shared" si="20"/>
        <v>2.0528253699111829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4.3438054218536841</v>
      </c>
      <c r="D80">
        <f t="shared" si="13"/>
        <v>2.0728167115147174</v>
      </c>
      <c r="E80" s="4">
        <f>Input!I81</f>
        <v>541.97085328571427</v>
      </c>
      <c r="F80">
        <f t="shared" si="14"/>
        <v>540.85259499999995</v>
      </c>
      <c r="G80">
        <f t="shared" si="21"/>
        <v>519.6560318087694</v>
      </c>
      <c r="H80">
        <f t="shared" si="15"/>
        <v>449.29429111982995</v>
      </c>
      <c r="I80">
        <f t="shared" si="16"/>
        <v>33857.408301826355</v>
      </c>
      <c r="N80" s="4">
        <f>Input!J81</f>
        <v>1.3628772857142621</v>
      </c>
      <c r="O80">
        <f t="shared" si="17"/>
        <v>1.118258285714262</v>
      </c>
      <c r="P80">
        <f t="shared" si="18"/>
        <v>0.9127215547356633</v>
      </c>
      <c r="Q80">
        <f t="shared" si="19"/>
        <v>4.2245347781368854E-2</v>
      </c>
      <c r="R80">
        <f t="shared" si="20"/>
        <v>1.2505015935686001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4.3567088266895917</v>
      </c>
      <c r="D81">
        <f t="shared" si="13"/>
        <v>2.1096209973004263</v>
      </c>
      <c r="E81" s="4">
        <f>Input!I82</f>
        <v>543.08911157142859</v>
      </c>
      <c r="F81">
        <f t="shared" si="14"/>
        <v>541.97085328571427</v>
      </c>
      <c r="G81">
        <f t="shared" si="21"/>
        <v>520.4903055993077</v>
      </c>
      <c r="H81">
        <f t="shared" si="15"/>
        <v>461.41392890798653</v>
      </c>
      <c r="I81">
        <f t="shared" si="16"/>
        <v>34165.123454812274</v>
      </c>
      <c r="N81" s="4">
        <f>Input!J82</f>
        <v>1.1182582857143188</v>
      </c>
      <c r="O81">
        <f t="shared" si="17"/>
        <v>0.87363928571431881</v>
      </c>
      <c r="P81">
        <f t="shared" si="18"/>
        <v>0.83427379053835582</v>
      </c>
      <c r="Q81">
        <f t="shared" si="19"/>
        <v>1.5496422104487658E-3</v>
      </c>
      <c r="R81">
        <f t="shared" si="20"/>
        <v>0.76324560154342513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4.3694478524670215</v>
      </c>
      <c r="D82">
        <f t="shared" si="13"/>
        <v>2.1459564259184076</v>
      </c>
      <c r="E82" s="4">
        <f>Input!I83</f>
        <v>543.96275085714285</v>
      </c>
      <c r="F82">
        <f t="shared" si="14"/>
        <v>542.84449257142853</v>
      </c>
      <c r="G82">
        <f t="shared" si="21"/>
        <v>521.25273391654343</v>
      </c>
      <c r="H82">
        <f t="shared" si="15"/>
        <v>466.20404181080551</v>
      </c>
      <c r="I82">
        <f t="shared" si="16"/>
        <v>34447.556355842469</v>
      </c>
      <c r="N82" s="4">
        <f>Input!J83</f>
        <v>0.87363928571426186</v>
      </c>
      <c r="O82">
        <f t="shared" si="17"/>
        <v>0.62902028571426183</v>
      </c>
      <c r="P82">
        <f t="shared" si="18"/>
        <v>0.76242831723569382</v>
      </c>
      <c r="Q82">
        <f t="shared" si="19"/>
        <v>1.7797702874423393E-2</v>
      </c>
      <c r="R82">
        <f t="shared" si="20"/>
        <v>0.39566651984005158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4.3820266346738812</v>
      </c>
      <c r="D83">
        <f t="shared" si="13"/>
        <v>2.1818347929901081</v>
      </c>
      <c r="E83" s="4">
        <f>Input!I84</f>
        <v>544.69660785714291</v>
      </c>
      <c r="F83">
        <f t="shared" si="14"/>
        <v>543.57834957142859</v>
      </c>
      <c r="G83">
        <f t="shared" si="21"/>
        <v>521.949390561315</v>
      </c>
      <c r="H83">
        <f t="shared" si="15"/>
        <v>467.81186786117382</v>
      </c>
      <c r="I83">
        <f t="shared" si="16"/>
        <v>34706.641369890436</v>
      </c>
      <c r="N83" s="4">
        <f>Input!J84</f>
        <v>0.73385700000005727</v>
      </c>
      <c r="O83">
        <f t="shared" si="17"/>
        <v>0.48923800000005724</v>
      </c>
      <c r="P83">
        <f t="shared" si="18"/>
        <v>0.69665664477157985</v>
      </c>
      <c r="Q83">
        <f t="shared" si="19"/>
        <v>4.3022494198855087E-2</v>
      </c>
      <c r="R83">
        <f t="shared" si="20"/>
        <v>0.239353820644056</v>
      </c>
    </row>
    <row r="84" spans="1:18" x14ac:dyDescent="0.25">
      <c r="A84">
        <f>Input!G85</f>
        <v>81</v>
      </c>
      <c r="B84">
        <f t="shared" si="11"/>
        <v>81</v>
      </c>
      <c r="C84">
        <f t="shared" si="12"/>
        <v>4.3944491546724391</v>
      </c>
      <c r="D84">
        <f t="shared" si="13"/>
        <v>2.2172674545255586</v>
      </c>
      <c r="E84" s="4">
        <f>Input!I85</f>
        <v>545.25573700000007</v>
      </c>
      <c r="F84">
        <f t="shared" si="14"/>
        <v>544.13747871428575</v>
      </c>
      <c r="G84">
        <f t="shared" si="21"/>
        <v>522.58585859848654</v>
      </c>
      <c r="H84">
        <f t="shared" si="15"/>
        <v>464.47232961572115</v>
      </c>
      <c r="I84">
        <f t="shared" si="16"/>
        <v>34944.190869576923</v>
      </c>
      <c r="N84" s="4">
        <f>Input!J85</f>
        <v>0.55912914285715942</v>
      </c>
      <c r="O84">
        <f t="shared" si="17"/>
        <v>0.31451014285715939</v>
      </c>
      <c r="P84">
        <f t="shared" si="18"/>
        <v>0.63646803717151235</v>
      </c>
      <c r="Q84">
        <f t="shared" si="19"/>
        <v>0.10365688571133207</v>
      </c>
      <c r="R84">
        <f t="shared" si="20"/>
        <v>9.8916629960030811E-2</v>
      </c>
    </row>
    <row r="85" spans="1:18" x14ac:dyDescent="0.25">
      <c r="A85">
        <f>Input!G86</f>
        <v>82</v>
      </c>
      <c r="B85">
        <f t="shared" ref="B85:B103" si="22">A85-$A$3</f>
        <v>82</v>
      </c>
      <c r="C85">
        <f t="shared" ref="C85:C103" si="23">LN(B85)</f>
        <v>4.4067192472642533</v>
      </c>
      <c r="D85">
        <f t="shared" ref="D85:D103" si="24">((C85-$Z$3)/$AA$3)</f>
        <v>2.2522653485007629</v>
      </c>
      <c r="E85" s="4">
        <f>Input!I86</f>
        <v>545.98959400000001</v>
      </c>
      <c r="F85">
        <f t="shared" ref="F85:F103" si="25">E85-$E$4</f>
        <v>544.87133571428569</v>
      </c>
      <c r="G85">
        <f t="shared" ref="G85:G103" si="26">G84+P85</f>
        <v>523.16726615783989</v>
      </c>
      <c r="H85">
        <f t="shared" ref="H85:H103" si="27">(F85-G85)^2</f>
        <v>471.06663531103749</v>
      </c>
      <c r="I85">
        <f t="shared" ref="I85:I103" si="28">(G85-$J$4)^2</f>
        <v>35161.898182994504</v>
      </c>
      <c r="N85" s="4">
        <f>Input!J86</f>
        <v>0.73385699999994358</v>
      </c>
      <c r="O85">
        <f t="shared" ref="O85:O103" si="29">N85-$N$4</f>
        <v>0.48923799999994355</v>
      </c>
      <c r="P85">
        <f t="shared" ref="P85:P103" si="30">$Y$3*((1/B85*$AA$3)*(1/SQRT(2*PI()))*EXP(-1*D85*D85/2))</f>
        <v>0.58140755935336697</v>
      </c>
      <c r="Q85">
        <f t="shared" ref="Q85:Q103" si="31">(O85-P85)^2</f>
        <v>8.4952276714042423E-3</v>
      </c>
      <c r="R85">
        <f t="shared" ref="R85:R103" si="32">(O85-S85)^2</f>
        <v>0.23935382064394475</v>
      </c>
    </row>
    <row r="86" spans="1:18" x14ac:dyDescent="0.25">
      <c r="A86">
        <f>Input!G87</f>
        <v>83</v>
      </c>
      <c r="B86">
        <f t="shared" si="22"/>
        <v>83</v>
      </c>
      <c r="C86">
        <f t="shared" si="23"/>
        <v>4.4188406077965983</v>
      </c>
      <c r="D86">
        <f t="shared" si="24"/>
        <v>2.2868390151273092</v>
      </c>
      <c r="E86" s="4">
        <f>Input!I87</f>
        <v>546.6535598571428</v>
      </c>
      <c r="F86">
        <f t="shared" si="25"/>
        <v>545.53530157142848</v>
      </c>
      <c r="G86">
        <f t="shared" si="26"/>
        <v>523.69832025235667</v>
      </c>
      <c r="H86">
        <f t="shared" si="27"/>
        <v>476.85375312949122</v>
      </c>
      <c r="I86">
        <f t="shared" si="28"/>
        <v>35361.341483530887</v>
      </c>
      <c r="N86" s="4">
        <f>Input!J87</f>
        <v>0.66396585714278444</v>
      </c>
      <c r="O86">
        <f t="shared" si="29"/>
        <v>0.41934685714278441</v>
      </c>
      <c r="P86">
        <f t="shared" si="30"/>
        <v>0.53105409451672081</v>
      </c>
      <c r="Q86">
        <f t="shared" si="31"/>
        <v>1.2478506881716972E-2</v>
      </c>
      <c r="R86">
        <f t="shared" si="32"/>
        <v>0.17585178659553083</v>
      </c>
    </row>
    <row r="87" spans="1:18" x14ac:dyDescent="0.25">
      <c r="A87">
        <f>Input!G88</f>
        <v>84</v>
      </c>
      <c r="B87">
        <f t="shared" si="22"/>
        <v>84</v>
      </c>
      <c r="C87">
        <f t="shared" si="23"/>
        <v>4.4308167988433134</v>
      </c>
      <c r="D87">
        <f t="shared" si="24"/>
        <v>2.3209986159081013</v>
      </c>
      <c r="E87" s="4">
        <f>Input!I88</f>
        <v>547.282580142857</v>
      </c>
      <c r="F87">
        <f t="shared" si="25"/>
        <v>546.16432185714268</v>
      </c>
      <c r="G87">
        <f t="shared" si="26"/>
        <v>524.18333861481028</v>
      </c>
      <c r="H87">
        <f t="shared" si="27"/>
        <v>483.16362429969774</v>
      </c>
      <c r="I87">
        <f t="shared" si="28"/>
        <v>35543.988364170538</v>
      </c>
      <c r="N87" s="4">
        <f>Input!J88</f>
        <v>0.62902028571420487</v>
      </c>
      <c r="O87">
        <f t="shared" si="29"/>
        <v>0.38440128571420484</v>
      </c>
      <c r="P87">
        <f t="shared" si="30"/>
        <v>0.48501836245363888</v>
      </c>
      <c r="Q87">
        <f t="shared" si="31"/>
        <v>1.0123796131589159E-2</v>
      </c>
      <c r="R87">
        <f t="shared" si="32"/>
        <v>0.14776434845873374</v>
      </c>
    </row>
    <row r="88" spans="1:18" x14ac:dyDescent="0.25">
      <c r="A88">
        <f>Input!G89</f>
        <v>85</v>
      </c>
      <c r="B88">
        <f t="shared" si="22"/>
        <v>85</v>
      </c>
      <c r="C88">
        <f t="shared" si="23"/>
        <v>4.4426512564903167</v>
      </c>
      <c r="D88">
        <f t="shared" si="24"/>
        <v>2.3547539515654852</v>
      </c>
      <c r="E88" s="4">
        <f>Input!I89</f>
        <v>547.84170928571416</v>
      </c>
      <c r="F88">
        <f t="shared" si="25"/>
        <v>546.72345099999984</v>
      </c>
      <c r="G88">
        <f t="shared" si="26"/>
        <v>524.62627957773111</v>
      </c>
      <c r="H88">
        <f t="shared" si="27"/>
        <v>488.28498486512984</v>
      </c>
      <c r="I88">
        <f t="shared" si="28"/>
        <v>35711.20088464686</v>
      </c>
      <c r="N88" s="4">
        <f>Input!J89</f>
        <v>0.55912914285715942</v>
      </c>
      <c r="O88">
        <f t="shared" si="29"/>
        <v>0.31451014285715939</v>
      </c>
      <c r="P88">
        <f t="shared" si="30"/>
        <v>0.44294096292083063</v>
      </c>
      <c r="Q88">
        <f t="shared" si="31"/>
        <v>1.6494475542227098E-2</v>
      </c>
      <c r="R88">
        <f t="shared" si="32"/>
        <v>9.8916629960030811E-2</v>
      </c>
    </row>
    <row r="89" spans="1:18" x14ac:dyDescent="0.25">
      <c r="A89">
        <f>Input!G90</f>
        <v>86</v>
      </c>
      <c r="B89">
        <f t="shared" si="22"/>
        <v>86</v>
      </c>
      <c r="C89">
        <f t="shared" si="23"/>
        <v>4.4543472962535073</v>
      </c>
      <c r="D89">
        <f t="shared" si="24"/>
        <v>2.3881144789208379</v>
      </c>
      <c r="E89" s="4">
        <f>Input!I90</f>
        <v>548.26105614285711</v>
      </c>
      <c r="F89">
        <f t="shared" si="25"/>
        <v>547.1427978571428</v>
      </c>
      <c r="G89">
        <f t="shared" si="26"/>
        <v>525.03077004068382</v>
      </c>
      <c r="H89">
        <f t="shared" si="27"/>
        <v>488.94177415585551</v>
      </c>
      <c r="I89">
        <f t="shared" si="28"/>
        <v>35864.240919052878</v>
      </c>
      <c r="N89" s="4">
        <f>Input!J90</f>
        <v>0.41934685714295483</v>
      </c>
      <c r="O89">
        <f t="shared" si="29"/>
        <v>0.1747278571429548</v>
      </c>
      <c r="P89">
        <f t="shared" si="30"/>
        <v>0.40449046295267582</v>
      </c>
      <c r="Q89">
        <f t="shared" si="31"/>
        <v>5.2790855028473249E-2</v>
      </c>
      <c r="R89">
        <f t="shared" si="32"/>
        <v>3.052982406176882E-2</v>
      </c>
    </row>
    <row r="90" spans="1:18" x14ac:dyDescent="0.25">
      <c r="A90">
        <f>Input!G91</f>
        <v>87</v>
      </c>
      <c r="B90">
        <f t="shared" si="22"/>
        <v>87</v>
      </c>
      <c r="C90">
        <f t="shared" si="23"/>
        <v>4.4659081186545837</v>
      </c>
      <c r="D90">
        <f t="shared" si="24"/>
        <v>2.4210893267984295</v>
      </c>
      <c r="E90" s="4">
        <f>Input!I91</f>
        <v>548.6105118571428</v>
      </c>
      <c r="F90">
        <f t="shared" si="25"/>
        <v>547.49225357142848</v>
      </c>
      <c r="G90">
        <f t="shared" si="26"/>
        <v>525.40013158324336</v>
      </c>
      <c r="H90">
        <f t="shared" si="27"/>
        <v>488.06185394085213</v>
      </c>
      <c r="I90">
        <f t="shared" si="28"/>
        <v>36004.275664867549</v>
      </c>
      <c r="N90" s="4">
        <f>Input!J91</f>
        <v>0.34945571428568201</v>
      </c>
      <c r="O90">
        <f t="shared" si="29"/>
        <v>0.10483671428568198</v>
      </c>
      <c r="P90">
        <f t="shared" si="30"/>
        <v>0.3693615425595263</v>
      </c>
      <c r="Q90">
        <f t="shared" si="31"/>
        <v>6.9973384773306835E-2</v>
      </c>
      <c r="R90">
        <f t="shared" si="32"/>
        <v>1.0990736662217716E-2</v>
      </c>
    </row>
    <row r="91" spans="1:18" x14ac:dyDescent="0.25">
      <c r="A91">
        <f>Input!G92</f>
        <v>88</v>
      </c>
      <c r="B91">
        <f t="shared" si="22"/>
        <v>88</v>
      </c>
      <c r="C91">
        <f t="shared" si="23"/>
        <v>4.4773368144782069</v>
      </c>
      <c r="D91">
        <f t="shared" si="24"/>
        <v>2.4536873110203961</v>
      </c>
      <c r="E91" s="4">
        <f>Input!I92</f>
        <v>548.89007642857143</v>
      </c>
      <c r="F91">
        <f t="shared" si="25"/>
        <v>547.77181814285711</v>
      </c>
      <c r="G91">
        <f t="shared" si="26"/>
        <v>525.73740479278422</v>
      </c>
      <c r="H91">
        <f t="shared" si="27"/>
        <v>485.51537168187065</v>
      </c>
      <c r="I91">
        <f t="shared" si="28"/>
        <v>36132.383202529832</v>
      </c>
      <c r="N91" s="4">
        <f>Input!J92</f>
        <v>0.27956457142863655</v>
      </c>
      <c r="O91">
        <f t="shared" si="29"/>
        <v>3.4945571428636524E-2</v>
      </c>
      <c r="P91">
        <f t="shared" si="30"/>
        <v>0.33727320954080936</v>
      </c>
      <c r="Q91">
        <f t="shared" si="31"/>
        <v>9.1402000766484942E-2</v>
      </c>
      <c r="R91">
        <f t="shared" si="32"/>
        <v>1.2211929624739374E-3</v>
      </c>
    </row>
    <row r="92" spans="1:18" x14ac:dyDescent="0.25">
      <c r="A92">
        <f>Input!G93</f>
        <v>89</v>
      </c>
      <c r="B92">
        <f t="shared" si="22"/>
        <v>89</v>
      </c>
      <c r="C92">
        <f t="shared" si="23"/>
        <v>4.4886363697321396</v>
      </c>
      <c r="D92">
        <f t="shared" si="24"/>
        <v>2.4859169485545034</v>
      </c>
      <c r="E92" s="4">
        <f>Input!I93</f>
        <v>548.95996757142859</v>
      </c>
      <c r="F92">
        <f t="shared" si="25"/>
        <v>547.84170928571427</v>
      </c>
      <c r="G92">
        <f t="shared" si="26"/>
        <v>526.04537188383574</v>
      </c>
      <c r="H92">
        <f t="shared" si="27"/>
        <v>475.08032413652899</v>
      </c>
      <c r="I92">
        <f t="shared" si="28"/>
        <v>36249.558018359348</v>
      </c>
      <c r="N92" s="4">
        <f>Input!J93</f>
        <v>6.9891142857159139E-2</v>
      </c>
      <c r="O92">
        <f t="shared" si="29"/>
        <v>-0.17472785714284089</v>
      </c>
      <c r="P92">
        <f t="shared" si="30"/>
        <v>0.30796709105146658</v>
      </c>
      <c r="Q92">
        <f t="shared" si="31"/>
        <v>0.23299441301230517</v>
      </c>
      <c r="R92">
        <f t="shared" si="32"/>
        <v>3.0529824061729015E-2</v>
      </c>
    </row>
    <row r="93" spans="1:18" x14ac:dyDescent="0.25">
      <c r="A93">
        <f>Input!G94</f>
        <v>90</v>
      </c>
      <c r="B93">
        <f t="shared" si="22"/>
        <v>90</v>
      </c>
      <c r="C93">
        <f t="shared" si="23"/>
        <v>4.499809670330265</v>
      </c>
      <c r="D93">
        <f t="shared" si="24"/>
        <v>2.5177864708714872</v>
      </c>
      <c r="E93" s="4">
        <f>Input!I94</f>
        <v>549.06480428571433</v>
      </c>
      <c r="F93">
        <f t="shared" si="25"/>
        <v>547.94654600000001</v>
      </c>
      <c r="G93">
        <f t="shared" si="26"/>
        <v>526.32657769084392</v>
      </c>
      <c r="H93">
        <f t="shared" si="27"/>
        <v>467.42302968891374</v>
      </c>
      <c r="I93">
        <f t="shared" si="28"/>
        <v>36356.716423383004</v>
      </c>
      <c r="N93" s="4">
        <f>Input!J94</f>
        <v>0.10483671428573871</v>
      </c>
      <c r="O93">
        <f t="shared" si="29"/>
        <v>-0.13978228571426132</v>
      </c>
      <c r="P93">
        <f t="shared" si="30"/>
        <v>0.28120580700822512</v>
      </c>
      <c r="Q93">
        <f t="shared" si="31"/>
        <v>0.17723097421411685</v>
      </c>
      <c r="R93">
        <f t="shared" si="32"/>
        <v>1.9539087399503385E-2</v>
      </c>
    </row>
    <row r="94" spans="1:18" x14ac:dyDescent="0.25">
      <c r="A94">
        <f>Input!G95</f>
        <v>91</v>
      </c>
      <c r="B94">
        <f t="shared" si="22"/>
        <v>91</v>
      </c>
      <c r="C94">
        <f t="shared" si="23"/>
        <v>4.5108595065168497</v>
      </c>
      <c r="D94">
        <f t="shared" si="24"/>
        <v>2.5493038365643481</v>
      </c>
      <c r="E94" s="4">
        <f>Input!I95</f>
        <v>549.13469542857149</v>
      </c>
      <c r="F94">
        <f t="shared" si="25"/>
        <v>548.01643714285717</v>
      </c>
      <c r="G94">
        <f t="shared" si="26"/>
        <v>526.58334911917666</v>
      </c>
      <c r="H94">
        <f t="shared" si="27"/>
        <v>459.37726223083695</v>
      </c>
      <c r="I94">
        <f t="shared" si="28"/>
        <v>36454.701817024048</v>
      </c>
      <c r="N94" s="4">
        <f>Input!J95</f>
        <v>6.9891142857159139E-2</v>
      </c>
      <c r="O94">
        <f t="shared" si="29"/>
        <v>-0.17472785714284089</v>
      </c>
      <c r="P94">
        <f t="shared" si="30"/>
        <v>0.2567714283326949</v>
      </c>
      <c r="Q94">
        <f t="shared" si="31"/>
        <v>0.18619163336589792</v>
      </c>
      <c r="R94">
        <f t="shared" si="32"/>
        <v>3.0529824061729015E-2</v>
      </c>
    </row>
    <row r="95" spans="1:18" x14ac:dyDescent="0.25">
      <c r="A95">
        <f>Input!G96</f>
        <v>92</v>
      </c>
      <c r="B95">
        <f t="shared" si="22"/>
        <v>92</v>
      </c>
      <c r="C95">
        <f t="shared" si="23"/>
        <v>4.5217885770490405</v>
      </c>
      <c r="D95">
        <f t="shared" si="24"/>
        <v>2.5804767432780529</v>
      </c>
      <c r="E95" s="4">
        <f>Input!I96</f>
        <v>549.20458657142854</v>
      </c>
      <c r="F95">
        <f t="shared" si="25"/>
        <v>548.08632828571422</v>
      </c>
      <c r="G95">
        <f t="shared" si="26"/>
        <v>526.81781314051079</v>
      </c>
      <c r="H95">
        <f t="shared" si="27"/>
        <v>452.34973648174741</v>
      </c>
      <c r="I95">
        <f t="shared" si="28"/>
        <v>36544.289758125029</v>
      </c>
      <c r="N95" s="4">
        <f>Input!J96</f>
        <v>6.9891142857045452E-2</v>
      </c>
      <c r="O95">
        <f t="shared" si="29"/>
        <v>-0.17472785714295458</v>
      </c>
      <c r="P95">
        <f t="shared" si="30"/>
        <v>0.23446402133408284</v>
      </c>
      <c r="Q95">
        <f t="shared" si="31"/>
        <v>0.16743799341156657</v>
      </c>
      <c r="R95">
        <f t="shared" si="32"/>
        <v>3.0529824061768743E-2</v>
      </c>
    </row>
    <row r="96" spans="1:18" x14ac:dyDescent="0.25">
      <c r="A96">
        <f>Input!G97</f>
        <v>93</v>
      </c>
      <c r="B96">
        <f t="shared" si="22"/>
        <v>93</v>
      </c>
      <c r="C96">
        <f t="shared" si="23"/>
        <v>4.5325994931532563</v>
      </c>
      <c r="D96">
        <f t="shared" si="24"/>
        <v>2.611312638994324</v>
      </c>
      <c r="E96" s="4">
        <f>Input!I97</f>
        <v>549.27447771428569</v>
      </c>
      <c r="F96">
        <f t="shared" si="25"/>
        <v>548.15621942857138</v>
      </c>
      <c r="G96">
        <f t="shared" si="26"/>
        <v>527.03191341868728</v>
      </c>
      <c r="H96">
        <f t="shared" si="27"/>
        <v>446.23630439922528</v>
      </c>
      <c r="I96">
        <f t="shared" si="28"/>
        <v>36626.19281684055</v>
      </c>
      <c r="N96" s="4">
        <f>Input!J97</f>
        <v>6.9891142857159139E-2</v>
      </c>
      <c r="O96">
        <f t="shared" si="29"/>
        <v>-0.17472785714284089</v>
      </c>
      <c r="P96">
        <f t="shared" si="30"/>
        <v>0.21410027817651411</v>
      </c>
      <c r="Q96">
        <f t="shared" si="31"/>
        <v>0.15118731881592665</v>
      </c>
      <c r="R96">
        <f t="shared" si="32"/>
        <v>3.0529824061729015E-2</v>
      </c>
    </row>
    <row r="97" spans="1:18" x14ac:dyDescent="0.25">
      <c r="A97">
        <f>Input!G98</f>
        <v>94</v>
      </c>
      <c r="B97">
        <f t="shared" si="22"/>
        <v>94</v>
      </c>
      <c r="C97">
        <f t="shared" si="23"/>
        <v>4.5432947822700038</v>
      </c>
      <c r="D97">
        <f t="shared" si="24"/>
        <v>2.6418187327129488</v>
      </c>
      <c r="E97" s="4">
        <f>Input!I98</f>
        <v>549.34436885714285</v>
      </c>
      <c r="F97">
        <f t="shared" si="25"/>
        <v>548.22611057142853</v>
      </c>
      <c r="G97">
        <f t="shared" si="26"/>
        <v>527.22742565098974</v>
      </c>
      <c r="H97">
        <f t="shared" si="27"/>
        <v>440.94476838786346</v>
      </c>
      <c r="I97">
        <f t="shared" si="28"/>
        <v>36701.065189917092</v>
      </c>
      <c r="N97" s="4">
        <f>Input!J98</f>
        <v>6.9891142857159139E-2</v>
      </c>
      <c r="O97">
        <f t="shared" si="29"/>
        <v>-0.17472785714284089</v>
      </c>
      <c r="P97">
        <f t="shared" si="30"/>
        <v>0.19551223230251727</v>
      </c>
      <c r="Q97">
        <f t="shared" si="31"/>
        <v>0.1370777238325068</v>
      </c>
      <c r="R97">
        <f t="shared" si="32"/>
        <v>3.0529824061729015E-2</v>
      </c>
    </row>
    <row r="98" spans="1:18" x14ac:dyDescent="0.25">
      <c r="A98">
        <f>Input!G99</f>
        <v>95</v>
      </c>
      <c r="B98">
        <f t="shared" si="22"/>
        <v>95</v>
      </c>
      <c r="C98">
        <f t="shared" si="23"/>
        <v>4.5538768916005408</v>
      </c>
      <c r="D98">
        <f t="shared" si="24"/>
        <v>2.6720020045679003</v>
      </c>
      <c r="E98" s="4">
        <f>Input!I99</f>
        <v>549.41426000000001</v>
      </c>
      <c r="F98">
        <f t="shared" si="25"/>
        <v>548.29600171428569</v>
      </c>
      <c r="G98">
        <f t="shared" si="26"/>
        <v>527.40597170784019</v>
      </c>
      <c r="H98">
        <f t="shared" si="27"/>
        <v>436.39335367019333</v>
      </c>
      <c r="I98">
        <f t="shared" si="28"/>
        <v>36769.507069107407</v>
      </c>
      <c r="N98" s="4">
        <f>Input!J99</f>
        <v>6.9891142857159139E-2</v>
      </c>
      <c r="O98">
        <f t="shared" si="29"/>
        <v>-0.17472785714284089</v>
      </c>
      <c r="P98">
        <f t="shared" si="30"/>
        <v>0.1785460568504374</v>
      </c>
      <c r="Q98">
        <f t="shared" si="31"/>
        <v>0.12480245830813018</v>
      </c>
      <c r="R98">
        <f t="shared" si="32"/>
        <v>3.0529824061729015E-2</v>
      </c>
    </row>
    <row r="99" spans="1:18" x14ac:dyDescent="0.25">
      <c r="A99">
        <f>Input!G100</f>
        <v>96</v>
      </c>
      <c r="B99">
        <f t="shared" si="22"/>
        <v>96</v>
      </c>
      <c r="C99">
        <f t="shared" si="23"/>
        <v>4.5643481914678361</v>
      </c>
      <c r="D99">
        <f t="shared" si="24"/>
        <v>2.7018692154137796</v>
      </c>
      <c r="E99" s="4">
        <f>Input!I100</f>
        <v>549.48415114285717</v>
      </c>
      <c r="F99">
        <f t="shared" si="25"/>
        <v>548.36589285714285</v>
      </c>
      <c r="G99">
        <f t="shared" si="26"/>
        <v>527.56903265131041</v>
      </c>
      <c r="H99">
        <f t="shared" si="27"/>
        <v>432.5093944209371</v>
      </c>
      <c r="I99">
        <f t="shared" si="28"/>
        <v>36832.068758224486</v>
      </c>
      <c r="N99" s="4">
        <f>Input!J100</f>
        <v>6.9891142857159139E-2</v>
      </c>
      <c r="O99">
        <f t="shared" si="29"/>
        <v>-0.17472785714284089</v>
      </c>
      <c r="P99">
        <f t="shared" si="30"/>
        <v>0.16306094347016792</v>
      </c>
      <c r="Q99">
        <f t="shared" si="31"/>
        <v>0.11410127381957502</v>
      </c>
      <c r="R99">
        <f t="shared" si="32"/>
        <v>3.0529824061729015E-2</v>
      </c>
    </row>
    <row r="100" spans="1:18" x14ac:dyDescent="0.25">
      <c r="A100">
        <f>Input!G101</f>
        <v>97</v>
      </c>
      <c r="B100">
        <f t="shared" si="22"/>
        <v>97</v>
      </c>
      <c r="C100">
        <f t="shared" si="23"/>
        <v>4.5747109785033828</v>
      </c>
      <c r="D100">
        <f t="shared" si="24"/>
        <v>2.731426915915538</v>
      </c>
      <c r="E100" s="4">
        <f>Input!I101</f>
        <v>549.51909671428575</v>
      </c>
      <c r="F100">
        <f t="shared" si="25"/>
        <v>548.40083842857143</v>
      </c>
      <c r="G100">
        <f t="shared" si="26"/>
        <v>527.71796070978553</v>
      </c>
      <c r="H100">
        <f t="shared" si="27"/>
        <v>427.78143073025035</v>
      </c>
      <c r="I100">
        <f t="shared" si="28"/>
        <v>36889.254538870162</v>
      </c>
      <c r="N100" s="4">
        <f>Input!J101</f>
        <v>3.4945571428579569E-2</v>
      </c>
      <c r="O100">
        <f t="shared" si="29"/>
        <v>-0.20967342857142046</v>
      </c>
      <c r="P100">
        <f t="shared" si="30"/>
        <v>0.14892805847506674</v>
      </c>
      <c r="Q100">
        <f t="shared" si="31"/>
        <v>0.12859502651195193</v>
      </c>
      <c r="R100">
        <f t="shared" si="32"/>
        <v>4.3962946648894559E-2</v>
      </c>
    </row>
    <row r="101" spans="1:18" x14ac:dyDescent="0.25">
      <c r="A101">
        <f>Input!G102</f>
        <v>98</v>
      </c>
      <c r="B101">
        <f t="shared" si="22"/>
        <v>98</v>
      </c>
      <c r="C101">
        <f t="shared" si="23"/>
        <v>4.5849674786705723</v>
      </c>
      <c r="D101">
        <f t="shared" si="24"/>
        <v>2.7606814551720258</v>
      </c>
      <c r="E101" s="4">
        <f>Input!I102</f>
        <v>549.55404228571433</v>
      </c>
      <c r="F101">
        <f t="shared" si="25"/>
        <v>548.43578400000001</v>
      </c>
      <c r="G101">
        <f t="shared" si="26"/>
        <v>527.85399028272491</v>
      </c>
      <c r="H101">
        <f t="shared" si="27"/>
        <v>423.61023262046496</v>
      </c>
      <c r="I101">
        <f t="shared" si="28"/>
        <v>36941.526288381778</v>
      </c>
      <c r="N101" s="4">
        <f>Input!J102</f>
        <v>3.4945571428579569E-2</v>
      </c>
      <c r="O101">
        <f t="shared" si="29"/>
        <v>-0.20967342857142046</v>
      </c>
      <c r="P101">
        <f t="shared" si="30"/>
        <v>0.13602957293933249</v>
      </c>
      <c r="Q101">
        <f t="shared" si="31"/>
        <v>0.11951056525354366</v>
      </c>
      <c r="R101">
        <f t="shared" si="32"/>
        <v>4.3962946648894559E-2</v>
      </c>
    </row>
    <row r="102" spans="1:18" x14ac:dyDescent="0.25">
      <c r="A102">
        <f>Input!G103</f>
        <v>99</v>
      </c>
      <c r="B102">
        <f t="shared" si="22"/>
        <v>99</v>
      </c>
      <c r="C102">
        <f t="shared" si="23"/>
        <v>4.5951198501345898</v>
      </c>
      <c r="D102">
        <f t="shared" si="24"/>
        <v>2.7896389889017725</v>
      </c>
      <c r="E102" s="4">
        <f>Input!I103</f>
        <v>549.58898785714291</v>
      </c>
      <c r="F102">
        <f t="shared" si="25"/>
        <v>548.47072957142859</v>
      </c>
      <c r="G102">
        <f t="shared" si="26"/>
        <v>527.97824804585957</v>
      </c>
      <c r="H102">
        <f t="shared" si="27"/>
        <v>419.94179907578757</v>
      </c>
      <c r="I102">
        <f t="shared" si="28"/>
        <v>36989.30685620747</v>
      </c>
      <c r="N102" s="4">
        <f>Input!J103</f>
        <v>3.4945571428579569E-2</v>
      </c>
      <c r="O102">
        <f t="shared" si="29"/>
        <v>-0.20967342857142046</v>
      </c>
      <c r="P102">
        <f t="shared" si="30"/>
        <v>0.12425776313464754</v>
      </c>
      <c r="Q102">
        <f t="shared" si="31"/>
        <v>0.11151004079423474</v>
      </c>
      <c r="R102">
        <f t="shared" si="32"/>
        <v>4.3962946648894559E-2</v>
      </c>
    </row>
    <row r="103" spans="1:18" x14ac:dyDescent="0.25">
      <c r="A103">
        <f>Input!G104</f>
        <v>100</v>
      </c>
      <c r="B103">
        <f t="shared" si="22"/>
        <v>100</v>
      </c>
      <c r="C103">
        <f t="shared" si="23"/>
        <v>4.6051701859880918</v>
      </c>
      <c r="D103">
        <f t="shared" si="24"/>
        <v>2.8183054872174185</v>
      </c>
      <c r="E103" s="4">
        <f>Input!I104</f>
        <v>549.62393342857149</v>
      </c>
      <c r="F103">
        <f t="shared" si="25"/>
        <v>548.50567514285717</v>
      </c>
      <c r="G103">
        <f t="shared" si="26"/>
        <v>528.09176222343604</v>
      </c>
      <c r="H103">
        <f t="shared" si="27"/>
        <v>416.72784068170921</v>
      </c>
      <c r="I103">
        <f t="shared" si="28"/>
        <v>37032.983206895049</v>
      </c>
      <c r="N103" s="4">
        <f>Input!J104</f>
        <v>3.4945571428579569E-2</v>
      </c>
      <c r="O103">
        <f t="shared" si="29"/>
        <v>-0.20967342857142046</v>
      </c>
      <c r="P103">
        <f t="shared" si="30"/>
        <v>0.11351417757651133</v>
      </c>
      <c r="Q103">
        <f t="shared" si="31"/>
        <v>0.10445022876763069</v>
      </c>
      <c r="R103">
        <f t="shared" si="32"/>
        <v>4.3962946648894559E-2</v>
      </c>
    </row>
    <row r="104" spans="1:18" x14ac:dyDescent="0.25">
      <c r="E104" s="4"/>
      <c r="N104" s="4"/>
    </row>
    <row r="105" spans="1:18" hidden="1" x14ac:dyDescent="0.25">
      <c r="E105" s="4"/>
      <c r="N105" s="4"/>
      <c r="P105">
        <f>MAX(P4:P103)</f>
        <v>17.203552497094087</v>
      </c>
    </row>
    <row r="106" spans="1:18" hidden="1" x14ac:dyDescent="0.25">
      <c r="E106" s="4"/>
      <c r="N106" s="4"/>
      <c r="P106">
        <f>2/3*P105</f>
        <v>11.469034998062725</v>
      </c>
    </row>
    <row r="107" spans="1:18" x14ac:dyDescent="0.25">
      <c r="E107" s="4"/>
      <c r="N107" s="4"/>
    </row>
    <row r="108" spans="1:18" x14ac:dyDescent="0.25">
      <c r="E108" s="4"/>
      <c r="N108" s="4"/>
    </row>
    <row r="109" spans="1:18" x14ac:dyDescent="0.25">
      <c r="E109" s="4"/>
      <c r="N109" s="4"/>
    </row>
    <row r="110" spans="1:18" x14ac:dyDescent="0.25">
      <c r="E110" s="4"/>
      <c r="N110" s="4"/>
    </row>
    <row r="111" spans="1:18" x14ac:dyDescent="0.25">
      <c r="E111" s="4"/>
      <c r="N111" s="4"/>
    </row>
    <row r="112" spans="1:18" x14ac:dyDescent="0.25">
      <c r="E112" s="4"/>
      <c r="N112" s="4"/>
    </row>
    <row r="113" spans="5:14" x14ac:dyDescent="0.25">
      <c r="E113" s="4"/>
      <c r="N113" s="4"/>
    </row>
    <row r="114" spans="5:14" x14ac:dyDescent="0.25">
      <c r="E114" s="4"/>
      <c r="N114" s="4"/>
    </row>
    <row r="115" spans="5:14" x14ac:dyDescent="0.25">
      <c r="E115" s="4"/>
      <c r="N115" s="4"/>
    </row>
    <row r="116" spans="5:14" x14ac:dyDescent="0.25">
      <c r="E116" s="4"/>
      <c r="N116" s="4"/>
    </row>
    <row r="117" spans="5:14" x14ac:dyDescent="0.25">
      <c r="E117" s="4"/>
      <c r="N117" s="4"/>
    </row>
    <row r="118" spans="5:14" x14ac:dyDescent="0.25">
      <c r="E118" s="4"/>
      <c r="N118" s="4"/>
    </row>
    <row r="119" spans="5:14" x14ac:dyDescent="0.25">
      <c r="E119" s="4"/>
      <c r="N119" s="4"/>
    </row>
    <row r="120" spans="5:14" x14ac:dyDescent="0.25">
      <c r="E120" s="4"/>
      <c r="N120" s="4"/>
    </row>
    <row r="121" spans="5:14" x14ac:dyDescent="0.25">
      <c r="E121" s="4"/>
      <c r="N121" s="4"/>
    </row>
    <row r="122" spans="5:14" x14ac:dyDescent="0.25">
      <c r="E122" s="4"/>
      <c r="N122" s="4"/>
    </row>
    <row r="123" spans="5:14" x14ac:dyDescent="0.25">
      <c r="E123" s="4"/>
      <c r="N123" s="4"/>
    </row>
    <row r="124" spans="5:14" x14ac:dyDescent="0.25">
      <c r="E124" s="4"/>
      <c r="N124" s="4"/>
    </row>
    <row r="125" spans="5:14" x14ac:dyDescent="0.25">
      <c r="E125" s="4"/>
      <c r="N125" s="4"/>
    </row>
    <row r="126" spans="5:14" x14ac:dyDescent="0.25">
      <c r="E126" s="4"/>
      <c r="N126" s="4"/>
    </row>
    <row r="127" spans="5:14" x14ac:dyDescent="0.25">
      <c r="E127" s="4"/>
      <c r="N127" s="4"/>
    </row>
    <row r="128" spans="5:14" x14ac:dyDescent="0.25">
      <c r="E128" s="4"/>
      <c r="N128" s="4"/>
    </row>
    <row r="129" spans="5:14" x14ac:dyDescent="0.25">
      <c r="E129" s="4"/>
      <c r="N129" s="4"/>
    </row>
    <row r="130" spans="5:14" x14ac:dyDescent="0.25">
      <c r="E130" s="4"/>
      <c r="N130" s="4"/>
    </row>
    <row r="131" spans="5:14" x14ac:dyDescent="0.25">
      <c r="E131" s="4"/>
      <c r="N131" s="4"/>
    </row>
    <row r="132" spans="5:14" x14ac:dyDescent="0.25">
      <c r="E132" s="4"/>
      <c r="N132" s="4"/>
    </row>
    <row r="133" spans="5:14" x14ac:dyDescent="0.25">
      <c r="E133" s="4"/>
      <c r="N133" s="4"/>
    </row>
    <row r="134" spans="5:14" x14ac:dyDescent="0.25">
      <c r="E134" s="4"/>
      <c r="N134" s="4"/>
    </row>
    <row r="135" spans="5:14" x14ac:dyDescent="0.25">
      <c r="E135" s="4"/>
      <c r="N135" s="4"/>
    </row>
    <row r="136" spans="5:14" x14ac:dyDescent="0.25">
      <c r="E136" s="4"/>
      <c r="N136" s="4"/>
    </row>
    <row r="137" spans="5:14" x14ac:dyDescent="0.25">
      <c r="E137" s="4"/>
      <c r="N137" s="4"/>
    </row>
    <row r="138" spans="5:14" x14ac:dyDescent="0.25">
      <c r="E138" s="4"/>
      <c r="N138" s="4"/>
    </row>
    <row r="139" spans="5:14" x14ac:dyDescent="0.25">
      <c r="E139" s="4"/>
      <c r="N139" s="4"/>
    </row>
    <row r="140" spans="5:14" x14ac:dyDescent="0.25">
      <c r="E140" s="4"/>
      <c r="N140" s="4"/>
    </row>
    <row r="141" spans="5:14" x14ac:dyDescent="0.25">
      <c r="E141" s="4"/>
      <c r="N141" s="4"/>
    </row>
    <row r="142" spans="5:14" x14ac:dyDescent="0.25">
      <c r="E142" s="4"/>
      <c r="N142" s="4"/>
    </row>
    <row r="143" spans="5:14" x14ac:dyDescent="0.25">
      <c r="E143" s="4"/>
      <c r="N143" s="4"/>
    </row>
    <row r="144" spans="5:14" x14ac:dyDescent="0.25">
      <c r="E144" s="4"/>
      <c r="N144" s="4"/>
    </row>
    <row r="145" spans="5:14" x14ac:dyDescent="0.25">
      <c r="E145" s="4"/>
      <c r="N145" s="4"/>
    </row>
    <row r="146" spans="5:14" x14ac:dyDescent="0.25">
      <c r="E146" s="4"/>
      <c r="N146" s="4"/>
    </row>
    <row r="147" spans="5:14" x14ac:dyDescent="0.25">
      <c r="E147" s="4"/>
      <c r="N147" s="4"/>
    </row>
    <row r="148" spans="5:14" x14ac:dyDescent="0.25">
      <c r="E148" s="4"/>
      <c r="N148" s="4"/>
    </row>
    <row r="149" spans="5:14" x14ac:dyDescent="0.25">
      <c r="E149" s="4"/>
      <c r="N149" s="4"/>
    </row>
    <row r="150" spans="5:14" x14ac:dyDescent="0.25">
      <c r="E150" s="4"/>
      <c r="N150" s="4"/>
    </row>
    <row r="151" spans="5:14" x14ac:dyDescent="0.25">
      <c r="E151" s="4"/>
      <c r="N151" s="4"/>
    </row>
    <row r="152" spans="5:14" x14ac:dyDescent="0.25">
      <c r="E152" s="4"/>
      <c r="N152" s="4"/>
    </row>
    <row r="153" spans="5:14" x14ac:dyDescent="0.25">
      <c r="E153" s="4"/>
      <c r="N153" s="4"/>
    </row>
    <row r="154" spans="5:14" x14ac:dyDescent="0.25">
      <c r="E154" s="4"/>
      <c r="N154" s="4"/>
    </row>
    <row r="155" spans="5:14" x14ac:dyDescent="0.25">
      <c r="E155" s="4"/>
      <c r="N155" s="4"/>
    </row>
    <row r="156" spans="5:14" x14ac:dyDescent="0.25">
      <c r="E156" s="4"/>
      <c r="N156" s="4"/>
    </row>
    <row r="157" spans="5:14" x14ac:dyDescent="0.25">
      <c r="E157" s="4"/>
      <c r="N157" s="4"/>
    </row>
    <row r="158" spans="5:14" x14ac:dyDescent="0.25">
      <c r="E158" s="4"/>
      <c r="N158" s="4"/>
    </row>
    <row r="159" spans="5:14" x14ac:dyDescent="0.25">
      <c r="E159" s="4"/>
      <c r="N159" s="4"/>
    </row>
    <row r="160" spans="5:14" x14ac:dyDescent="0.25">
      <c r="E160" s="4"/>
      <c r="N160" s="4"/>
    </row>
    <row r="161" spans="5:14" x14ac:dyDescent="0.25">
      <c r="E161" s="4"/>
      <c r="N161" s="4"/>
    </row>
    <row r="162" spans="5:14" x14ac:dyDescent="0.25">
      <c r="E162" s="4"/>
      <c r="N162" s="4"/>
    </row>
    <row r="163" spans="5:14" x14ac:dyDescent="0.25">
      <c r="E163" s="4"/>
      <c r="N163" s="4"/>
    </row>
    <row r="164" spans="5:14" x14ac:dyDescent="0.25">
      <c r="E164" s="4"/>
      <c r="N164" s="4"/>
    </row>
    <row r="165" spans="5:14" x14ac:dyDescent="0.25">
      <c r="E165" s="4"/>
      <c r="N165" s="4"/>
    </row>
    <row r="166" spans="5:14" x14ac:dyDescent="0.25">
      <c r="E166" s="4"/>
      <c r="N166" s="4"/>
    </row>
    <row r="167" spans="5:14" x14ac:dyDescent="0.25">
      <c r="E167" s="4"/>
      <c r="N167" s="4"/>
    </row>
    <row r="168" spans="5:14" x14ac:dyDescent="0.25">
      <c r="E168" s="4"/>
      <c r="N168" s="4"/>
    </row>
    <row r="169" spans="5:14" x14ac:dyDescent="0.25">
      <c r="E169" s="4"/>
      <c r="N169" s="4"/>
    </row>
    <row r="170" spans="5:14" x14ac:dyDescent="0.25">
      <c r="E170" s="4"/>
      <c r="N170" s="4"/>
    </row>
    <row r="171" spans="5:14" x14ac:dyDescent="0.25">
      <c r="E171" s="4"/>
      <c r="N171" s="4"/>
    </row>
    <row r="172" spans="5:14" x14ac:dyDescent="0.25">
      <c r="E172" s="4"/>
      <c r="N172" s="4"/>
    </row>
    <row r="173" spans="5:14" x14ac:dyDescent="0.25">
      <c r="E173" s="4"/>
      <c r="N173" s="4"/>
    </row>
    <row r="174" spans="5:14" x14ac:dyDescent="0.25">
      <c r="E174" s="4"/>
      <c r="N174" s="4"/>
    </row>
    <row r="175" spans="5:14" x14ac:dyDescent="0.25">
      <c r="E175" s="4"/>
      <c r="N175" s="4"/>
    </row>
    <row r="176" spans="5:14" x14ac:dyDescent="0.25">
      <c r="E176" s="4"/>
      <c r="N176" s="4"/>
    </row>
    <row r="177" spans="5:14" x14ac:dyDescent="0.25">
      <c r="E177" s="4"/>
      <c r="N177" s="4"/>
    </row>
    <row r="178" spans="5:14" x14ac:dyDescent="0.25">
      <c r="E178" s="4"/>
      <c r="N178" s="4"/>
    </row>
    <row r="179" spans="5:14" x14ac:dyDescent="0.25">
      <c r="E179" s="4"/>
      <c r="N179" s="4"/>
    </row>
    <row r="180" spans="5:14" x14ac:dyDescent="0.25">
      <c r="E180" s="4"/>
      <c r="N180" s="4"/>
    </row>
    <row r="181" spans="5:14" x14ac:dyDescent="0.25">
      <c r="E181" s="4"/>
      <c r="N181" s="4"/>
    </row>
    <row r="182" spans="5:14" x14ac:dyDescent="0.25">
      <c r="E182" s="4"/>
      <c r="N182" s="4"/>
    </row>
    <row r="183" spans="5:14" x14ac:dyDescent="0.25">
      <c r="E183" s="4"/>
      <c r="N183" s="4"/>
    </row>
    <row r="184" spans="5:14" x14ac:dyDescent="0.25">
      <c r="E184" s="4"/>
      <c r="N184" s="4"/>
    </row>
    <row r="185" spans="5:14" x14ac:dyDescent="0.25">
      <c r="E185" s="4"/>
      <c r="N185" s="4"/>
    </row>
    <row r="186" spans="5:14" x14ac:dyDescent="0.25">
      <c r="E186" s="4"/>
      <c r="N186" s="4"/>
    </row>
    <row r="187" spans="5:14" x14ac:dyDescent="0.25">
      <c r="E187" s="4"/>
      <c r="N187" s="4"/>
    </row>
    <row r="188" spans="5:14" x14ac:dyDescent="0.25">
      <c r="E188" s="4"/>
      <c r="N188" s="4"/>
    </row>
    <row r="189" spans="5:14" x14ac:dyDescent="0.25">
      <c r="E189" s="4"/>
      <c r="N189" s="4"/>
    </row>
    <row r="190" spans="5:14" x14ac:dyDescent="0.25">
      <c r="E190" s="4"/>
      <c r="N190" s="4"/>
    </row>
    <row r="191" spans="5:14" x14ac:dyDescent="0.25">
      <c r="E191" s="4"/>
      <c r="N191" s="4"/>
    </row>
    <row r="192" spans="5:14" x14ac:dyDescent="0.25">
      <c r="E192" s="4"/>
      <c r="N192" s="4"/>
    </row>
    <row r="193" spans="5:14" x14ac:dyDescent="0.25">
      <c r="E193" s="4"/>
      <c r="N193" s="4"/>
    </row>
    <row r="194" spans="5:14" x14ac:dyDescent="0.25">
      <c r="E194" s="4"/>
      <c r="N194" s="4"/>
    </row>
    <row r="195" spans="5:14" x14ac:dyDescent="0.25">
      <c r="E195" s="4"/>
      <c r="N195" s="4"/>
    </row>
    <row r="196" spans="5:14" x14ac:dyDescent="0.25">
      <c r="E196" s="4"/>
      <c r="N196" s="4"/>
    </row>
    <row r="197" spans="5:14" x14ac:dyDescent="0.25">
      <c r="E197" s="4"/>
      <c r="N197" s="4"/>
    </row>
    <row r="198" spans="5:14" x14ac:dyDescent="0.25">
      <c r="E198" s="4"/>
      <c r="N198" s="4"/>
    </row>
    <row r="199" spans="5:14" x14ac:dyDescent="0.25">
      <c r="E199" s="4"/>
      <c r="N199" s="4"/>
    </row>
    <row r="200" spans="5:14" x14ac:dyDescent="0.25">
      <c r="E200" s="4"/>
      <c r="N200" s="4"/>
    </row>
    <row r="201" spans="5:14" x14ac:dyDescent="0.25">
      <c r="E201" s="4"/>
      <c r="N201" s="4"/>
    </row>
    <row r="202" spans="5:14" x14ac:dyDescent="0.25">
      <c r="E202" s="4"/>
      <c r="N202" s="4"/>
    </row>
    <row r="203" spans="5:14" x14ac:dyDescent="0.25">
      <c r="E203" s="4"/>
      <c r="N203" s="4"/>
    </row>
    <row r="204" spans="5:14" x14ac:dyDescent="0.25">
      <c r="E204" s="4"/>
      <c r="N204" s="4"/>
    </row>
    <row r="205" spans="5:14" x14ac:dyDescent="0.25">
      <c r="E205" s="4"/>
      <c r="N205" s="4"/>
    </row>
    <row r="206" spans="5:14" x14ac:dyDescent="0.25">
      <c r="E206" s="4"/>
      <c r="N206" s="4"/>
    </row>
    <row r="207" spans="5:14" x14ac:dyDescent="0.25">
      <c r="E207" s="4"/>
      <c r="N207" s="4"/>
    </row>
    <row r="208" spans="5:14" x14ac:dyDescent="0.25">
      <c r="E208" s="4"/>
      <c r="N208" s="4"/>
    </row>
    <row r="209" spans="5:14" x14ac:dyDescent="0.25">
      <c r="E209" s="4"/>
      <c r="N209" s="4"/>
    </row>
    <row r="210" spans="5:14" x14ac:dyDescent="0.25">
      <c r="E210" s="4"/>
      <c r="N210" s="4"/>
    </row>
    <row r="211" spans="5:14" x14ac:dyDescent="0.25">
      <c r="E211" s="4"/>
      <c r="N211" s="4"/>
    </row>
    <row r="212" spans="5:14" x14ac:dyDescent="0.25">
      <c r="E212" s="4"/>
      <c r="N212" s="4"/>
    </row>
    <row r="213" spans="5:14" x14ac:dyDescent="0.25">
      <c r="E213" s="4"/>
      <c r="N213" s="4"/>
    </row>
    <row r="214" spans="5:14" x14ac:dyDescent="0.25">
      <c r="E214" s="4"/>
      <c r="N214" s="4"/>
    </row>
    <row r="215" spans="5:14" x14ac:dyDescent="0.25">
      <c r="E215" s="4"/>
      <c r="N215" s="4"/>
    </row>
    <row r="216" spans="5:14" x14ac:dyDescent="0.25">
      <c r="E216" s="4"/>
      <c r="N216" s="4"/>
    </row>
    <row r="217" spans="5:14" x14ac:dyDescent="0.25">
      <c r="E217" s="4"/>
      <c r="N217" s="4"/>
    </row>
    <row r="218" spans="5:14" x14ac:dyDescent="0.25">
      <c r="E218" s="4"/>
      <c r="N218" s="4"/>
    </row>
    <row r="219" spans="5:14" x14ac:dyDescent="0.25">
      <c r="E219" s="4"/>
      <c r="N219" s="4"/>
    </row>
    <row r="220" spans="5:14" x14ac:dyDescent="0.25">
      <c r="E220" s="4"/>
      <c r="N220" s="4"/>
    </row>
    <row r="221" spans="5:14" x14ac:dyDescent="0.25">
      <c r="E221" s="4"/>
      <c r="N221" s="4"/>
    </row>
    <row r="222" spans="5:14" x14ac:dyDescent="0.25">
      <c r="E222" s="4"/>
      <c r="N222" s="4"/>
    </row>
    <row r="223" spans="5:14" x14ac:dyDescent="0.25">
      <c r="E223" s="4"/>
      <c r="N223" s="4"/>
    </row>
    <row r="224" spans="5:14" x14ac:dyDescent="0.25">
      <c r="E224" s="4"/>
      <c r="N224" s="4"/>
    </row>
    <row r="225" spans="5:14" x14ac:dyDescent="0.25">
      <c r="E225" s="4"/>
      <c r="N225" s="4"/>
    </row>
    <row r="226" spans="5:14" x14ac:dyDescent="0.25">
      <c r="E226" s="4"/>
      <c r="N226" s="4"/>
    </row>
    <row r="227" spans="5:14" x14ac:dyDescent="0.25">
      <c r="E227" s="4"/>
      <c r="N227" s="4"/>
    </row>
    <row r="228" spans="5:14" x14ac:dyDescent="0.25">
      <c r="E228" s="4"/>
      <c r="N228" s="4"/>
    </row>
    <row r="229" spans="5:14" x14ac:dyDescent="0.25">
      <c r="E229" s="4"/>
      <c r="N229" s="4"/>
    </row>
    <row r="230" spans="5:14" x14ac:dyDescent="0.25">
      <c r="E230" s="4"/>
      <c r="N230" s="4"/>
    </row>
    <row r="231" spans="5:14" x14ac:dyDescent="0.25">
      <c r="E231" s="4"/>
      <c r="N231" s="4"/>
    </row>
    <row r="232" spans="5:14" x14ac:dyDescent="0.25">
      <c r="E232" s="4"/>
      <c r="N232" s="4"/>
    </row>
    <row r="233" spans="5:14" x14ac:dyDescent="0.25">
      <c r="E233" s="4"/>
      <c r="N233" s="4"/>
    </row>
    <row r="234" spans="5:14" x14ac:dyDescent="0.25">
      <c r="E234" s="4"/>
      <c r="N234" s="4"/>
    </row>
    <row r="235" spans="5:14" x14ac:dyDescent="0.25">
      <c r="E235" s="4"/>
      <c r="N235" s="4"/>
    </row>
    <row r="236" spans="5:14" x14ac:dyDescent="0.25">
      <c r="E236" s="4"/>
      <c r="N236" s="4"/>
    </row>
    <row r="237" spans="5:14" x14ac:dyDescent="0.25">
      <c r="E237" s="4"/>
      <c r="N237" s="4"/>
    </row>
    <row r="238" spans="5:14" x14ac:dyDescent="0.25">
      <c r="E238" s="4"/>
      <c r="N238" s="4"/>
    </row>
    <row r="239" spans="5:14" x14ac:dyDescent="0.25">
      <c r="E239" s="4"/>
      <c r="N239" s="4"/>
    </row>
    <row r="240" spans="5:14" x14ac:dyDescent="0.25">
      <c r="E240" s="4"/>
      <c r="N240" s="4"/>
    </row>
    <row r="241" spans="5:14" x14ac:dyDescent="0.25">
      <c r="E241" s="4"/>
      <c r="N241" s="4"/>
    </row>
    <row r="242" spans="5:14" x14ac:dyDescent="0.25">
      <c r="E242" s="4"/>
      <c r="N242" s="4"/>
    </row>
    <row r="243" spans="5:14" x14ac:dyDescent="0.25">
      <c r="E243" s="4"/>
      <c r="N243" s="4"/>
    </row>
    <row r="244" spans="5:14" x14ac:dyDescent="0.25">
      <c r="E244" s="4"/>
      <c r="N244" s="4"/>
    </row>
    <row r="245" spans="5:14" x14ac:dyDescent="0.25">
      <c r="E245" s="4"/>
      <c r="N245" s="4"/>
    </row>
    <row r="246" spans="5:14" x14ac:dyDescent="0.25">
      <c r="E246" s="4"/>
      <c r="N246" s="4"/>
    </row>
    <row r="247" spans="5:14" x14ac:dyDescent="0.25">
      <c r="E247" s="4"/>
      <c r="N247" s="4"/>
    </row>
    <row r="248" spans="5:14" x14ac:dyDescent="0.25">
      <c r="E248" s="4"/>
      <c r="N248" s="4"/>
    </row>
    <row r="249" spans="5:14" x14ac:dyDescent="0.25">
      <c r="E249" s="4"/>
      <c r="N249" s="4"/>
    </row>
    <row r="250" spans="5:14" x14ac:dyDescent="0.25">
      <c r="E250" s="4"/>
      <c r="N250" s="4"/>
    </row>
    <row r="251" spans="5:14" x14ac:dyDescent="0.25">
      <c r="E251" s="4"/>
      <c r="N251" s="4"/>
    </row>
    <row r="252" spans="5:14" x14ac:dyDescent="0.25">
      <c r="E252" s="4"/>
      <c r="N252" s="4"/>
    </row>
    <row r="253" spans="5:14" x14ac:dyDescent="0.25">
      <c r="E253" s="4"/>
      <c r="N253" s="4"/>
    </row>
    <row r="254" spans="5:14" x14ac:dyDescent="0.25">
      <c r="E254" s="4"/>
      <c r="N254" s="4"/>
    </row>
    <row r="255" spans="5:14" x14ac:dyDescent="0.25">
      <c r="E255" s="4"/>
      <c r="N255" s="4"/>
    </row>
    <row r="256" spans="5:14" x14ac:dyDescent="0.25">
      <c r="E256" s="4"/>
      <c r="N256" s="4"/>
    </row>
    <row r="257" spans="5:14" x14ac:dyDescent="0.25">
      <c r="E257" s="4"/>
      <c r="N257" s="4"/>
    </row>
    <row r="258" spans="5:14" x14ac:dyDescent="0.25">
      <c r="E258" s="4"/>
      <c r="N258" s="4"/>
    </row>
    <row r="259" spans="5:14" x14ac:dyDescent="0.25">
      <c r="E259" s="4"/>
      <c r="N259" s="4"/>
    </row>
    <row r="260" spans="5:14" x14ac:dyDescent="0.25">
      <c r="E260" s="4"/>
      <c r="N260" s="4"/>
    </row>
    <row r="261" spans="5:14" x14ac:dyDescent="0.25">
      <c r="E261" s="4"/>
      <c r="N261" s="4"/>
    </row>
    <row r="262" spans="5:14" x14ac:dyDescent="0.25">
      <c r="E262" s="4"/>
      <c r="N262" s="4"/>
    </row>
    <row r="263" spans="5:14" x14ac:dyDescent="0.25">
      <c r="E263" s="4"/>
      <c r="N263" s="4"/>
    </row>
    <row r="264" spans="5:14" x14ac:dyDescent="0.25">
      <c r="E264" s="4"/>
      <c r="N264" s="4"/>
    </row>
    <row r="265" spans="5:14" x14ac:dyDescent="0.25">
      <c r="E265" s="4"/>
      <c r="N265" s="4"/>
    </row>
    <row r="266" spans="5:14" x14ac:dyDescent="0.25">
      <c r="E266" s="4"/>
      <c r="N266" s="4"/>
    </row>
    <row r="267" spans="5:14" x14ac:dyDescent="0.25">
      <c r="E267" s="4"/>
      <c r="N267" s="4"/>
    </row>
    <row r="268" spans="5:14" x14ac:dyDescent="0.25">
      <c r="E268" s="4"/>
      <c r="N268" s="4"/>
    </row>
    <row r="269" spans="5:14" x14ac:dyDescent="0.25">
      <c r="E269" s="4"/>
      <c r="N269" s="4"/>
    </row>
    <row r="270" spans="5:14" x14ac:dyDescent="0.25">
      <c r="E270" s="4"/>
      <c r="N270" s="4"/>
    </row>
    <row r="271" spans="5:14" x14ac:dyDescent="0.25">
      <c r="E271" s="4"/>
      <c r="N271" s="4"/>
    </row>
    <row r="272" spans="5:14" x14ac:dyDescent="0.25">
      <c r="E272" s="4"/>
      <c r="N272" s="4"/>
    </row>
    <row r="273" spans="5:14" x14ac:dyDescent="0.25">
      <c r="E273" s="4"/>
      <c r="N273" s="4"/>
    </row>
    <row r="274" spans="5:14" x14ac:dyDescent="0.25">
      <c r="E274" s="4"/>
      <c r="N274" s="4"/>
    </row>
    <row r="275" spans="5:14" x14ac:dyDescent="0.25">
      <c r="E275" s="4"/>
      <c r="N275" s="4"/>
    </row>
    <row r="276" spans="5:14" x14ac:dyDescent="0.25">
      <c r="E276" s="4"/>
      <c r="N276" s="4"/>
    </row>
    <row r="277" spans="5:14" x14ac:dyDescent="0.25">
      <c r="E277" s="4"/>
      <c r="N277" s="4"/>
    </row>
    <row r="278" spans="5:14" x14ac:dyDescent="0.25">
      <c r="E278" s="4"/>
      <c r="N278" s="4"/>
    </row>
    <row r="279" spans="5:14" x14ac:dyDescent="0.25">
      <c r="E279" s="4"/>
      <c r="N279" s="4"/>
    </row>
    <row r="280" spans="5:14" x14ac:dyDescent="0.25">
      <c r="E280" s="4"/>
      <c r="N280" s="4"/>
    </row>
    <row r="281" spans="5:14" x14ac:dyDescent="0.25">
      <c r="E281" s="4"/>
      <c r="N281" s="4"/>
    </row>
    <row r="282" spans="5:14" x14ac:dyDescent="0.25">
      <c r="E282" s="4"/>
      <c r="N282" s="4"/>
    </row>
    <row r="283" spans="5:14" x14ac:dyDescent="0.25">
      <c r="E283" s="4"/>
      <c r="N283" s="4"/>
    </row>
    <row r="284" spans="5:14" x14ac:dyDescent="0.25">
      <c r="E284" s="4"/>
      <c r="N284" s="4"/>
    </row>
    <row r="285" spans="5:14" x14ac:dyDescent="0.25">
      <c r="E285" s="4"/>
      <c r="N285" s="4"/>
    </row>
    <row r="286" spans="5:14" x14ac:dyDescent="0.25">
      <c r="E286" s="4"/>
      <c r="N286" s="4"/>
    </row>
    <row r="287" spans="5:14" x14ac:dyDescent="0.25">
      <c r="E287" s="4"/>
      <c r="N287" s="4"/>
    </row>
    <row r="288" spans="5:14" x14ac:dyDescent="0.25">
      <c r="E288" s="4"/>
      <c r="N288" s="4"/>
    </row>
    <row r="289" spans="5:14" x14ac:dyDescent="0.25">
      <c r="E289" s="4"/>
      <c r="N289" s="4"/>
    </row>
    <row r="290" spans="5:14" x14ac:dyDescent="0.25">
      <c r="E290" s="4"/>
      <c r="N290" s="4"/>
    </row>
    <row r="291" spans="5:14" x14ac:dyDescent="0.25">
      <c r="E291" s="4"/>
      <c r="N291" s="4"/>
    </row>
    <row r="292" spans="5:14" x14ac:dyDescent="0.25">
      <c r="E292" s="4"/>
      <c r="N292" s="4"/>
    </row>
    <row r="293" spans="5:14" x14ac:dyDescent="0.25">
      <c r="E293" s="4"/>
      <c r="N293" s="4"/>
    </row>
    <row r="294" spans="5:14" x14ac:dyDescent="0.25">
      <c r="E294" s="4"/>
      <c r="N294" s="4"/>
    </row>
    <row r="295" spans="5:14" x14ac:dyDescent="0.25">
      <c r="E295" s="4"/>
      <c r="N295" s="4"/>
    </row>
    <row r="296" spans="5:14" x14ac:dyDescent="0.25">
      <c r="E296" s="4"/>
      <c r="N296" s="4"/>
    </row>
    <row r="297" spans="5:14" x14ac:dyDescent="0.25">
      <c r="E297" s="4"/>
      <c r="N297" s="4"/>
    </row>
    <row r="298" spans="5:14" x14ac:dyDescent="0.25">
      <c r="E298" s="4"/>
      <c r="N298" s="4"/>
    </row>
    <row r="299" spans="5:14" x14ac:dyDescent="0.25">
      <c r="E299" s="4"/>
      <c r="N299" s="4"/>
    </row>
    <row r="300" spans="5:14" x14ac:dyDescent="0.25">
      <c r="E300" s="4"/>
      <c r="N300" s="4"/>
    </row>
    <row r="301" spans="5:14" x14ac:dyDescent="0.25">
      <c r="E301" s="4"/>
      <c r="N301" s="4"/>
    </row>
    <row r="302" spans="5:14" x14ac:dyDescent="0.25">
      <c r="E302" s="4"/>
      <c r="N302" s="4"/>
    </row>
    <row r="303" spans="5:14" x14ac:dyDescent="0.25">
      <c r="E303" s="4"/>
      <c r="N303" s="4"/>
    </row>
    <row r="304" spans="5:14" x14ac:dyDescent="0.25">
      <c r="E304" s="4"/>
      <c r="N304" s="4"/>
    </row>
    <row r="305" spans="5:14" x14ac:dyDescent="0.25">
      <c r="E305" s="4"/>
      <c r="N305" s="4"/>
    </row>
    <row r="306" spans="5:14" x14ac:dyDescent="0.25">
      <c r="E306" s="4"/>
      <c r="N306" s="4"/>
    </row>
    <row r="307" spans="5:14" x14ac:dyDescent="0.25">
      <c r="E307" s="4"/>
      <c r="N307" s="4"/>
    </row>
    <row r="308" spans="5:14" x14ac:dyDescent="0.25">
      <c r="E308" s="4"/>
      <c r="N308" s="4"/>
    </row>
    <row r="309" spans="5:14" x14ac:dyDescent="0.25">
      <c r="E309" s="4"/>
      <c r="N309" s="4"/>
    </row>
    <row r="310" spans="5:14" x14ac:dyDescent="0.25">
      <c r="E310" s="4"/>
      <c r="N310" s="4"/>
    </row>
    <row r="311" spans="5:14" x14ac:dyDescent="0.25">
      <c r="E311" s="4"/>
      <c r="N311" s="4"/>
    </row>
    <row r="312" spans="5:14" x14ac:dyDescent="0.25">
      <c r="E312" s="4"/>
      <c r="N312" s="4"/>
    </row>
    <row r="313" spans="5:14" x14ac:dyDescent="0.25">
      <c r="E313" s="4"/>
      <c r="N313" s="4"/>
    </row>
    <row r="314" spans="5:14" x14ac:dyDescent="0.25">
      <c r="E314" s="4"/>
      <c r="N314" s="4"/>
    </row>
    <row r="315" spans="5:14" x14ac:dyDescent="0.25">
      <c r="E315" s="4"/>
      <c r="N315" s="4"/>
    </row>
    <row r="316" spans="5:14" x14ac:dyDescent="0.25">
      <c r="E316" s="4"/>
      <c r="N316" s="4"/>
    </row>
    <row r="317" spans="5:14" x14ac:dyDescent="0.25">
      <c r="E317" s="4"/>
      <c r="N317" s="4"/>
    </row>
  </sheetData>
  <mergeCells count="2">
    <mergeCell ref="C1:L1"/>
    <mergeCell ref="N1:U1"/>
  </mergeCells>
  <conditionalFormatting sqref="U8">
    <cfRule type="cellIs" dxfId="16" priority="2" operator="between">
      <formula>0.05</formula>
      <formula>0.025</formula>
    </cfRule>
    <cfRule type="cellIs" dxfId="15" priority="3" operator="lessThan">
      <formula>0.025</formula>
    </cfRule>
    <cfRule type="cellIs" dxfId="14" priority="4" operator="greaterThan">
      <formula>0.05</formula>
    </cfRule>
  </conditionalFormatting>
  <conditionalFormatting sqref="P2:P103">
    <cfRule type="cellIs" dxfId="13" priority="1" operator="equal">
      <formula>$P$105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B1" t="s">
        <v>471</v>
      </c>
      <c r="C1" t="s">
        <v>470</v>
      </c>
    </row>
    <row r="2" spans="1:3" x14ac:dyDescent="0.25">
      <c r="A2">
        <f t="shared" ref="A2" ca="1" si="0">#REF!-$A$4</f>
        <v>1</v>
      </c>
      <c r="B2">
        <v>4.6410457612297163E-21</v>
      </c>
      <c r="C2">
        <v>0</v>
      </c>
    </row>
    <row r="3" spans="1:3" x14ac:dyDescent="0.25">
      <c r="A3">
        <f t="shared" ref="A3" ca="1" si="1">#REF!-$A$4</f>
        <v>2</v>
      </c>
      <c r="B3">
        <v>2.3726783126395395E-13</v>
      </c>
      <c r="C3">
        <v>3.4945571428571465E-2</v>
      </c>
    </row>
    <row r="4" spans="1:3" x14ac:dyDescent="0.25">
      <c r="A4">
        <f t="shared" ref="A4" ca="1" si="2">#REF!-$A$4</f>
        <v>3</v>
      </c>
      <c r="B4">
        <v>1.2518620379780319E-9</v>
      </c>
      <c r="C4">
        <v>0</v>
      </c>
    </row>
    <row r="5" spans="1:3" x14ac:dyDescent="0.25">
      <c r="A5">
        <f t="shared" ref="A5" ca="1" si="3">#REF!-$A$4</f>
        <v>4</v>
      </c>
      <c r="B5">
        <v>2.4339336817954441E-7</v>
      </c>
      <c r="C5">
        <v>-3.3306690738754696E-16</v>
      </c>
    </row>
    <row r="6" spans="1:3" x14ac:dyDescent="0.25">
      <c r="A6">
        <f t="shared" ref="A6" ca="1" si="4">#REF!-$A$4</f>
        <v>5</v>
      </c>
      <c r="B6">
        <v>9.1249552504998688E-6</v>
      </c>
      <c r="C6">
        <v>-3.4945571428571243E-2</v>
      </c>
    </row>
    <row r="7" spans="1:3" x14ac:dyDescent="0.25">
      <c r="A7">
        <f t="shared" ref="A7" ca="1" si="5">#REF!-$A$4</f>
        <v>6</v>
      </c>
      <c r="B7">
        <v>1.3050327964446841E-4</v>
      </c>
      <c r="C7">
        <v>-3.4945571428571465E-2</v>
      </c>
    </row>
    <row r="8" spans="1:3" x14ac:dyDescent="0.25">
      <c r="A8">
        <f t="shared" ref="A8" ca="1" si="6">#REF!-$A$4</f>
        <v>7</v>
      </c>
      <c r="B8">
        <v>1.0019832116096212E-3</v>
      </c>
      <c r="C8">
        <v>-6.989114285714304E-2</v>
      </c>
    </row>
    <row r="9" spans="1:3" x14ac:dyDescent="0.25">
      <c r="A9">
        <f t="shared" ref="A9" ca="1" si="7">#REF!-$A$4</f>
        <v>8</v>
      </c>
      <c r="B9">
        <v>5.0098588589483021E-3</v>
      </c>
      <c r="C9">
        <v>-6.9891142857142596E-2</v>
      </c>
    </row>
    <row r="10" spans="1:3" x14ac:dyDescent="0.25">
      <c r="A10">
        <f t="shared" ref="A10" ca="1" si="8">#REF!-$A$4</f>
        <v>9</v>
      </c>
      <c r="B10">
        <v>1.8368067540673876E-2</v>
      </c>
      <c r="C10">
        <v>-6.9891142857143485E-2</v>
      </c>
    </row>
    <row r="11" spans="1:3" x14ac:dyDescent="0.25">
      <c r="A11">
        <f t="shared" ref="A11" ca="1" si="9">#REF!-$A$4</f>
        <v>10</v>
      </c>
      <c r="B11">
        <v>5.3365114839698934E-2</v>
      </c>
      <c r="C11">
        <v>6.9891142857143262E-2</v>
      </c>
    </row>
    <row r="12" spans="1:3" x14ac:dyDescent="0.25">
      <c r="A12">
        <f t="shared" ref="A12" ca="1" si="10">#REF!-$A$4</f>
        <v>11</v>
      </c>
      <c r="B12">
        <v>0.12956244090694233</v>
      </c>
      <c r="C12">
        <v>6.9891142857142818E-2</v>
      </c>
    </row>
    <row r="13" spans="1:3" x14ac:dyDescent="0.25">
      <c r="A13">
        <f t="shared" ref="A13" ca="1" si="11">#REF!-$A$4</f>
        <v>12</v>
      </c>
      <c r="B13">
        <v>0.27298152278407162</v>
      </c>
      <c r="C13">
        <v>0.48923799999999995</v>
      </c>
    </row>
    <row r="14" spans="1:3" x14ac:dyDescent="0.25">
      <c r="A14">
        <f t="shared" ref="A14" ca="1" si="12">#REF!-$A$4</f>
        <v>13</v>
      </c>
      <c r="B14">
        <v>0.51314953198563973</v>
      </c>
      <c r="C14">
        <v>0.66396585714285739</v>
      </c>
    </row>
    <row r="15" spans="1:3" x14ac:dyDescent="0.25">
      <c r="A15">
        <f t="shared" ref="A15" ca="1" si="13">#REF!-$A$4</f>
        <v>14</v>
      </c>
      <c r="B15">
        <v>0.87871759003332051</v>
      </c>
      <c r="C15">
        <v>1.0483671428571419</v>
      </c>
    </row>
    <row r="16" spans="1:3" x14ac:dyDescent="0.25">
      <c r="A16">
        <f t="shared" ref="A16" ca="1" si="14">#REF!-$A$4</f>
        <v>15</v>
      </c>
      <c r="B16">
        <v>1.3928008598529102</v>
      </c>
      <c r="C16">
        <v>1.3279317142857154</v>
      </c>
    </row>
    <row r="17" spans="1:3" x14ac:dyDescent="0.25">
      <c r="A17">
        <f t="shared" ref="A17" ca="1" si="15">#REF!-$A$4</f>
        <v>16</v>
      </c>
      <c r="B17">
        <v>2.0691363531100468</v>
      </c>
      <c r="C17">
        <v>1.5376051428571413</v>
      </c>
    </row>
    <row r="18" spans="1:3" x14ac:dyDescent="0.25">
      <c r="A18">
        <f t="shared" ref="A18" ca="1" si="16">#REF!-$A$4</f>
        <v>17</v>
      </c>
      <c r="B18">
        <v>2.9097748412342517</v>
      </c>
      <c r="C18">
        <v>1.9220062857142857</v>
      </c>
    </row>
    <row r="19" spans="1:3" x14ac:dyDescent="0.25">
      <c r="A19">
        <f t="shared" ref="A19" ca="1" si="17">#REF!-$A$4</f>
        <v>18</v>
      </c>
      <c r="B19">
        <v>3.9045444365615776</v>
      </c>
      <c r="C19">
        <v>2.7606999999999999</v>
      </c>
    </row>
    <row r="20" spans="1:3" x14ac:dyDescent="0.25">
      <c r="A20">
        <f t="shared" ref="A20" ca="1" si="18">#REF!-$A$4</f>
        <v>19</v>
      </c>
      <c r="B20">
        <v>5.0321173618440982</v>
      </c>
      <c r="C20">
        <v>3.1101557142857157</v>
      </c>
    </row>
    <row r="21" spans="1:3" x14ac:dyDescent="0.25">
      <c r="A21">
        <f t="shared" ref="A21" ca="1" si="19">#REF!-$A$4</f>
        <v>20</v>
      </c>
      <c r="B21">
        <v>6.2622589690674326</v>
      </c>
      <c r="C21">
        <v>5.6262368571428567</v>
      </c>
    </row>
    <row r="22" spans="1:3" x14ac:dyDescent="0.25">
      <c r="A22">
        <f t="shared" ref="A22" ca="1" si="20">#REF!-$A$4</f>
        <v>21</v>
      </c>
      <c r="B22">
        <v>7.5587445483280495</v>
      </c>
      <c r="C22">
        <v>6.9192228571428593</v>
      </c>
    </row>
    <row r="23" spans="1:3" x14ac:dyDescent="0.25">
      <c r="A23">
        <f t="shared" ref="A23" ca="1" si="21">#REF!-$A$4</f>
        <v>22</v>
      </c>
      <c r="B23">
        <v>8.8824579322982622</v>
      </c>
      <c r="C23">
        <v>8.7713381428571395</v>
      </c>
    </row>
    <row r="24" spans="1:3" x14ac:dyDescent="0.25">
      <c r="A24">
        <f t="shared" ref="A24" ca="1" si="22">#REF!-$A$4</f>
        <v>23</v>
      </c>
      <c r="B24">
        <v>10.194286463461047</v>
      </c>
      <c r="C24">
        <v>10.833126857142858</v>
      </c>
    </row>
    <row r="25" spans="1:3" x14ac:dyDescent="0.25">
      <c r="A25">
        <f t="shared" ref="A25" ca="1" si="23">#REF!-$A$4</f>
        <v>24</v>
      </c>
      <c r="B25">
        <v>11.457554936375534</v>
      </c>
      <c r="C25">
        <v>12.370732000000004</v>
      </c>
    </row>
    <row r="26" spans="1:3" x14ac:dyDescent="0.25">
      <c r="A26">
        <f t="shared" ref="A26" ca="1" si="24">#REF!-$A$4</f>
        <v>25</v>
      </c>
      <c r="B26">
        <v>12.639865037985869</v>
      </c>
      <c r="C26">
        <v>13.38415357142857</v>
      </c>
    </row>
    <row r="27" spans="1:3" x14ac:dyDescent="0.25">
      <c r="A27">
        <f t="shared" ref="A27" ca="1" si="25">#REF!-$A$4</f>
        <v>26</v>
      </c>
      <c r="B27">
        <v>13.714308717167254</v>
      </c>
      <c r="C27">
        <v>15.76045228571428</v>
      </c>
    </row>
    <row r="28" spans="1:3" x14ac:dyDescent="0.25">
      <c r="A28">
        <f t="shared" ref="A28" ca="1" si="26">#REF!-$A$4</f>
        <v>27</v>
      </c>
      <c r="B28">
        <v>14.660097001544381</v>
      </c>
      <c r="C28">
        <v>15.51583328571428</v>
      </c>
    </row>
    <row r="29" spans="1:3" x14ac:dyDescent="0.25">
      <c r="A29">
        <f t="shared" ref="A29" ca="1" si="27">#REF!-$A$4</f>
        <v>28</v>
      </c>
      <c r="B29">
        <v>15.462690579455804</v>
      </c>
      <c r="C29">
        <v>15.795397857142888</v>
      </c>
    </row>
    <row r="30" spans="1:3" x14ac:dyDescent="0.25">
      <c r="A30">
        <f t="shared" ref="A30" ca="1" si="28">#REF!-$A$4</f>
        <v>29</v>
      </c>
      <c r="B30">
        <v>16.113539511276457</v>
      </c>
      <c r="C30">
        <v>16.354527000000004</v>
      </c>
    </row>
    <row r="31" spans="1:3" x14ac:dyDescent="0.25">
      <c r="A31">
        <f t="shared" ref="A31" ca="1" si="29">#REF!-$A$4</f>
        <v>30</v>
      </c>
      <c r="B31">
        <v>16.609542771005554</v>
      </c>
      <c r="C31">
        <v>16.703982714285701</v>
      </c>
    </row>
    <row r="32" spans="1:3" x14ac:dyDescent="0.25">
      <c r="A32">
        <f t="shared" ref="A32" ca="1" si="30">#REF!-$A$4</f>
        <v>31</v>
      </c>
      <c r="B32">
        <v>16.952329924873965</v>
      </c>
      <c r="C32">
        <v>17.962023285714281</v>
      </c>
    </row>
    <row r="33" spans="1:3" x14ac:dyDescent="0.25">
      <c r="A33">
        <f t="shared" ref="A33" ca="1" si="31">#REF!-$A$4</f>
        <v>32</v>
      </c>
      <c r="B33">
        <v>17.147452213228057</v>
      </c>
      <c r="C33">
        <v>17.787295428571412</v>
      </c>
    </row>
    <row r="34" spans="1:3" x14ac:dyDescent="0.25">
      <c r="A34">
        <f t="shared" ref="A34" ca="1" si="32">#REF!-$A$4</f>
        <v>33</v>
      </c>
      <c r="B34">
        <v>17.203552497094087</v>
      </c>
      <c r="C34">
        <v>16.98354728571428</v>
      </c>
    </row>
    <row r="35" spans="1:3" x14ac:dyDescent="0.25">
      <c r="A35">
        <f t="shared" ref="A35" ca="1" si="33">#REF!-$A$4</f>
        <v>34</v>
      </c>
      <c r="B35">
        <v>17.131565649629756</v>
      </c>
      <c r="C35">
        <v>16.144853571428598</v>
      </c>
    </row>
    <row r="36" spans="1:3" x14ac:dyDescent="0.25">
      <c r="A36">
        <f t="shared" ref="A36" ca="1" si="34">#REF!-$A$4</f>
        <v>35</v>
      </c>
      <c r="B36">
        <v>16.943984679809063</v>
      </c>
      <c r="C36">
        <v>16.144853714285659</v>
      </c>
    </row>
    <row r="37" spans="1:3" x14ac:dyDescent="0.25">
      <c r="A37">
        <f t="shared" ref="A37" ca="1" si="35">#REF!-$A$4</f>
        <v>36</v>
      </c>
      <c r="B37">
        <v>16.65421404226603</v>
      </c>
      <c r="C37">
        <v>14.851867428571467</v>
      </c>
    </row>
    <row r="38" spans="1:3" x14ac:dyDescent="0.25">
      <c r="A38">
        <f t="shared" ref="A38" ca="1" si="36">#REF!-$A$4</f>
        <v>37</v>
      </c>
      <c r="B38">
        <v>16.276020519066172</v>
      </c>
      <c r="C38">
        <v>14.257792714285699</v>
      </c>
    </row>
    <row r="39" spans="1:3" x14ac:dyDescent="0.25">
      <c r="A39">
        <f t="shared" ref="A39" ca="1" si="37">#REF!-$A$4</f>
        <v>38</v>
      </c>
      <c r="B39">
        <v>15.823083693409764</v>
      </c>
      <c r="C39">
        <v>13.034697857142874</v>
      </c>
    </row>
    <row r="40" spans="1:3" x14ac:dyDescent="0.25">
      <c r="A40">
        <f t="shared" ref="A40" ca="1" si="38">#REF!-$A$4</f>
        <v>39</v>
      </c>
      <c r="B40">
        <v>15.308642094408489</v>
      </c>
      <c r="C40">
        <v>13.593826857142858</v>
      </c>
    </row>
    <row r="41" spans="1:3" x14ac:dyDescent="0.25">
      <c r="A41">
        <f t="shared" ref="A41" ca="1" si="39">#REF!-$A$4</f>
        <v>40</v>
      </c>
      <c r="B41">
        <v>14.745227195910461</v>
      </c>
      <c r="C41">
        <v>14.292738428571397</v>
      </c>
    </row>
    <row r="42" spans="1:3" x14ac:dyDescent="0.25">
      <c r="A42">
        <f t="shared" ref="A42" ca="1" si="40">#REF!-$A$4</f>
        <v>41</v>
      </c>
      <c r="B42">
        <v>14.144475193433381</v>
      </c>
      <c r="C42">
        <v>14.013173714285756</v>
      </c>
    </row>
    <row r="43" spans="1:3" x14ac:dyDescent="0.25">
      <c r="A43">
        <f t="shared" ref="A43" ca="1" si="41">#REF!-$A$4</f>
        <v>42</v>
      </c>
      <c r="B43">
        <v>13.517005473651242</v>
      </c>
      <c r="C43">
        <v>14.362629428571438</v>
      </c>
    </row>
    <row r="44" spans="1:3" x14ac:dyDescent="0.25">
      <c r="A44">
        <f t="shared" ref="A44" ca="1" si="42">#REF!-$A$4</f>
        <v>43</v>
      </c>
      <c r="B44">
        <v>12.872354587664217</v>
      </c>
      <c r="C44">
        <v>14.712085285714295</v>
      </c>
    </row>
    <row r="45" spans="1:3" x14ac:dyDescent="0.25">
      <c r="A45">
        <f t="shared" ref="A45" ca="1" si="43">#REF!-$A$4</f>
        <v>44</v>
      </c>
      <c r="B45">
        <v>12.218955055543619</v>
      </c>
      <c r="C45">
        <v>14.502411714285756</v>
      </c>
    </row>
    <row r="46" spans="1:3" x14ac:dyDescent="0.25">
      <c r="A46">
        <f t="shared" ref="A46" ca="1" si="44">#REF!-$A$4</f>
        <v>45</v>
      </c>
      <c r="B46">
        <v>11.56414923596042</v>
      </c>
      <c r="C46">
        <v>13.663717999999903</v>
      </c>
    </row>
    <row r="47" spans="1:3" x14ac:dyDescent="0.25">
      <c r="A47">
        <f t="shared" ref="A47" ca="1" si="45">#REF!-$A$4</f>
        <v>46</v>
      </c>
      <c r="B47">
        <v>10.914229615109571</v>
      </c>
      <c r="C47">
        <v>13.174480142857135</v>
      </c>
    </row>
    <row r="48" spans="1:3" x14ac:dyDescent="0.25">
      <c r="A48">
        <f t="shared" ref="A48" ca="1" si="46">#REF!-$A$4</f>
        <v>47</v>
      </c>
      <c r="B48">
        <v>10.27449807425101</v>
      </c>
      <c r="C48">
        <v>10.903018000000031</v>
      </c>
    </row>
    <row r="49" spans="1:3" x14ac:dyDescent="0.25">
      <c r="A49">
        <f t="shared" ref="A49" ca="1" si="47">#REF!-$A$4</f>
        <v>48</v>
      </c>
      <c r="B49">
        <v>9.6493378942965773</v>
      </c>
      <c r="C49">
        <v>10.169160999999974</v>
      </c>
    </row>
    <row r="50" spans="1:3" x14ac:dyDescent="0.25">
      <c r="A50">
        <f t="shared" ref="A50" ca="1" si="48">#REF!-$A$4</f>
        <v>49</v>
      </c>
      <c r="B50">
        <v>9.042293389125927</v>
      </c>
      <c r="C50">
        <v>9.22563057142861</v>
      </c>
    </row>
    <row r="51" spans="1:3" x14ac:dyDescent="0.25">
      <c r="A51">
        <f t="shared" ref="A51" ca="1" si="49">#REF!-$A$4</f>
        <v>50</v>
      </c>
      <c r="B51">
        <v>8.4561530905846531</v>
      </c>
      <c r="C51">
        <v>7.8278077142855977</v>
      </c>
    </row>
    <row r="52" spans="1:3" x14ac:dyDescent="0.25">
      <c r="A52">
        <f t="shared" ref="A52" ca="1" si="50">#REF!-$A$4</f>
        <v>51</v>
      </c>
      <c r="B52">
        <v>7.8930333188748731</v>
      </c>
      <c r="C52">
        <v>6.8842774285715223</v>
      </c>
    </row>
    <row r="53" spans="1:3" x14ac:dyDescent="0.25">
      <c r="A53">
        <f t="shared" ref="A53" ca="1" si="51">#REF!-$A$4</f>
        <v>52</v>
      </c>
      <c r="B53">
        <v>7.3544597563081631</v>
      </c>
      <c r="C53">
        <v>7.0590052857143633</v>
      </c>
    </row>
    <row r="54" spans="1:3" x14ac:dyDescent="0.25">
      <c r="A54">
        <f t="shared" ref="A54" ca="1" si="52">#REF!-$A$4</f>
        <v>53</v>
      </c>
      <c r="B54">
        <v>6.8414453027040789</v>
      </c>
      <c r="C54">
        <v>6.3950392857142333</v>
      </c>
    </row>
    <row r="55" spans="1:3" x14ac:dyDescent="0.25">
      <c r="A55">
        <f t="shared" ref="A55" ca="1" si="53">#REF!-$A$4</f>
        <v>54</v>
      </c>
      <c r="B55">
        <v>6.354563035071326</v>
      </c>
      <c r="C55">
        <v>6.5697671428571311</v>
      </c>
    </row>
    <row r="56" spans="1:3" x14ac:dyDescent="0.25">
      <c r="A56">
        <f t="shared" ref="A56" ca="1" si="54">#REF!-$A$4</f>
        <v>55</v>
      </c>
      <c r="B56">
        <v>5.8940135337244834</v>
      </c>
      <c r="C56">
        <v>6.1853659999999877</v>
      </c>
    </row>
    <row r="57" spans="1:3" x14ac:dyDescent="0.25">
      <c r="A57">
        <f t="shared" ref="A57" ca="1" si="55">#REF!-$A$4</f>
        <v>56</v>
      </c>
      <c r="B57">
        <v>5.4596861842533935</v>
      </c>
      <c r="C57">
        <v>5.3117267142857258</v>
      </c>
    </row>
    <row r="58" spans="1:3" x14ac:dyDescent="0.25">
      <c r="A58">
        <f t="shared" ref="A58" ca="1" si="56">#REF!-$A$4</f>
        <v>57</v>
      </c>
      <c r="B58">
        <v>5.0512143326742738</v>
      </c>
      <c r="C58">
        <v>5.2767811428571463</v>
      </c>
    </row>
    <row r="59" spans="1:3" x14ac:dyDescent="0.25">
      <c r="A59">
        <f t="shared" ref="A59" ca="1" si="57">#REF!-$A$4</f>
        <v>58</v>
      </c>
      <c r="B59">
        <v>4.6680243720973627</v>
      </c>
      <c r="C59">
        <v>4.6128152857142481</v>
      </c>
    </row>
    <row r="60" spans="1:3" x14ac:dyDescent="0.25">
      <c r="A60">
        <f t="shared" ref="A60" ca="1" si="58">#REF!-$A$4</f>
        <v>59</v>
      </c>
      <c r="B60">
        <v>4.3093789848721631</v>
      </c>
      <c r="C60">
        <v>3.6692848571428271</v>
      </c>
    </row>
    <row r="61" spans="1:3" x14ac:dyDescent="0.25">
      <c r="A61">
        <f t="shared" ref="A61" ca="1" si="59">#REF!-$A$4</f>
        <v>60</v>
      </c>
      <c r="B61">
        <v>3.9744148647666675</v>
      </c>
      <c r="C61">
        <v>3.07521028571432</v>
      </c>
    </row>
    <row r="62" spans="1:3" x14ac:dyDescent="0.25">
      <c r="A62">
        <f t="shared" ref="A62" ca="1" si="60">#REF!-$A$4</f>
        <v>61</v>
      </c>
      <c r="B62">
        <v>3.6621753083704514</v>
      </c>
      <c r="C62">
        <v>2.4112444285714218</v>
      </c>
    </row>
    <row r="63" spans="1:3" x14ac:dyDescent="0.25">
      <c r="A63">
        <f t="shared" ref="A63" ca="1" si="61">#REF!-$A$4</f>
        <v>62</v>
      </c>
      <c r="B63">
        <v>3.3716381013691579</v>
      </c>
      <c r="C63">
        <v>2.2714621428571604</v>
      </c>
    </row>
    <row r="64" spans="1:3" x14ac:dyDescent="0.25">
      <c r="A64">
        <f t="shared" ref="A64" ca="1" si="62">#REF!-$A$4</f>
        <v>63</v>
      </c>
      <c r="B64">
        <v>3.1017391401821559</v>
      </c>
      <c r="C64">
        <v>2.061788714285683</v>
      </c>
    </row>
    <row r="65" spans="1:3" x14ac:dyDescent="0.25">
      <c r="A65">
        <f t="shared" ref="A65" ca="1" si="63">#REF!-$A$4</f>
        <v>64</v>
      </c>
      <c r="B65">
        <v>2.851392228134658</v>
      </c>
      <c r="C65">
        <v>1.9220064285714784</v>
      </c>
    </row>
    <row r="66" spans="1:3" x14ac:dyDescent="0.25">
      <c r="A66">
        <f t="shared" ref="A66" ca="1" si="64">#REF!-$A$4</f>
        <v>65</v>
      </c>
      <c r="B66">
        <v>2.6195054722952236</v>
      </c>
      <c r="C66">
        <v>2.0268431428571034</v>
      </c>
    </row>
    <row r="67" spans="1:3" x14ac:dyDescent="0.25">
      <c r="A67">
        <f t="shared" ref="A67" ca="1" si="65">#REF!-$A$4</f>
        <v>66</v>
      </c>
      <c r="B67">
        <v>2.4049946859279432</v>
      </c>
      <c r="C67">
        <v>1.7472785714286374</v>
      </c>
    </row>
    <row r="68" spans="1:3" x14ac:dyDescent="0.25">
      <c r="A68">
        <f t="shared" ref="A68" ca="1" si="66">#REF!-$A$4</f>
        <v>67</v>
      </c>
      <c r="B68">
        <v>2.2067941750162543</v>
      </c>
      <c r="C68">
        <v>1.467713999999944</v>
      </c>
    </row>
    <row r="69" spans="1:3" x14ac:dyDescent="0.25">
      <c r="A69">
        <f t="shared" ref="A69" ca="1" si="67">#REF!-$A$4</f>
        <v>68</v>
      </c>
      <c r="B69">
        <v>2.0238652577156651</v>
      </c>
      <c r="C69">
        <v>2.4112442857143037</v>
      </c>
    </row>
    <row r="70" spans="1:3" x14ac:dyDescent="0.25">
      <c r="A70">
        <f t="shared" ref="A70" ca="1" si="68">#REF!-$A$4</f>
        <v>69</v>
      </c>
      <c r="B70">
        <v>1.8552028345666118</v>
      </c>
      <c r="C70">
        <v>2.8305911428571449</v>
      </c>
    </row>
    <row r="71" spans="1:3" x14ac:dyDescent="0.25">
      <c r="A71">
        <f t="shared" ref="A71" ca="1" si="69">#REF!-$A$4</f>
        <v>70</v>
      </c>
      <c r="B71">
        <v>1.699840296100477</v>
      </c>
      <c r="C71">
        <v>2.9354278571429973</v>
      </c>
    </row>
    <row r="72" spans="1:3" x14ac:dyDescent="0.25">
      <c r="A72">
        <f t="shared" ref="A72" ca="1" si="70">#REF!-$A$4</f>
        <v>71</v>
      </c>
      <c r="B72">
        <v>1.5568530240102276</v>
      </c>
      <c r="C72">
        <v>3.0752101428569745</v>
      </c>
    </row>
    <row r="73" spans="1:3" x14ac:dyDescent="0.25">
      <c r="A73">
        <f t="shared" ref="A73" ca="1" si="71">#REF!-$A$4</f>
        <v>72</v>
      </c>
      <c r="B73">
        <v>1.4253607129652426</v>
      </c>
      <c r="C73">
        <v>3.0752101428572018</v>
      </c>
    </row>
    <row r="74" spans="1:3" x14ac:dyDescent="0.25">
      <c r="A74">
        <f t="shared" ref="A74" ca="1" si="72">#REF!-$A$4</f>
        <v>73</v>
      </c>
      <c r="B74">
        <v>1.3045287128453718</v>
      </c>
      <c r="C74">
        <v>3.0402645714285086</v>
      </c>
    </row>
    <row r="75" spans="1:3" x14ac:dyDescent="0.25">
      <c r="A75">
        <f t="shared" ref="A75" ca="1" si="73">#REF!-$A$4</f>
        <v>74</v>
      </c>
      <c r="B75">
        <v>1.1935685659013933</v>
      </c>
      <c r="C75">
        <v>3.1101557142856677</v>
      </c>
    </row>
    <row r="76" spans="1:3" x14ac:dyDescent="0.25">
      <c r="A76">
        <f t="shared" ref="A76" ca="1" si="74">#REF!-$A$4</f>
        <v>75</v>
      </c>
      <c r="B76">
        <v>1.0917378902410118</v>
      </c>
      <c r="C76">
        <v>1.8870608571428988</v>
      </c>
    </row>
    <row r="77" spans="1:3" x14ac:dyDescent="0.25">
      <c r="A77">
        <f t="shared" ref="A77" ca="1" si="75">#REF!-$A$4</f>
        <v>76</v>
      </c>
      <c r="B77">
        <v>0.99833974011881654</v>
      </c>
      <c r="C77">
        <v>1.4327684285714781</v>
      </c>
    </row>
    <row r="78" spans="1:3" x14ac:dyDescent="0.25">
      <c r="A78">
        <f t="shared" ref="A78" ca="1" si="76">#REF!-$A$4</f>
        <v>77</v>
      </c>
      <c r="B78">
        <v>0.9127215547356633</v>
      </c>
      <c r="C78">
        <v>1.118258285714262</v>
      </c>
    </row>
    <row r="79" spans="1:3" x14ac:dyDescent="0.25">
      <c r="A79">
        <f t="shared" ref="A79" ca="1" si="77">#REF!-$A$4</f>
        <v>78</v>
      </c>
      <c r="B79">
        <v>0.83427379053835582</v>
      </c>
      <c r="C79">
        <v>0.87363928571431881</v>
      </c>
    </row>
    <row r="80" spans="1:3" x14ac:dyDescent="0.25">
      <c r="A80">
        <f t="shared" ref="A80" ca="1" si="78">#REF!-$A$4</f>
        <v>79</v>
      </c>
      <c r="B80">
        <v>0.76242831723569382</v>
      </c>
      <c r="C80">
        <v>0.62902028571426183</v>
      </c>
    </row>
    <row r="81" spans="1:3" x14ac:dyDescent="0.25">
      <c r="A81">
        <f t="shared" ref="A81" ca="1" si="79">#REF!-$A$4</f>
        <v>80</v>
      </c>
      <c r="B81">
        <v>0.69665664477157985</v>
      </c>
      <c r="C81">
        <v>0.48923800000005724</v>
      </c>
    </row>
    <row r="82" spans="1:3" x14ac:dyDescent="0.25">
      <c r="A82">
        <f t="shared" ref="A82" ca="1" si="80">#REF!-$A$4</f>
        <v>81</v>
      </c>
      <c r="B82">
        <v>0.63646803717151235</v>
      </c>
      <c r="C82">
        <v>0.31451014285715939</v>
      </c>
    </row>
    <row r="83" spans="1:3" x14ac:dyDescent="0.25">
      <c r="A83">
        <f t="shared" ref="A83" ca="1" si="81">#REF!-$A$4</f>
        <v>82</v>
      </c>
      <c r="B83">
        <v>0.58140755935336697</v>
      </c>
      <c r="C83">
        <v>0.48923799999994355</v>
      </c>
    </row>
    <row r="84" spans="1:3" x14ac:dyDescent="0.25">
      <c r="A84">
        <f t="shared" ref="A84" ca="1" si="82">#REF!-$A$4</f>
        <v>83</v>
      </c>
      <c r="B84">
        <v>0.53105409451672081</v>
      </c>
      <c r="C84">
        <v>0.41934685714278441</v>
      </c>
    </row>
    <row r="85" spans="1:3" x14ac:dyDescent="0.25">
      <c r="A85">
        <f t="shared" ref="A85" ca="1" si="83">#REF!-$A$4</f>
        <v>84</v>
      </c>
      <c r="B85">
        <v>0.48501836245363888</v>
      </c>
      <c r="C85">
        <v>0.38440128571420484</v>
      </c>
    </row>
    <row r="86" spans="1:3" x14ac:dyDescent="0.25">
      <c r="A86">
        <f t="shared" ref="A86" ca="1" si="84">#REF!-$A$4</f>
        <v>85</v>
      </c>
      <c r="B86">
        <v>0.44294096292083063</v>
      </c>
      <c r="C86">
        <v>0.31451014285715939</v>
      </c>
    </row>
    <row r="87" spans="1:3" x14ac:dyDescent="0.25">
      <c r="A87">
        <f t="shared" ref="A87" ca="1" si="85">#REF!-$A$4</f>
        <v>86</v>
      </c>
      <c r="B87">
        <v>0.40449046295267582</v>
      </c>
      <c r="C87">
        <v>0.1747278571429548</v>
      </c>
    </row>
    <row r="88" spans="1:3" x14ac:dyDescent="0.25">
      <c r="A88">
        <f t="shared" ref="A88" ca="1" si="86">#REF!-$A$4</f>
        <v>87</v>
      </c>
      <c r="B88">
        <v>0.3693615425595263</v>
      </c>
      <c r="C88">
        <v>0.10483671428568198</v>
      </c>
    </row>
    <row r="89" spans="1:3" x14ac:dyDescent="0.25">
      <c r="A89">
        <f t="shared" ref="A89" ca="1" si="87">#REF!-$A$4</f>
        <v>88</v>
      </c>
      <c r="B89">
        <v>0.33727320954080936</v>
      </c>
      <c r="C89">
        <v>3.4945571428636524E-2</v>
      </c>
    </row>
    <row r="90" spans="1:3" x14ac:dyDescent="0.25">
      <c r="A90">
        <f t="shared" ref="A90" ca="1" si="88">#REF!-$A$4</f>
        <v>89</v>
      </c>
      <c r="B90">
        <v>0.30796709105146658</v>
      </c>
      <c r="C90">
        <v>-0.17472785714284089</v>
      </c>
    </row>
    <row r="91" spans="1:3" x14ac:dyDescent="0.25">
      <c r="A91">
        <f t="shared" ref="A91" ca="1" si="89">#REF!-$A$4</f>
        <v>90</v>
      </c>
      <c r="B91">
        <v>0.28120580700822512</v>
      </c>
      <c r="C91">
        <v>-0.13978228571426132</v>
      </c>
    </row>
    <row r="92" spans="1:3" x14ac:dyDescent="0.25">
      <c r="A92">
        <f t="shared" ref="A92" ca="1" si="90">#REF!-$A$4</f>
        <v>91</v>
      </c>
      <c r="B92">
        <v>0.2567714283326949</v>
      </c>
      <c r="C92">
        <v>-0.17472785714284089</v>
      </c>
    </row>
    <row r="93" spans="1:3" x14ac:dyDescent="0.25">
      <c r="A93">
        <f t="shared" ref="A93" ca="1" si="91">#REF!-$A$4</f>
        <v>92</v>
      </c>
      <c r="B93">
        <v>0.23446402133408284</v>
      </c>
      <c r="C93">
        <v>-0.17472785714295458</v>
      </c>
    </row>
    <row r="94" spans="1:3" x14ac:dyDescent="0.25">
      <c r="A94">
        <f t="shared" ref="A94" ca="1" si="92">#REF!-$A$4</f>
        <v>93</v>
      </c>
      <c r="B94">
        <v>0.21410027817651411</v>
      </c>
      <c r="C94">
        <v>-0.17472785714284089</v>
      </c>
    </row>
    <row r="95" spans="1:3" x14ac:dyDescent="0.25">
      <c r="A95">
        <f t="shared" ref="A95" ca="1" si="93">#REF!-$A$4</f>
        <v>94</v>
      </c>
      <c r="B95">
        <v>0.19551223230251727</v>
      </c>
      <c r="C95">
        <v>-0.17472785714284089</v>
      </c>
    </row>
    <row r="96" spans="1:3" x14ac:dyDescent="0.25">
      <c r="A96">
        <f t="shared" ref="A96" ca="1" si="94">#REF!-$A$4</f>
        <v>95</v>
      </c>
      <c r="B96">
        <v>0.1785460568504374</v>
      </c>
      <c r="C96">
        <v>-0.17472785714284089</v>
      </c>
    </row>
    <row r="97" spans="1:3" x14ac:dyDescent="0.25">
      <c r="A97">
        <f t="shared" ref="A97" ca="1" si="95">#REF!-$A$4</f>
        <v>96</v>
      </c>
      <c r="B97">
        <v>0.16306094347016792</v>
      </c>
      <c r="C97">
        <v>-0.17472785714284089</v>
      </c>
    </row>
    <row r="98" spans="1:3" x14ac:dyDescent="0.25">
      <c r="A98">
        <f t="shared" ref="A98" ca="1" si="96">#REF!-$A$4</f>
        <v>97</v>
      </c>
      <c r="B98">
        <v>0.14892805847506674</v>
      </c>
      <c r="C98">
        <v>-0.20967342857142046</v>
      </c>
    </row>
    <row r="99" spans="1:3" x14ac:dyDescent="0.25">
      <c r="A99">
        <f t="shared" ref="A99" ca="1" si="97">#REF!-$A$4</f>
        <v>98</v>
      </c>
      <c r="B99">
        <v>0.13602957293933249</v>
      </c>
      <c r="C99">
        <v>-0.20967342857142046</v>
      </c>
    </row>
    <row r="100" spans="1:3" x14ac:dyDescent="0.25">
      <c r="A100">
        <f t="shared" ref="A100" ca="1" si="98">#REF!-$A$4</f>
        <v>99</v>
      </c>
      <c r="B100">
        <v>0.12425776313464754</v>
      </c>
      <c r="C100">
        <v>-0.20967342857142046</v>
      </c>
    </row>
    <row r="101" spans="1:3" x14ac:dyDescent="0.25">
      <c r="A101">
        <f t="shared" ref="A101" ca="1" si="99">#REF!-$A$4</f>
        <v>100</v>
      </c>
      <c r="B101">
        <v>0.11351417757651133</v>
      </c>
      <c r="C101">
        <v>-0.20967342857142046</v>
      </c>
    </row>
  </sheetData>
  <conditionalFormatting sqref="B2:B101">
    <cfRule type="cellIs" dxfId="12" priority="1" operator="equal">
      <formula>$O$106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zoomScale="86" workbookViewId="0">
      <selection activeCell="I7" sqref="I7"/>
    </sheetView>
  </sheetViews>
  <sheetFormatPr defaultRowHeight="15" x14ac:dyDescent="0.25"/>
  <cols>
    <col min="6" max="6" width="12.42578125" bestFit="1" customWidth="1"/>
    <col min="7" max="7" width="12" bestFit="1" customWidth="1"/>
    <col min="8" max="9" width="12" customWidth="1"/>
    <col min="10" max="10" width="12" bestFit="1" customWidth="1"/>
    <col min="15" max="16" width="12" bestFit="1" customWidth="1"/>
    <col min="17" max="18" width="12" customWidth="1"/>
    <col min="19" max="19" width="12" bestFit="1" customWidth="1"/>
    <col min="22" max="22" width="11.28515625" bestFit="1" customWidth="1"/>
  </cols>
  <sheetData>
    <row r="1" spans="1:26" ht="18" x14ac:dyDescent="0.35">
      <c r="C1" s="30" t="s">
        <v>18</v>
      </c>
      <c r="D1" s="30"/>
      <c r="E1" s="30"/>
      <c r="F1" s="30"/>
      <c r="G1" s="30"/>
      <c r="H1" s="30"/>
      <c r="I1" s="30"/>
      <c r="J1" s="30"/>
      <c r="K1" s="30"/>
      <c r="M1" s="31" t="s">
        <v>19</v>
      </c>
      <c r="N1" s="31"/>
      <c r="O1" s="31"/>
      <c r="P1" s="31"/>
      <c r="Q1" s="31"/>
      <c r="R1" s="31"/>
      <c r="S1" s="31"/>
      <c r="T1" s="31"/>
    </row>
    <row r="2" spans="1:26" ht="14.45" x14ac:dyDescent="0.3">
      <c r="A2" t="s">
        <v>30</v>
      </c>
      <c r="B2" t="s">
        <v>9</v>
      </c>
      <c r="C2" t="s">
        <v>15</v>
      </c>
      <c r="D2" t="s">
        <v>0</v>
      </c>
      <c r="E2" t="s">
        <v>16</v>
      </c>
      <c r="F2" t="s">
        <v>8</v>
      </c>
      <c r="G2" t="s">
        <v>2</v>
      </c>
      <c r="J2" t="s">
        <v>4</v>
      </c>
      <c r="K2" t="s">
        <v>3</v>
      </c>
      <c r="M2" t="s">
        <v>0</v>
      </c>
      <c r="N2" t="s">
        <v>16</v>
      </c>
      <c r="O2" t="s">
        <v>8</v>
      </c>
      <c r="P2" t="s">
        <v>2</v>
      </c>
      <c r="S2" t="s">
        <v>4</v>
      </c>
      <c r="T2" t="s">
        <v>3</v>
      </c>
      <c r="V2" t="s">
        <v>7</v>
      </c>
      <c r="X2" t="s">
        <v>10</v>
      </c>
      <c r="Y2" t="s">
        <v>13</v>
      </c>
      <c r="Z2" t="s">
        <v>12</v>
      </c>
    </row>
    <row r="3" spans="1:26" ht="14.45" x14ac:dyDescent="0.3">
      <c r="A3">
        <f>Input!G4</f>
        <v>0</v>
      </c>
      <c r="B3">
        <f>A3-$A$3</f>
        <v>0</v>
      </c>
      <c r="C3" s="4">
        <f t="shared" ref="C3:C34" si="0">((B3-$Y$3)/$Z$3)</f>
        <v>-2.8237511203216275</v>
      </c>
      <c r="D3" s="4">
        <f>Input!I4</f>
        <v>0.87363928571428573</v>
      </c>
      <c r="E3">
        <f>D3-$D$3</f>
        <v>0</v>
      </c>
      <c r="F3">
        <f>O3</f>
        <v>0</v>
      </c>
      <c r="G3">
        <f>(E3-F3)^2</f>
        <v>0</v>
      </c>
      <c r="H3">
        <f>(F3-$I$4)^2</f>
        <v>79913.671132879201</v>
      </c>
      <c r="I3" s="2" t="s">
        <v>11</v>
      </c>
      <c r="J3" s="23">
        <f>SUM(G3:G161)</f>
        <v>84277911.918714941</v>
      </c>
      <c r="K3">
        <f>1-(J3/J5)</f>
        <v>0.2196918690818781</v>
      </c>
      <c r="M3" s="4">
        <f>Input!J4</f>
        <v>0.24461900000000003</v>
      </c>
      <c r="N3">
        <f>M3-$M$3</f>
        <v>0</v>
      </c>
      <c r="O3" s="4">
        <v>0</v>
      </c>
      <c r="P3">
        <f>(N3-O3)^2</f>
        <v>0</v>
      </c>
      <c r="Q3">
        <f>(N3-$R$4)^2</f>
        <v>40.923786928862718</v>
      </c>
      <c r="R3" s="2" t="s">
        <v>11</v>
      </c>
      <c r="S3" s="23">
        <f>SUM(P4:P167)</f>
        <v>48047.279344813236</v>
      </c>
      <c r="T3">
        <f>1-(S3/S5)</f>
        <v>-15.409564147920307</v>
      </c>
      <c r="V3">
        <f>COUNT(B4:B500)</f>
        <v>81</v>
      </c>
      <c r="X3">
        <v>1960.5215182617712</v>
      </c>
      <c r="Y3">
        <v>34.861429552128349</v>
      </c>
      <c r="Z3">
        <v>12.345786886543175</v>
      </c>
    </row>
    <row r="4" spans="1:26" ht="14.45" x14ac:dyDescent="0.3">
      <c r="A4">
        <f>Input!G5</f>
        <v>1</v>
      </c>
      <c r="B4">
        <f t="shared" ref="B4:B67" si="1">A4-$A$3</f>
        <v>1</v>
      </c>
      <c r="C4">
        <f t="shared" si="0"/>
        <v>-2.742751828078053</v>
      </c>
      <c r="D4" s="4">
        <f>Input!I5</f>
        <v>1.1182582857142858</v>
      </c>
      <c r="E4">
        <f t="shared" ref="E4:E67" si="2">D4-$D$3</f>
        <v>0.24461900000000003</v>
      </c>
      <c r="F4">
        <f>O4</f>
        <v>1.473099386070178</v>
      </c>
      <c r="G4">
        <f>(E4-F4)^2</f>
        <v>1.5091640589591333</v>
      </c>
      <c r="H4">
        <f t="shared" ref="H4:H67" si="3">(F4-$I$4)^2</f>
        <v>79082.980041227536</v>
      </c>
      <c r="I4">
        <f>AVERAGE(E3:E161)</f>
        <v>282.69006196341462</v>
      </c>
      <c r="J4" t="s">
        <v>5</v>
      </c>
      <c r="K4" t="s">
        <v>6</v>
      </c>
      <c r="M4" s="4">
        <f>Input!J5</f>
        <v>0.24461900000000003</v>
      </c>
      <c r="N4">
        <f>M4-$M$3</f>
        <v>0</v>
      </c>
      <c r="O4">
        <f>$X$3*((1/$Z$3)*(1/SQRT(2*PI()))*EXP(-1*C4*C4/2))</f>
        <v>1.473099386070178</v>
      </c>
      <c r="P4">
        <f>(N4-O4)^2</f>
        <v>2.1700218012403352</v>
      </c>
      <c r="Q4">
        <f t="shared" ref="Q4:Q67" si="4">(N4-$R$4)^2</f>
        <v>40.923786928862718</v>
      </c>
      <c r="R4">
        <f>AVERAGE(N3:N167)</f>
        <v>6.3971702282230005</v>
      </c>
      <c r="S4" t="s">
        <v>5</v>
      </c>
      <c r="T4" t="s">
        <v>6</v>
      </c>
    </row>
    <row r="5" spans="1:26" ht="14.45" x14ac:dyDescent="0.3">
      <c r="A5">
        <f>Input!G6</f>
        <v>2</v>
      </c>
      <c r="B5">
        <f t="shared" si="1"/>
        <v>2</v>
      </c>
      <c r="C5">
        <f t="shared" si="0"/>
        <v>-2.6617525358344785</v>
      </c>
      <c r="D5" s="4">
        <f>Input!I6</f>
        <v>1.3978228571428573</v>
      </c>
      <c r="E5">
        <f t="shared" si="2"/>
        <v>0.52418357142857153</v>
      </c>
      <c r="F5">
        <f>F4+O5</f>
        <v>3.3066404803098086</v>
      </c>
      <c r="G5">
        <f t="shared" ref="G5:G68" si="5">(E5-F5)^2</f>
        <v>7.7420664497809293</v>
      </c>
      <c r="H5">
        <f t="shared" si="3"/>
        <v>78055.096199606196</v>
      </c>
      <c r="J5">
        <f>SUM(H3:H161)</f>
        <v>108005938.39712054</v>
      </c>
      <c r="K5">
        <f>1-((1-K3)*(V3-1)/(V3-1-1))</f>
        <v>0.20981455096899049</v>
      </c>
      <c r="M5" s="4">
        <f>Input!J6</f>
        <v>0.2795645714285715</v>
      </c>
      <c r="N5">
        <f t="shared" ref="N5:N68" si="6">M5-$M$3</f>
        <v>3.4945571428571465E-2</v>
      </c>
      <c r="O5">
        <f t="shared" ref="O5:O68" si="7">$X$3*((1/$Z$3)*(1/SQRT(2*PI()))*EXP(-1*C5*C5/2))</f>
        <v>1.8335410942396306</v>
      </c>
      <c r="P5">
        <f t="shared" ref="P5:P68" si="8">(N5-O5)^2</f>
        <v>3.2349458546759871</v>
      </c>
      <c r="Q5">
        <f t="shared" si="4"/>
        <v>40.47790258352299</v>
      </c>
      <c r="S5">
        <f>SUM(Q4:Q167)</f>
        <v>2928.0046021760177</v>
      </c>
      <c r="T5">
        <f>1-((1-T3)*(X3-1)/(X3-1-1))</f>
        <v>-15.417942694693938</v>
      </c>
    </row>
    <row r="6" spans="1:26" ht="14.45" x14ac:dyDescent="0.3">
      <c r="A6">
        <f>Input!G7</f>
        <v>3</v>
      </c>
      <c r="B6">
        <f t="shared" si="1"/>
        <v>3</v>
      </c>
      <c r="C6">
        <f t="shared" si="0"/>
        <v>-2.580753243590904</v>
      </c>
      <c r="D6" s="4">
        <f>Input!I7</f>
        <v>1.6424418571428572</v>
      </c>
      <c r="E6">
        <f t="shared" si="2"/>
        <v>0.76880257142857145</v>
      </c>
      <c r="F6">
        <f t="shared" ref="F6:F69" si="9">F5+O6</f>
        <v>5.5738929896874936</v>
      </c>
      <c r="G6">
        <f t="shared" si="5"/>
        <v>23.088893927643706</v>
      </c>
      <c r="H6">
        <f t="shared" si="3"/>
        <v>76793.371106675273</v>
      </c>
      <c r="M6" s="4">
        <f>Input!J7</f>
        <v>0.24461899999999992</v>
      </c>
      <c r="N6">
        <f t="shared" si="6"/>
        <v>0</v>
      </c>
      <c r="O6">
        <f t="shared" si="7"/>
        <v>2.267252509377685</v>
      </c>
      <c r="P6">
        <f t="shared" si="8"/>
        <v>5.1404339412794098</v>
      </c>
      <c r="Q6">
        <f t="shared" si="4"/>
        <v>40.923786928862718</v>
      </c>
    </row>
    <row r="7" spans="1:26" ht="14.45" x14ac:dyDescent="0.3">
      <c r="A7">
        <f>Input!G8</f>
        <v>4</v>
      </c>
      <c r="B7">
        <f t="shared" si="1"/>
        <v>4</v>
      </c>
      <c r="C7">
        <f t="shared" si="0"/>
        <v>-2.4997539513473299</v>
      </c>
      <c r="D7" s="4">
        <f>Input!I8</f>
        <v>1.8870608571428569</v>
      </c>
      <c r="E7">
        <f t="shared" si="2"/>
        <v>1.0134215714285713</v>
      </c>
      <c r="F7">
        <f t="shared" si="9"/>
        <v>8.3591147409768158</v>
      </c>
      <c r="G7">
        <f t="shared" si="5"/>
        <v>53.959208141147734</v>
      </c>
      <c r="H7">
        <f t="shared" si="3"/>
        <v>75257.468603959976</v>
      </c>
      <c r="M7" s="4">
        <f>Input!J8</f>
        <v>0.2446189999999997</v>
      </c>
      <c r="N7">
        <f t="shared" si="6"/>
        <v>-3.3306690738754696E-16</v>
      </c>
      <c r="O7">
        <f t="shared" si="7"/>
        <v>2.7852217512893227</v>
      </c>
      <c r="P7">
        <f t="shared" si="8"/>
        <v>7.7574602038551639</v>
      </c>
      <c r="Q7">
        <f t="shared" si="4"/>
        <v>40.923786928862718</v>
      </c>
      <c r="S7" s="17"/>
      <c r="T7" s="18"/>
    </row>
    <row r="8" spans="1:26" x14ac:dyDescent="0.25">
      <c r="A8">
        <f>Input!G9</f>
        <v>5</v>
      </c>
      <c r="B8">
        <f t="shared" si="1"/>
        <v>5</v>
      </c>
      <c r="C8">
        <f t="shared" si="0"/>
        <v>-2.4187546591037554</v>
      </c>
      <c r="D8" s="4">
        <f>Input!I9</f>
        <v>2.0967342857142857</v>
      </c>
      <c r="E8">
        <f t="shared" si="2"/>
        <v>1.2230949999999998</v>
      </c>
      <c r="F8">
        <f t="shared" si="9"/>
        <v>11.758264575968479</v>
      </c>
      <c r="G8">
        <f t="shared" si="5"/>
        <v>110.98979799441184</v>
      </c>
      <c r="H8">
        <f t="shared" si="3"/>
        <v>73404.03883559216</v>
      </c>
      <c r="M8" s="4">
        <f>Input!J9</f>
        <v>0.20967342857142879</v>
      </c>
      <c r="N8">
        <f t="shared" si="6"/>
        <v>-3.4945571428571243E-2</v>
      </c>
      <c r="O8">
        <f t="shared" si="7"/>
        <v>3.3991498349916633</v>
      </c>
      <c r="P8">
        <f t="shared" si="8"/>
        <v>11.793011260396556</v>
      </c>
      <c r="Q8">
        <f t="shared" si="4"/>
        <v>41.372113660127383</v>
      </c>
      <c r="S8" s="19" t="s">
        <v>28</v>
      </c>
      <c r="T8" s="24">
        <f>SQRT((T5-K5)^2)</f>
        <v>15.627757245662929</v>
      </c>
    </row>
    <row r="9" spans="1:26" x14ac:dyDescent="0.25">
      <c r="A9">
        <f>Input!G10</f>
        <v>6</v>
      </c>
      <c r="B9">
        <f t="shared" si="1"/>
        <v>6</v>
      </c>
      <c r="C9">
        <f t="shared" si="0"/>
        <v>-2.3377553668601809</v>
      </c>
      <c r="D9" s="4">
        <f>Input!I10</f>
        <v>2.3064077142857142</v>
      </c>
      <c r="E9">
        <f t="shared" si="2"/>
        <v>1.4327684285714284</v>
      </c>
      <c r="F9">
        <f t="shared" si="9"/>
        <v>15.879538517390518</v>
      </c>
      <c r="G9">
        <f t="shared" si="5"/>
        <v>208.70916599919792</v>
      </c>
      <c r="H9">
        <f t="shared" si="3"/>
        <v>71187.855421541375</v>
      </c>
      <c r="M9" s="4">
        <f>Input!J10</f>
        <v>0.20967342857142857</v>
      </c>
      <c r="N9">
        <f t="shared" si="6"/>
        <v>-3.4945571428571465E-2</v>
      </c>
      <c r="O9">
        <f t="shared" si="7"/>
        <v>4.1212739414220385</v>
      </c>
      <c r="P9">
        <f t="shared" si="8"/>
        <v>17.274160639000161</v>
      </c>
      <c r="Q9">
        <f t="shared" si="4"/>
        <v>41.372113660127383</v>
      </c>
      <c r="S9" s="21"/>
      <c r="T9" s="22"/>
    </row>
    <row r="10" spans="1:26" x14ac:dyDescent="0.25">
      <c r="A10">
        <f>Input!G11</f>
        <v>7</v>
      </c>
      <c r="B10">
        <f t="shared" si="1"/>
        <v>7</v>
      </c>
      <c r="C10">
        <f t="shared" si="0"/>
        <v>-2.2567560746166064</v>
      </c>
      <c r="D10" s="4">
        <f>Input!I11</f>
        <v>2.4811355714285712</v>
      </c>
      <c r="E10">
        <f t="shared" si="2"/>
        <v>1.6074962857142854</v>
      </c>
      <c r="F10">
        <f t="shared" si="9"/>
        <v>20.843670287472655</v>
      </c>
      <c r="G10">
        <f t="shared" si="5"/>
        <v>370.03039022592469</v>
      </c>
      <c r="H10">
        <f t="shared" si="3"/>
        <v>68563.532833710808</v>
      </c>
      <c r="M10" s="4">
        <f>Input!J11</f>
        <v>0.17472785714285699</v>
      </c>
      <c r="N10">
        <f t="shared" si="6"/>
        <v>-6.989114285714304E-2</v>
      </c>
      <c r="O10">
        <f t="shared" si="7"/>
        <v>4.9641317700821368</v>
      </c>
      <c r="P10">
        <f t="shared" si="8"/>
        <v>25.341386687997673</v>
      </c>
      <c r="Q10">
        <f t="shared" si="4"/>
        <v>41.822882777316991</v>
      </c>
    </row>
    <row r="11" spans="1:26" x14ac:dyDescent="0.25">
      <c r="A11">
        <f>Input!G12</f>
        <v>8</v>
      </c>
      <c r="B11">
        <f t="shared" si="1"/>
        <v>8</v>
      </c>
      <c r="C11">
        <f t="shared" si="0"/>
        <v>-2.1757567823730319</v>
      </c>
      <c r="D11" s="4">
        <f>Input!I12</f>
        <v>2.6558634285714287</v>
      </c>
      <c r="E11">
        <f t="shared" si="2"/>
        <v>1.7822241428571428</v>
      </c>
      <c r="F11">
        <f t="shared" si="9"/>
        <v>26.783934509867052</v>
      </c>
      <c r="G11">
        <f t="shared" si="5"/>
        <v>625.08552127585074</v>
      </c>
      <c r="H11">
        <f t="shared" si="3"/>
        <v>65487.94606827134</v>
      </c>
      <c r="M11" s="4">
        <f>Input!J12</f>
        <v>0.17472785714285743</v>
      </c>
      <c r="N11">
        <f t="shared" si="6"/>
        <v>-6.9891142857142596E-2</v>
      </c>
      <c r="O11">
        <f t="shared" si="7"/>
        <v>5.940264222394398</v>
      </c>
      <c r="P11">
        <f t="shared" si="8"/>
        <v>36.121967514461872</v>
      </c>
      <c r="Q11">
        <f t="shared" si="4"/>
        <v>41.822882777316977</v>
      </c>
    </row>
    <row r="12" spans="1:26" x14ac:dyDescent="0.25">
      <c r="A12">
        <f>Input!G13</f>
        <v>9</v>
      </c>
      <c r="B12">
        <f t="shared" si="1"/>
        <v>9</v>
      </c>
      <c r="C12">
        <f t="shared" si="0"/>
        <v>-2.0947574901294574</v>
      </c>
      <c r="D12" s="4">
        <f>Input!I13</f>
        <v>2.8305912857142852</v>
      </c>
      <c r="E12">
        <f t="shared" si="2"/>
        <v>1.9569519999999994</v>
      </c>
      <c r="F12">
        <f t="shared" si="9"/>
        <v>33.845790683518558</v>
      </c>
      <c r="G12">
        <f t="shared" si="5"/>
        <v>1016.8980325834696</v>
      </c>
      <c r="H12">
        <f t="shared" si="3"/>
        <v>61923.47134882251</v>
      </c>
      <c r="M12" s="4">
        <f>Input!J13</f>
        <v>0.17472785714285655</v>
      </c>
      <c r="N12">
        <f t="shared" si="6"/>
        <v>-6.9891142857143485E-2</v>
      </c>
      <c r="O12">
        <f t="shared" si="7"/>
        <v>7.0618561736515044</v>
      </c>
      <c r="P12">
        <f t="shared" si="8"/>
        <v>50.861819786528294</v>
      </c>
      <c r="Q12">
        <f t="shared" si="4"/>
        <v>41.822882777316991</v>
      </c>
    </row>
    <row r="13" spans="1:26" x14ac:dyDescent="0.25">
      <c r="A13">
        <f>Input!G14</f>
        <v>10</v>
      </c>
      <c r="B13">
        <f t="shared" si="1"/>
        <v>10</v>
      </c>
      <c r="C13">
        <f t="shared" si="0"/>
        <v>-2.013758197885883</v>
      </c>
      <c r="D13" s="4">
        <f>Input!I14</f>
        <v>3.1451014285714285</v>
      </c>
      <c r="E13">
        <f t="shared" si="2"/>
        <v>2.2714621428571427</v>
      </c>
      <c r="F13">
        <f t="shared" si="9"/>
        <v>42.186108828427585</v>
      </c>
      <c r="G13">
        <f t="shared" si="5"/>
        <v>1593.1790200339199</v>
      </c>
      <c r="H13">
        <f t="shared" si="3"/>
        <v>57842.151473556034</v>
      </c>
      <c r="M13" s="4">
        <f>Input!J14</f>
        <v>0.31451014285714329</v>
      </c>
      <c r="N13">
        <f t="shared" si="6"/>
        <v>6.9891142857143262E-2</v>
      </c>
      <c r="O13">
        <f t="shared" si="7"/>
        <v>8.3403181449090269</v>
      </c>
      <c r="P13">
        <f t="shared" si="8"/>
        <v>68.399962796268909</v>
      </c>
      <c r="Q13">
        <f t="shared" si="4"/>
        <v>40.034460624108199</v>
      </c>
    </row>
    <row r="14" spans="1:26" x14ac:dyDescent="0.25">
      <c r="A14">
        <f>Input!G15</f>
        <v>11</v>
      </c>
      <c r="B14">
        <f t="shared" si="1"/>
        <v>11</v>
      </c>
      <c r="C14">
        <f t="shared" si="0"/>
        <v>-1.9327589056423085</v>
      </c>
      <c r="D14" s="4">
        <f>Input!I15</f>
        <v>3.4596115714285713</v>
      </c>
      <c r="E14">
        <f t="shared" si="2"/>
        <v>2.5859722857142855</v>
      </c>
      <c r="F14">
        <f t="shared" si="9"/>
        <v>51.971924028943178</v>
      </c>
      <c r="G14">
        <f t="shared" si="5"/>
        <v>2438.9722295845331</v>
      </c>
      <c r="H14">
        <f t="shared" si="3"/>
        <v>53230.859171949785</v>
      </c>
      <c r="M14" s="4">
        <f>Input!J15</f>
        <v>0.31451014285714285</v>
      </c>
      <c r="N14">
        <f t="shared" si="6"/>
        <v>6.9891142857142818E-2</v>
      </c>
      <c r="O14">
        <f t="shared" si="7"/>
        <v>9.7858152005155912</v>
      </c>
      <c r="P14">
        <f t="shared" si="8"/>
        <v>94.399180294186195</v>
      </c>
      <c r="Q14">
        <f t="shared" si="4"/>
        <v>40.034460624108199</v>
      </c>
    </row>
    <row r="15" spans="1:26" x14ac:dyDescent="0.25">
      <c r="A15">
        <f>Input!G16</f>
        <v>12</v>
      </c>
      <c r="B15">
        <f t="shared" si="1"/>
        <v>12</v>
      </c>
      <c r="C15">
        <f t="shared" si="0"/>
        <v>-1.851759613398734</v>
      </c>
      <c r="D15" s="4">
        <f>Input!I16</f>
        <v>4.1934685714285713</v>
      </c>
      <c r="E15">
        <f t="shared" si="2"/>
        <v>3.3198292857142855</v>
      </c>
      <c r="F15">
        <f t="shared" si="9"/>
        <v>63.37867726783557</v>
      </c>
      <c r="G15">
        <f t="shared" si="5"/>
        <v>3607.0652209395539</v>
      </c>
      <c r="H15">
        <f t="shared" si="3"/>
        <v>48097.483457092269</v>
      </c>
      <c r="M15" s="4">
        <f>Input!J16</f>
        <v>0.73385699999999998</v>
      </c>
      <c r="N15">
        <f t="shared" si="6"/>
        <v>0.48923799999999995</v>
      </c>
      <c r="O15">
        <f t="shared" si="7"/>
        <v>11.406753238892396</v>
      </c>
      <c r="P15">
        <f t="shared" si="8"/>
        <v>119.19213899144768</v>
      </c>
      <c r="Q15">
        <f t="shared" si="4"/>
        <v>34.903663213275983</v>
      </c>
    </row>
    <row r="16" spans="1:26" x14ac:dyDescent="0.25">
      <c r="A16">
        <f>Input!G17</f>
        <v>13</v>
      </c>
      <c r="B16">
        <f t="shared" si="1"/>
        <v>13</v>
      </c>
      <c r="C16">
        <f t="shared" si="0"/>
        <v>-1.7707603211551595</v>
      </c>
      <c r="D16" s="4">
        <f>Input!I17</f>
        <v>5.1020534285714287</v>
      </c>
      <c r="E16">
        <f t="shared" si="2"/>
        <v>4.2284141428571429</v>
      </c>
      <c r="F16">
        <f t="shared" si="9"/>
        <v>76.587914098881242</v>
      </c>
      <c r="G16">
        <f t="shared" si="5"/>
        <v>5235.8972338858512</v>
      </c>
      <c r="H16">
        <f t="shared" si="3"/>
        <v>42478.095354373982</v>
      </c>
      <c r="M16" s="4">
        <f>Input!J17</f>
        <v>0.90858485714285742</v>
      </c>
      <c r="N16">
        <f t="shared" si="6"/>
        <v>0.66396585714285739</v>
      </c>
      <c r="O16">
        <f t="shared" si="7"/>
        <v>13.209236831045677</v>
      </c>
      <c r="P16">
        <f t="shared" si="8"/>
        <v>157.3838238086486</v>
      </c>
      <c r="Q16">
        <f t="shared" si="4"/>
        <v>32.86963236057246</v>
      </c>
    </row>
    <row r="17" spans="1:17" x14ac:dyDescent="0.25">
      <c r="A17">
        <f>Input!G18</f>
        <v>14</v>
      </c>
      <c r="B17">
        <f t="shared" si="1"/>
        <v>14</v>
      </c>
      <c r="C17">
        <f t="shared" si="0"/>
        <v>-1.689761028911585</v>
      </c>
      <c r="D17" s="4">
        <f>Input!I18</f>
        <v>6.3950395714285708</v>
      </c>
      <c r="E17">
        <f t="shared" si="2"/>
        <v>5.521400285714285</v>
      </c>
      <c r="F17">
        <f t="shared" si="9"/>
        <v>91.78443076484777</v>
      </c>
      <c r="G17">
        <f t="shared" si="5"/>
        <v>7441.3104274439138</v>
      </c>
      <c r="H17">
        <f t="shared" si="3"/>
        <v>36444.96002332322</v>
      </c>
      <c r="M17" s="4">
        <f>Input!J18</f>
        <v>1.2929861428571421</v>
      </c>
      <c r="N17">
        <f t="shared" si="6"/>
        <v>1.0483671428571419</v>
      </c>
      <c r="O17">
        <f t="shared" si="7"/>
        <v>15.196516665966522</v>
      </c>
      <c r="P17">
        <f t="shared" si="8"/>
        <v>200.17013492826018</v>
      </c>
      <c r="Q17">
        <f t="shared" si="4"/>
        <v>28.609694446019329</v>
      </c>
    </row>
    <row r="18" spans="1:17" x14ac:dyDescent="0.25">
      <c r="A18">
        <f>Input!G19</f>
        <v>15</v>
      </c>
      <c r="B18">
        <f t="shared" si="1"/>
        <v>15</v>
      </c>
      <c r="C18">
        <f t="shared" si="0"/>
        <v>-1.6087617366680105</v>
      </c>
      <c r="D18" s="4">
        <f>Input!I19</f>
        <v>7.9675902857142864</v>
      </c>
      <c r="E18">
        <f t="shared" si="2"/>
        <v>7.0939510000000006</v>
      </c>
      <c r="F18">
        <f t="shared" si="9"/>
        <v>109.15287898715344</v>
      </c>
      <c r="G18">
        <f t="shared" si="5"/>
        <v>10416.024781886972</v>
      </c>
      <c r="H18">
        <f t="shared" si="3"/>
        <v>30115.153875336357</v>
      </c>
      <c r="M18" s="4">
        <f>Input!J19</f>
        <v>1.5725507142857156</v>
      </c>
      <c r="N18">
        <f t="shared" si="6"/>
        <v>1.3279317142857154</v>
      </c>
      <c r="O18">
        <f t="shared" si="7"/>
        <v>17.36844822230567</v>
      </c>
      <c r="P18">
        <f t="shared" si="8"/>
        <v>257.29816984406068</v>
      </c>
      <c r="Q18">
        <f t="shared" si="4"/>
        <v>25.697179111185093</v>
      </c>
    </row>
    <row r="19" spans="1:17" x14ac:dyDescent="0.25">
      <c r="A19">
        <f>Input!G20</f>
        <v>16</v>
      </c>
      <c r="B19">
        <f t="shared" si="1"/>
        <v>16</v>
      </c>
      <c r="C19">
        <f t="shared" si="0"/>
        <v>-1.527762444424436</v>
      </c>
      <c r="D19" s="4">
        <f>Input!I20</f>
        <v>9.7498144285714279</v>
      </c>
      <c r="E19">
        <f t="shared" si="2"/>
        <v>8.8761751428571429</v>
      </c>
      <c r="F19">
        <f t="shared" si="9"/>
        <v>128.87386520545633</v>
      </c>
      <c r="G19">
        <f t="shared" si="5"/>
        <v>14399.445620359616</v>
      </c>
      <c r="H19">
        <f t="shared" si="3"/>
        <v>23659.42238508294</v>
      </c>
      <c r="M19" s="4">
        <f>Input!J20</f>
        <v>1.7822241428571415</v>
      </c>
      <c r="N19">
        <f t="shared" si="6"/>
        <v>1.5376051428571413</v>
      </c>
      <c r="O19">
        <f t="shared" si="7"/>
        <v>19.720986218302887</v>
      </c>
      <c r="P19">
        <f t="shared" si="8"/>
        <v>330.63534733487842</v>
      </c>
      <c r="Q19">
        <f t="shared" si="4"/>
        <v>23.615372818906891</v>
      </c>
    </row>
    <row r="20" spans="1:17" x14ac:dyDescent="0.25">
      <c r="A20">
        <f>Input!G21</f>
        <v>17</v>
      </c>
      <c r="B20">
        <f t="shared" si="1"/>
        <v>17</v>
      </c>
      <c r="C20">
        <f t="shared" si="0"/>
        <v>-1.4467631521808617</v>
      </c>
      <c r="D20" s="4">
        <f>Input!I21</f>
        <v>11.916439714285714</v>
      </c>
      <c r="E20">
        <f t="shared" si="2"/>
        <v>11.042800428571429</v>
      </c>
      <c r="F20">
        <f t="shared" si="9"/>
        <v>151.11960661649607</v>
      </c>
      <c r="G20">
        <f t="shared" si="5"/>
        <v>19621.511631809401</v>
      </c>
      <c r="H20">
        <f t="shared" si="3"/>
        <v>17310.784720195486</v>
      </c>
      <c r="M20" s="4">
        <f>Input!J21</f>
        <v>2.1666252857142858</v>
      </c>
      <c r="N20">
        <f t="shared" si="6"/>
        <v>1.9220062857142857</v>
      </c>
      <c r="O20">
        <f t="shared" si="7"/>
        <v>22.245741411039738</v>
      </c>
      <c r="P20">
        <f t="shared" si="8"/>
        <v>413.0542094443876</v>
      </c>
      <c r="Q20">
        <f t="shared" si="4"/>
        <v>20.027092312330144</v>
      </c>
    </row>
    <row r="21" spans="1:17" x14ac:dyDescent="0.25">
      <c r="A21">
        <f>Input!G22</f>
        <v>18</v>
      </c>
      <c r="B21">
        <f t="shared" si="1"/>
        <v>18</v>
      </c>
      <c r="C21">
        <f t="shared" si="0"/>
        <v>-1.3657638599372872</v>
      </c>
      <c r="D21" s="4">
        <f>Input!I22</f>
        <v>14.921758714285714</v>
      </c>
      <c r="E21">
        <f t="shared" si="2"/>
        <v>14.048119428571429</v>
      </c>
      <c r="F21">
        <f t="shared" si="9"/>
        <v>176.04923377119272</v>
      </c>
      <c r="G21">
        <f t="shared" si="5"/>
        <v>26244.361048251059</v>
      </c>
      <c r="H21">
        <f t="shared" si="3"/>
        <v>11372.26623752299</v>
      </c>
      <c r="M21" s="4">
        <f>Input!J22</f>
        <v>3.0053190000000001</v>
      </c>
      <c r="N21">
        <f t="shared" si="6"/>
        <v>2.7606999999999999</v>
      </c>
      <c r="O21">
        <f t="shared" si="7"/>
        <v>24.92962715469665</v>
      </c>
      <c r="P21">
        <f t="shared" si="8"/>
        <v>491.46133119024654</v>
      </c>
      <c r="Q21">
        <f t="shared" si="4"/>
        <v>13.223915720752242</v>
      </c>
    </row>
    <row r="22" spans="1:17" x14ac:dyDescent="0.25">
      <c r="A22">
        <f>Input!G23</f>
        <v>19</v>
      </c>
      <c r="B22">
        <f t="shared" si="1"/>
        <v>19</v>
      </c>
      <c r="C22">
        <f t="shared" si="0"/>
        <v>-1.2847645676937127</v>
      </c>
      <c r="D22" s="4">
        <f>Input!I23</f>
        <v>18.27653342857143</v>
      </c>
      <c r="E22">
        <f t="shared" si="2"/>
        <v>17.402894142857143</v>
      </c>
      <c r="F22">
        <f t="shared" si="9"/>
        <v>203.80385633207743</v>
      </c>
      <c r="G22">
        <f t="shared" si="5"/>
        <v>34745.318705067126</v>
      </c>
      <c r="H22">
        <f t="shared" si="3"/>
        <v>6223.0334389096151</v>
      </c>
      <c r="M22" s="4">
        <f>Input!J23</f>
        <v>3.3547747142857158</v>
      </c>
      <c r="N22">
        <f t="shared" si="6"/>
        <v>3.1101557142857157</v>
      </c>
      <c r="O22">
        <f t="shared" si="7"/>
        <v>27.754622560884716</v>
      </c>
      <c r="P22">
        <f t="shared" si="8"/>
        <v>607.34974615311739</v>
      </c>
      <c r="Q22">
        <f t="shared" si="4"/>
        <v>10.804464414834365</v>
      </c>
    </row>
    <row r="23" spans="1:17" x14ac:dyDescent="0.25">
      <c r="A23">
        <f>Input!G24</f>
        <v>20</v>
      </c>
      <c r="B23">
        <f t="shared" si="1"/>
        <v>20</v>
      </c>
      <c r="C23">
        <f t="shared" si="0"/>
        <v>-1.2037652754501382</v>
      </c>
      <c r="D23" s="4">
        <f>Input!I24</f>
        <v>24.147389285714286</v>
      </c>
      <c r="E23">
        <f t="shared" si="2"/>
        <v>23.27375</v>
      </c>
      <c r="F23">
        <f t="shared" si="9"/>
        <v>234.50153330516889</v>
      </c>
      <c r="G23">
        <f t="shared" si="5"/>
        <v>44617.176440015384</v>
      </c>
      <c r="H23">
        <f t="shared" si="3"/>
        <v>2322.1342942465699</v>
      </c>
      <c r="M23" s="4">
        <f>Input!J24</f>
        <v>5.8708558571428568</v>
      </c>
      <c r="N23">
        <f t="shared" si="6"/>
        <v>5.6262368571428567</v>
      </c>
      <c r="O23">
        <f t="shared" si="7"/>
        <v>30.697676973091468</v>
      </c>
      <c r="P23">
        <f t="shared" si="8"/>
        <v>628.57710948759734</v>
      </c>
      <c r="Q23">
        <f t="shared" si="4"/>
        <v>0.59433826264499467</v>
      </c>
    </row>
    <row r="24" spans="1:17" x14ac:dyDescent="0.25">
      <c r="A24">
        <f>Input!G25</f>
        <v>21</v>
      </c>
      <c r="B24">
        <f t="shared" si="1"/>
        <v>21</v>
      </c>
      <c r="C24">
        <f t="shared" si="0"/>
        <v>-1.1227659832065637</v>
      </c>
      <c r="D24" s="4">
        <f>Input!I25</f>
        <v>31.311231142857146</v>
      </c>
      <c r="E24">
        <f t="shared" si="2"/>
        <v>30.437591857142859</v>
      </c>
      <c r="F24">
        <f t="shared" si="9"/>
        <v>268.23231000451699</v>
      </c>
      <c r="G24">
        <f t="shared" si="5"/>
        <v>56546.327978789108</v>
      </c>
      <c r="H24">
        <f t="shared" si="3"/>
        <v>209.02659170500831</v>
      </c>
      <c r="M24" s="4">
        <f>Input!J25</f>
        <v>7.1638418571428595</v>
      </c>
      <c r="N24">
        <f t="shared" si="6"/>
        <v>6.9192228571428593</v>
      </c>
      <c r="O24">
        <f t="shared" si="7"/>
        <v>33.73077669934812</v>
      </c>
      <c r="P24">
        <f t="shared" si="8"/>
        <v>718.85941943347166</v>
      </c>
      <c r="Q24">
        <f t="shared" si="4"/>
        <v>0.2725389473621358</v>
      </c>
    </row>
    <row r="25" spans="1:17" x14ac:dyDescent="0.25">
      <c r="A25">
        <f>Input!G26</f>
        <v>22</v>
      </c>
      <c r="B25">
        <f t="shared" si="1"/>
        <v>22</v>
      </c>
      <c r="C25">
        <f t="shared" si="0"/>
        <v>-1.0417666909629892</v>
      </c>
      <c r="D25" s="4">
        <f>Input!I26</f>
        <v>40.327188285714286</v>
      </c>
      <c r="E25">
        <f t="shared" si="2"/>
        <v>39.453549000000002</v>
      </c>
      <c r="F25">
        <f t="shared" si="9"/>
        <v>305.05349957800513</v>
      </c>
      <c r="G25">
        <f t="shared" si="5"/>
        <v>70543.333747038763</v>
      </c>
      <c r="H25">
        <f t="shared" si="3"/>
        <v>500.12334194168164</v>
      </c>
      <c r="M25" s="4">
        <f>Input!J26</f>
        <v>9.0159571428571397</v>
      </c>
      <c r="N25">
        <f t="shared" si="6"/>
        <v>8.7713381428571395</v>
      </c>
      <c r="O25">
        <f t="shared" si="7"/>
        <v>36.821189573488113</v>
      </c>
      <c r="P25">
        <f t="shared" si="8"/>
        <v>786.79416528047045</v>
      </c>
      <c r="Q25">
        <f t="shared" si="4"/>
        <v>5.6366732868782163</v>
      </c>
    </row>
    <row r="26" spans="1:17" x14ac:dyDescent="0.25">
      <c r="A26">
        <f>Input!G27</f>
        <v>23</v>
      </c>
      <c r="B26">
        <f t="shared" si="1"/>
        <v>23</v>
      </c>
      <c r="C26">
        <f t="shared" si="0"/>
        <v>-0.96076739871941474</v>
      </c>
      <c r="D26" s="4">
        <f>Input!I27</f>
        <v>51.404934142857144</v>
      </c>
      <c r="E26">
        <f t="shared" si="2"/>
        <v>50.531294857142861</v>
      </c>
      <c r="F26">
        <f t="shared" si="9"/>
        <v>344.98539565893395</v>
      </c>
      <c r="G26">
        <f t="shared" si="5"/>
        <v>86703.217478991341</v>
      </c>
      <c r="H26">
        <f t="shared" si="3"/>
        <v>3880.7086002361061</v>
      </c>
      <c r="M26" s="4">
        <f>Input!J27</f>
        <v>11.077745857142858</v>
      </c>
      <c r="N26">
        <f t="shared" si="6"/>
        <v>10.833126857142858</v>
      </c>
      <c r="O26">
        <f t="shared" si="7"/>
        <v>39.931896080928837</v>
      </c>
      <c r="P26">
        <f t="shared" si="8"/>
        <v>846.73837033915402</v>
      </c>
      <c r="Q26">
        <f t="shared" si="4"/>
        <v>19.677711213658025</v>
      </c>
    </row>
    <row r="27" spans="1:17" x14ac:dyDescent="0.25">
      <c r="A27">
        <f>Input!G28</f>
        <v>24</v>
      </c>
      <c r="B27">
        <f t="shared" si="1"/>
        <v>24</v>
      </c>
      <c r="C27">
        <f t="shared" si="0"/>
        <v>-0.87976810647584036</v>
      </c>
      <c r="D27" s="4">
        <f>Input!I28</f>
        <v>64.020285142857148</v>
      </c>
      <c r="E27">
        <f t="shared" si="2"/>
        <v>63.146645857142865</v>
      </c>
      <c r="F27">
        <f t="shared" si="9"/>
        <v>388.00760341014899</v>
      </c>
      <c r="G27">
        <f t="shared" si="5"/>
        <v>105534.64174225605</v>
      </c>
      <c r="H27">
        <f t="shared" si="3"/>
        <v>11091.784536384612</v>
      </c>
      <c r="M27" s="4">
        <f>Input!J28</f>
        <v>12.615351000000004</v>
      </c>
      <c r="N27">
        <f t="shared" si="6"/>
        <v>12.370732000000004</v>
      </c>
      <c r="O27">
        <f t="shared" si="7"/>
        <v>43.022207751215014</v>
      </c>
      <c r="P27">
        <f t="shared" si="8"/>
        <v>939.51296572732178</v>
      </c>
      <c r="Q27">
        <f t="shared" si="4"/>
        <v>35.683440241235608</v>
      </c>
    </row>
    <row r="28" spans="1:17" x14ac:dyDescent="0.25">
      <c r="A28">
        <f>Input!G29</f>
        <v>25</v>
      </c>
      <c r="B28">
        <f t="shared" si="1"/>
        <v>25</v>
      </c>
      <c r="C28">
        <f t="shared" si="0"/>
        <v>-0.79876881423226587</v>
      </c>
      <c r="D28" s="4">
        <f>Input!I29</f>
        <v>77.649057714285718</v>
      </c>
      <c r="E28">
        <f t="shared" si="2"/>
        <v>76.775418428571427</v>
      </c>
      <c r="F28">
        <f t="shared" si="9"/>
        <v>434.05616806758695</v>
      </c>
      <c r="G28">
        <f t="shared" si="5"/>
        <v>127649.53406261691</v>
      </c>
      <c r="H28">
        <f t="shared" si="3"/>
        <v>22911.698077139557</v>
      </c>
      <c r="M28" s="4">
        <f>Input!J29</f>
        <v>13.62877257142857</v>
      </c>
      <c r="N28">
        <f t="shared" si="6"/>
        <v>13.38415357142857</v>
      </c>
      <c r="O28">
        <f t="shared" si="7"/>
        <v>46.048564657437957</v>
      </c>
      <c r="P28">
        <f t="shared" si="8"/>
        <v>1066.9637515958129</v>
      </c>
      <c r="Q28">
        <f t="shared" si="4"/>
        <v>48.817936238232072</v>
      </c>
    </row>
    <row r="29" spans="1:17" x14ac:dyDescent="0.25">
      <c r="A29">
        <f>Input!G30</f>
        <v>26</v>
      </c>
      <c r="B29">
        <f t="shared" si="1"/>
        <v>26</v>
      </c>
      <c r="C29">
        <f t="shared" si="0"/>
        <v>-0.71776952198869137</v>
      </c>
      <c r="D29" s="4">
        <f>Input!I30</f>
        <v>93.654128999999998</v>
      </c>
      <c r="E29">
        <f t="shared" si="2"/>
        <v>92.780489714285707</v>
      </c>
      <c r="F29">
        <f t="shared" si="9"/>
        <v>483.02166270326666</v>
      </c>
      <c r="G29">
        <f t="shared" si="5"/>
        <v>152288.17309581576</v>
      </c>
      <c r="H29">
        <f t="shared" si="3"/>
        <v>40132.750254991486</v>
      </c>
      <c r="M29" s="4">
        <f>Input!J30</f>
        <v>16.00507128571428</v>
      </c>
      <c r="N29">
        <f t="shared" si="6"/>
        <v>15.76045228571428</v>
      </c>
      <c r="O29">
        <f t="shared" si="7"/>
        <v>48.965494635679725</v>
      </c>
      <c r="P29">
        <f t="shared" si="8"/>
        <v>1102.5748374629989</v>
      </c>
      <c r="Q29">
        <f t="shared" si="4"/>
        <v>87.671050888138126</v>
      </c>
    </row>
    <row r="30" spans="1:17" x14ac:dyDescent="0.25">
      <c r="A30">
        <f>Input!G31</f>
        <v>27</v>
      </c>
      <c r="B30">
        <f t="shared" si="1"/>
        <v>27</v>
      </c>
      <c r="C30">
        <f t="shared" si="0"/>
        <v>-0.63677022974511688</v>
      </c>
      <c r="D30" s="4">
        <f>Input!I31</f>
        <v>109.41458128571428</v>
      </c>
      <c r="E30">
        <f t="shared" si="2"/>
        <v>108.54094199999999</v>
      </c>
      <c r="F30">
        <f t="shared" si="9"/>
        <v>534.74837047963774</v>
      </c>
      <c r="G30">
        <f t="shared" si="5"/>
        <v>181652.77209122555</v>
      </c>
      <c r="H30">
        <f t="shared" si="3"/>
        <v>63533.39089205952</v>
      </c>
      <c r="M30" s="4">
        <f>Input!J31</f>
        <v>15.76045228571428</v>
      </c>
      <c r="N30">
        <f t="shared" si="6"/>
        <v>15.51583328571428</v>
      </c>
      <c r="O30">
        <f t="shared" si="7"/>
        <v>51.726707776371128</v>
      </c>
      <c r="P30">
        <f t="shared" si="8"/>
        <v>1311.2274313781029</v>
      </c>
      <c r="Q30">
        <f t="shared" si="4"/>
        <v>83.150015956056208</v>
      </c>
    </row>
    <row r="31" spans="1:17" x14ac:dyDescent="0.25">
      <c r="A31">
        <f>Input!G32</f>
        <v>28</v>
      </c>
      <c r="B31">
        <f t="shared" si="1"/>
        <v>28</v>
      </c>
      <c r="C31">
        <f t="shared" si="0"/>
        <v>-0.55577093750154249</v>
      </c>
      <c r="D31" s="4">
        <f>Input!I32</f>
        <v>125.45459814285717</v>
      </c>
      <c r="E31">
        <f t="shared" si="2"/>
        <v>124.58095885714287</v>
      </c>
      <c r="F31">
        <f t="shared" si="9"/>
        <v>589.03466188745801</v>
      </c>
      <c r="G31">
        <f t="shared" si="5"/>
        <v>215717.24225857217</v>
      </c>
      <c r="H31">
        <f t="shared" si="3"/>
        <v>93847.013902622202</v>
      </c>
      <c r="M31" s="4">
        <f>Input!J32</f>
        <v>16.040016857142888</v>
      </c>
      <c r="N31">
        <f t="shared" si="6"/>
        <v>15.795397857142888</v>
      </c>
      <c r="O31">
        <f t="shared" si="7"/>
        <v>54.286291407820229</v>
      </c>
      <c r="P31">
        <f t="shared" si="8"/>
        <v>1481.5488863295745</v>
      </c>
      <c r="Q31">
        <f t="shared" si="4"/>
        <v>88.326682564993121</v>
      </c>
    </row>
    <row r="32" spans="1:17" x14ac:dyDescent="0.25">
      <c r="A32">
        <f>Input!G33</f>
        <v>29</v>
      </c>
      <c r="B32">
        <f t="shared" si="1"/>
        <v>29</v>
      </c>
      <c r="C32">
        <f t="shared" si="0"/>
        <v>-0.474771645257968</v>
      </c>
      <c r="D32" s="4">
        <f>Input!I33</f>
        <v>142.05374414285717</v>
      </c>
      <c r="E32">
        <f t="shared" si="2"/>
        <v>141.18010485714288</v>
      </c>
      <c r="F32">
        <f t="shared" si="9"/>
        <v>645.63462563581209</v>
      </c>
      <c r="G32">
        <f t="shared" si="5"/>
        <v>254474.36353403682</v>
      </c>
      <c r="H32">
        <f t="shared" si="3"/>
        <v>131728.75629934698</v>
      </c>
      <c r="M32" s="4">
        <f>Input!J33</f>
        <v>16.599146000000005</v>
      </c>
      <c r="N32">
        <f t="shared" si="6"/>
        <v>16.354527000000004</v>
      </c>
      <c r="O32">
        <f t="shared" si="7"/>
        <v>56.599963748354092</v>
      </c>
      <c r="P32">
        <f t="shared" si="8"/>
        <v>1619.6951790657697</v>
      </c>
      <c r="Q32">
        <f t="shared" si="4"/>
        <v>99.148953880453362</v>
      </c>
    </row>
    <row r="33" spans="1:17" x14ac:dyDescent="0.25">
      <c r="A33">
        <f>Input!G34</f>
        <v>30</v>
      </c>
      <c r="B33">
        <f t="shared" si="1"/>
        <v>30</v>
      </c>
      <c r="C33">
        <f t="shared" si="0"/>
        <v>-0.39377235301439351</v>
      </c>
      <c r="D33" s="4">
        <f>Input!I34</f>
        <v>159.00234585714287</v>
      </c>
      <c r="E33">
        <f t="shared" si="2"/>
        <v>158.12870657142858</v>
      </c>
      <c r="F33">
        <f t="shared" si="9"/>
        <v>704.26096479415128</v>
      </c>
      <c r="G33">
        <f t="shared" si="5"/>
        <v>298260.44347145071</v>
      </c>
      <c r="H33">
        <f t="shared" si="3"/>
        <v>177722.02611352241</v>
      </c>
      <c r="M33" s="4">
        <f>Input!J34</f>
        <v>16.948601714285701</v>
      </c>
      <c r="N33">
        <f t="shared" si="6"/>
        <v>16.703982714285701</v>
      </c>
      <c r="O33">
        <f t="shared" si="7"/>
        <v>58.626339158339235</v>
      </c>
      <c r="P33">
        <f t="shared" si="8"/>
        <v>1757.4839698222768</v>
      </c>
      <c r="Q33">
        <f t="shared" si="4"/>
        <v>106.23038362285797</v>
      </c>
    </row>
    <row r="34" spans="1:17" x14ac:dyDescent="0.25">
      <c r="A34">
        <f>Input!G35</f>
        <v>31</v>
      </c>
      <c r="B34">
        <f t="shared" si="1"/>
        <v>31</v>
      </c>
      <c r="C34">
        <f t="shared" si="0"/>
        <v>-0.31277306077081907</v>
      </c>
      <c r="D34" s="4">
        <f>Input!I35</f>
        <v>177.20898814285715</v>
      </c>
      <c r="E34">
        <f t="shared" si="2"/>
        <v>176.33534885714286</v>
      </c>
      <c r="F34">
        <f t="shared" si="9"/>
        <v>764.58911969364794</v>
      </c>
      <c r="G34">
        <f t="shared" si="5"/>
        <v>346042.49890336738</v>
      </c>
      <c r="H34">
        <f t="shared" si="3"/>
        <v>232226.70184128676</v>
      </c>
      <c r="M34" s="4">
        <f>Input!J35</f>
        <v>18.206642285714281</v>
      </c>
      <c r="N34">
        <f t="shared" si="6"/>
        <v>17.962023285714281</v>
      </c>
      <c r="O34">
        <f t="shared" si="7"/>
        <v>60.328154899496674</v>
      </c>
      <c r="P34">
        <f t="shared" si="8"/>
        <v>1794.889107916332</v>
      </c>
      <c r="Q34">
        <f t="shared" si="4"/>
        <v>133.74582624136542</v>
      </c>
    </row>
    <row r="35" spans="1:17" x14ac:dyDescent="0.25">
      <c r="A35">
        <f>Input!G36</f>
        <v>32</v>
      </c>
      <c r="B35">
        <f t="shared" si="1"/>
        <v>32</v>
      </c>
      <c r="C35">
        <f t="shared" ref="C35:C66" si="10">((B35-$Y$3)/$Z$3)</f>
        <v>-0.23177376852724457</v>
      </c>
      <c r="D35" s="4">
        <f>Input!I36</f>
        <v>195.24090257142856</v>
      </c>
      <c r="E35">
        <f t="shared" si="2"/>
        <v>194.36726328571427</v>
      </c>
      <c r="F35">
        <f t="shared" si="9"/>
        <v>826.26252849836567</v>
      </c>
      <c r="G35">
        <f t="shared" si="5"/>
        <v>399291.62619816698</v>
      </c>
      <c r="H35">
        <f t="shared" si="3"/>
        <v>295471.02637489041</v>
      </c>
      <c r="M35" s="4">
        <f>Input!J36</f>
        <v>18.031914428571412</v>
      </c>
      <c r="N35">
        <f t="shared" si="6"/>
        <v>17.787295428571412</v>
      </c>
      <c r="O35">
        <f t="shared" si="7"/>
        <v>61.673408804717752</v>
      </c>
      <c r="P35">
        <f t="shared" si="8"/>
        <v>1925.9909472639708</v>
      </c>
      <c r="Q35">
        <f t="shared" si="4"/>
        <v>129.73495207961193</v>
      </c>
    </row>
    <row r="36" spans="1:17" x14ac:dyDescent="0.25">
      <c r="A36">
        <f>Input!G37</f>
        <v>33</v>
      </c>
      <c r="B36">
        <f t="shared" si="1"/>
        <v>33</v>
      </c>
      <c r="C36">
        <f t="shared" si="10"/>
        <v>-0.15077447628367011</v>
      </c>
      <c r="D36" s="4">
        <f>Input!I37</f>
        <v>212.46906885714284</v>
      </c>
      <c r="E36">
        <f t="shared" si="2"/>
        <v>211.59542957142855</v>
      </c>
      <c r="F36">
        <f t="shared" si="9"/>
        <v>888.89888792095405</v>
      </c>
      <c r="G36">
        <f t="shared" si="5"/>
        <v>458739.97469222744</v>
      </c>
      <c r="H36">
        <f t="shared" si="3"/>
        <v>367489.14066881826</v>
      </c>
      <c r="M36" s="4">
        <f>Input!J37</f>
        <v>17.228166285714281</v>
      </c>
      <c r="N36">
        <f t="shared" si="6"/>
        <v>16.98354728571428</v>
      </c>
      <c r="O36">
        <f t="shared" si="7"/>
        <v>62.636359422588349</v>
      </c>
      <c r="P36">
        <f t="shared" si="8"/>
        <v>2084.1792560047161</v>
      </c>
      <c r="Q36">
        <f t="shared" si="4"/>
        <v>112.07137920337773</v>
      </c>
    </row>
    <row r="37" spans="1:17" x14ac:dyDescent="0.25">
      <c r="A37">
        <f>Input!G38</f>
        <v>34</v>
      </c>
      <c r="B37">
        <f t="shared" si="1"/>
        <v>34</v>
      </c>
      <c r="C37">
        <f t="shared" si="10"/>
        <v>-6.9775184040095653E-2</v>
      </c>
      <c r="D37" s="4">
        <f>Input!I38</f>
        <v>228.85854142857144</v>
      </c>
      <c r="E37">
        <f t="shared" si="2"/>
        <v>227.98490214285715</v>
      </c>
      <c r="F37">
        <f t="shared" si="9"/>
        <v>952.09723292322792</v>
      </c>
      <c r="G37">
        <f t="shared" si="5"/>
        <v>524338.66758818098</v>
      </c>
      <c r="H37">
        <f t="shared" si="3"/>
        <v>448105.96053242078</v>
      </c>
      <c r="M37" s="4">
        <f>Input!J38</f>
        <v>16.389472571428598</v>
      </c>
      <c r="N37">
        <f t="shared" si="6"/>
        <v>16.144853571428598</v>
      </c>
      <c r="O37">
        <f t="shared" si="7"/>
        <v>63.198345002273861</v>
      </c>
      <c r="P37">
        <f t="shared" si="8"/>
        <v>2214.0310558326287</v>
      </c>
      <c r="Q37">
        <f t="shared" si="4"/>
        <v>95.017330559407853</v>
      </c>
    </row>
    <row r="38" spans="1:17" x14ac:dyDescent="0.25">
      <c r="A38">
        <f>Input!G39</f>
        <v>35</v>
      </c>
      <c r="B38">
        <f t="shared" si="1"/>
        <v>35</v>
      </c>
      <c r="C38">
        <f t="shared" si="10"/>
        <v>1.1224108203478822E-2</v>
      </c>
      <c r="D38" s="4">
        <f>Input!I39</f>
        <v>245.2480141428571</v>
      </c>
      <c r="E38">
        <f t="shared" si="2"/>
        <v>244.37437485714281</v>
      </c>
      <c r="F38">
        <f t="shared" si="9"/>
        <v>1015.4456178495877</v>
      </c>
      <c r="G38">
        <f t="shared" si="5"/>
        <v>594550.86176991404</v>
      </c>
      <c r="H38">
        <f t="shared" si="3"/>
        <v>536930.7046820547</v>
      </c>
      <c r="M38" s="4">
        <f>Input!J39</f>
        <v>16.38947271428566</v>
      </c>
      <c r="N38">
        <f t="shared" si="6"/>
        <v>16.144853714285659</v>
      </c>
      <c r="O38">
        <f t="shared" si="7"/>
        <v>63.348384926359806</v>
      </c>
      <c r="P38">
        <f t="shared" si="8"/>
        <v>2228.173358889258</v>
      </c>
      <c r="Q38">
        <f t="shared" si="4"/>
        <v>95.017333344458663</v>
      </c>
    </row>
    <row r="39" spans="1:17" x14ac:dyDescent="0.25">
      <c r="A39">
        <f>Input!G40</f>
        <v>36</v>
      </c>
      <c r="B39">
        <f t="shared" si="1"/>
        <v>36</v>
      </c>
      <c r="C39">
        <f t="shared" si="10"/>
        <v>9.2223400447053294E-2</v>
      </c>
      <c r="D39" s="4">
        <f>Input!I40</f>
        <v>260.34450057142857</v>
      </c>
      <c r="E39">
        <f t="shared" si="2"/>
        <v>259.47086128571431</v>
      </c>
      <c r="F39">
        <f t="shared" si="9"/>
        <v>1078.5291543649823</v>
      </c>
      <c r="G39">
        <f t="shared" si="5"/>
        <v>670856.48746192397</v>
      </c>
      <c r="H39">
        <f t="shared" si="3"/>
        <v>633359.8609945511</v>
      </c>
      <c r="M39" s="4">
        <f>Input!J40</f>
        <v>15.096486428571467</v>
      </c>
      <c r="N39">
        <f t="shared" si="6"/>
        <v>14.851867428571467</v>
      </c>
      <c r="O39">
        <f t="shared" si="7"/>
        <v>63.083536515394556</v>
      </c>
      <c r="P39">
        <f t="shared" si="8"/>
        <v>2326.2939029008062</v>
      </c>
      <c r="Q39">
        <f t="shared" si="4"/>
        <v>71.481904749580195</v>
      </c>
    </row>
    <row r="40" spans="1:17" x14ac:dyDescent="0.25">
      <c r="A40">
        <f>Input!G41</f>
        <v>37</v>
      </c>
      <c r="B40">
        <f t="shared" si="1"/>
        <v>37</v>
      </c>
      <c r="C40">
        <f t="shared" si="10"/>
        <v>0.17322269269062776</v>
      </c>
      <c r="D40" s="4">
        <f>Input!I41</f>
        <v>274.84691228571427</v>
      </c>
      <c r="E40">
        <f t="shared" si="2"/>
        <v>273.97327300000001</v>
      </c>
      <c r="F40">
        <f t="shared" si="9"/>
        <v>1140.9381453727894</v>
      </c>
      <c r="G40">
        <f t="shared" si="5"/>
        <v>751628.08992836694</v>
      </c>
      <c r="H40">
        <f t="shared" si="3"/>
        <v>736589.77267586533</v>
      </c>
      <c r="M40" s="4">
        <f>Input!J41</f>
        <v>14.502411714285699</v>
      </c>
      <c r="N40">
        <f t="shared" si="6"/>
        <v>14.257792714285699</v>
      </c>
      <c r="O40">
        <f t="shared" si="7"/>
        <v>62.408991007807145</v>
      </c>
      <c r="P40">
        <f t="shared" si="8"/>
        <v>2318.5378971020227</v>
      </c>
      <c r="Q40">
        <f t="shared" si="4"/>
        <v>61.789385868394525</v>
      </c>
    </row>
    <row r="41" spans="1:17" x14ac:dyDescent="0.25">
      <c r="A41">
        <f>Input!G42</f>
        <v>38</v>
      </c>
      <c r="B41">
        <f t="shared" si="1"/>
        <v>38</v>
      </c>
      <c r="C41">
        <f t="shared" si="10"/>
        <v>0.25422198493420223</v>
      </c>
      <c r="D41" s="4">
        <f>Input!I42</f>
        <v>288.12622914285714</v>
      </c>
      <c r="E41">
        <f t="shared" si="2"/>
        <v>287.25258985714288</v>
      </c>
      <c r="F41">
        <f t="shared" si="9"/>
        <v>1202.2760497147865</v>
      </c>
      <c r="G41">
        <f t="shared" si="5"/>
        <v>837267.93208985275</v>
      </c>
      <c r="H41">
        <f t="shared" si="3"/>
        <v>845638.38886866637</v>
      </c>
      <c r="M41" s="4">
        <f>Input!J42</f>
        <v>13.279316857142874</v>
      </c>
      <c r="N41">
        <f t="shared" si="6"/>
        <v>13.034697857142874</v>
      </c>
      <c r="O41">
        <f t="shared" si="7"/>
        <v>61.337904341997152</v>
      </c>
      <c r="P41">
        <f t="shared" si="8"/>
        <v>2333.1997567184685</v>
      </c>
      <c r="Q41">
        <f t="shared" si="4"/>
        <v>44.056773024674669</v>
      </c>
    </row>
    <row r="42" spans="1:17" x14ac:dyDescent="0.25">
      <c r="A42">
        <f>Input!G43</f>
        <v>39</v>
      </c>
      <c r="B42">
        <f t="shared" si="1"/>
        <v>39</v>
      </c>
      <c r="C42">
        <f t="shared" si="10"/>
        <v>0.33522127717777672</v>
      </c>
      <c r="D42" s="4">
        <f>Input!I43</f>
        <v>301.964675</v>
      </c>
      <c r="E42">
        <f t="shared" si="2"/>
        <v>301.09103571428574</v>
      </c>
      <c r="F42">
        <f t="shared" si="9"/>
        <v>1262.167020160939</v>
      </c>
      <c r="G42">
        <f t="shared" si="5"/>
        <v>923667.04788010393</v>
      </c>
      <c r="H42">
        <f t="shared" si="3"/>
        <v>959375.1116398751</v>
      </c>
      <c r="M42" s="4">
        <f>Input!J43</f>
        <v>13.838445857142858</v>
      </c>
      <c r="N42">
        <f t="shared" si="6"/>
        <v>13.593826857142858</v>
      </c>
      <c r="O42">
        <f t="shared" si="7"/>
        <v>59.890970446152565</v>
      </c>
      <c r="P42">
        <f t="shared" si="8"/>
        <v>2143.4255045013824</v>
      </c>
      <c r="Q42">
        <f t="shared" si="4"/>
        <v>51.791866634576124</v>
      </c>
    </row>
    <row r="43" spans="1:17" x14ac:dyDescent="0.25">
      <c r="A43">
        <f>Input!G44</f>
        <v>40</v>
      </c>
      <c r="B43">
        <f t="shared" si="1"/>
        <v>40</v>
      </c>
      <c r="C43">
        <f t="shared" si="10"/>
        <v>0.41622056942135116</v>
      </c>
      <c r="D43" s="4">
        <f>Input!I44</f>
        <v>316.5020324285714</v>
      </c>
      <c r="E43">
        <f t="shared" si="2"/>
        <v>315.62839314285713</v>
      </c>
      <c r="F43">
        <f t="shared" si="9"/>
        <v>1320.2627765308935</v>
      </c>
      <c r="G43">
        <f t="shared" si="5"/>
        <v>1009290.24428546</v>
      </c>
      <c r="H43">
        <f t="shared" si="3"/>
        <v>1076557.138014927</v>
      </c>
      <c r="M43" s="4">
        <f>Input!J44</f>
        <v>14.537357428571397</v>
      </c>
      <c r="N43">
        <f t="shared" si="6"/>
        <v>14.292738428571397</v>
      </c>
      <c r="O43">
        <f t="shared" si="7"/>
        <v>58.095756369954302</v>
      </c>
      <c r="P43">
        <f t="shared" si="8"/>
        <v>1918.7043807731127</v>
      </c>
      <c r="Q43">
        <f t="shared" si="4"/>
        <v>62.339997206352812</v>
      </c>
    </row>
    <row r="44" spans="1:17" x14ac:dyDescent="0.25">
      <c r="A44">
        <f>Input!G45</f>
        <v>41</v>
      </c>
      <c r="B44">
        <f t="shared" si="1"/>
        <v>41</v>
      </c>
      <c r="C44">
        <f t="shared" si="10"/>
        <v>0.49721986166492566</v>
      </c>
      <c r="D44" s="4">
        <f>Input!I45</f>
        <v>330.75982514285715</v>
      </c>
      <c r="E44">
        <f t="shared" si="2"/>
        <v>329.88618585714289</v>
      </c>
      <c r="F44">
        <f t="shared" si="9"/>
        <v>1376.2486056279538</v>
      </c>
      <c r="G44">
        <f t="shared" si="5"/>
        <v>1094874.3135086268</v>
      </c>
      <c r="H44">
        <f t="shared" si="3"/>
        <v>1195870.2884217079</v>
      </c>
      <c r="M44" s="4">
        <f>Input!J45</f>
        <v>14.257792714285756</v>
      </c>
      <c r="N44">
        <f t="shared" si="6"/>
        <v>14.013173714285756</v>
      </c>
      <c r="O44">
        <f t="shared" si="7"/>
        <v>55.985829097060417</v>
      </c>
      <c r="P44">
        <f t="shared" si="8"/>
        <v>1761.7037998811627</v>
      </c>
      <c r="Q44">
        <f t="shared" si="4"/>
        <v>58.003509099720041</v>
      </c>
    </row>
    <row r="45" spans="1:17" x14ac:dyDescent="0.25">
      <c r="A45">
        <f>Input!G46</f>
        <v>42</v>
      </c>
      <c r="B45">
        <f t="shared" si="1"/>
        <v>42</v>
      </c>
      <c r="C45">
        <f t="shared" si="10"/>
        <v>0.57821915390850009</v>
      </c>
      <c r="D45" s="4">
        <f>Input!I46</f>
        <v>345.36707357142859</v>
      </c>
      <c r="E45">
        <f t="shared" si="2"/>
        <v>344.49343428571433</v>
      </c>
      <c r="F45">
        <f t="shared" si="9"/>
        <v>1429.8483182920352</v>
      </c>
      <c r="G45">
        <f t="shared" si="5"/>
        <v>1177995.2242363743</v>
      </c>
      <c r="H45">
        <f t="shared" si="3"/>
        <v>1315972.0650629213</v>
      </c>
      <c r="M45" s="4">
        <f>Input!J46</f>
        <v>14.607248428571438</v>
      </c>
      <c r="N45">
        <f t="shared" si="6"/>
        <v>14.362629428571438</v>
      </c>
      <c r="O45">
        <f t="shared" si="7"/>
        <v>53.599712664081352</v>
      </c>
      <c r="P45">
        <f t="shared" si="8"/>
        <v>1539.5487008303332</v>
      </c>
      <c r="Q45">
        <f t="shared" si="4"/>
        <v>63.44854027241557</v>
      </c>
    </row>
    <row r="46" spans="1:17" x14ac:dyDescent="0.25">
      <c r="A46">
        <f>Input!G47</f>
        <v>43</v>
      </c>
      <c r="B46">
        <f t="shared" si="1"/>
        <v>43</v>
      </c>
      <c r="C46">
        <f t="shared" si="10"/>
        <v>0.65921844615207459</v>
      </c>
      <c r="D46" s="4">
        <f>Input!I47</f>
        <v>360.32377785714289</v>
      </c>
      <c r="E46">
        <f t="shared" si="2"/>
        <v>359.45013857142862</v>
      </c>
      <c r="F46">
        <f t="shared" si="9"/>
        <v>1480.8280390992707</v>
      </c>
      <c r="G46">
        <f t="shared" si="5"/>
        <v>1257488.3957922307</v>
      </c>
      <c r="H46">
        <f t="shared" si="3"/>
        <v>1435534.6122552012</v>
      </c>
      <c r="M46" s="4">
        <f>Input!J47</f>
        <v>14.956704285714295</v>
      </c>
      <c r="N46">
        <f t="shared" si="6"/>
        <v>14.712085285714295</v>
      </c>
      <c r="O46">
        <f t="shared" si="7"/>
        <v>50.979720807235545</v>
      </c>
      <c r="P46">
        <f t="shared" si="8"/>
        <v>1315.34138632191</v>
      </c>
      <c r="Q46">
        <f t="shared" si="4"/>
        <v>69.13781241329545</v>
      </c>
    </row>
    <row r="47" spans="1:17" x14ac:dyDescent="0.25">
      <c r="A47">
        <f>Input!G48</f>
        <v>44</v>
      </c>
      <c r="B47">
        <f t="shared" si="1"/>
        <v>44</v>
      </c>
      <c r="C47">
        <f t="shared" si="10"/>
        <v>0.74021773839564908</v>
      </c>
      <c r="D47" s="4">
        <f>Input!I48</f>
        <v>375.07080857142864</v>
      </c>
      <c r="E47">
        <f t="shared" si="2"/>
        <v>374.19716928571438</v>
      </c>
      <c r="F47">
        <f t="shared" si="9"/>
        <v>1528.9987535394196</v>
      </c>
      <c r="G47">
        <f t="shared" si="5"/>
        <v>1333566.6989948673</v>
      </c>
      <c r="H47">
        <f t="shared" si="3"/>
        <v>1553285.3546978936</v>
      </c>
      <c r="M47" s="4">
        <f>Input!J48</f>
        <v>14.747030714285756</v>
      </c>
      <c r="N47">
        <f t="shared" si="6"/>
        <v>14.502411714285756</v>
      </c>
      <c r="O47">
        <f t="shared" si="7"/>
        <v>48.170714440148942</v>
      </c>
      <c r="P47">
        <f t="shared" si="8"/>
        <v>1133.5546084403663</v>
      </c>
      <c r="Q47">
        <f t="shared" si="4"/>
        <v>65.694939547392792</v>
      </c>
    </row>
    <row r="48" spans="1:17" x14ac:dyDescent="0.25">
      <c r="A48">
        <f>Input!G49</f>
        <v>45</v>
      </c>
      <c r="B48">
        <f t="shared" si="1"/>
        <v>45</v>
      </c>
      <c r="C48">
        <f t="shared" si="10"/>
        <v>0.82121703063922347</v>
      </c>
      <c r="D48" s="4">
        <f>Input!I49</f>
        <v>388.97914557142855</v>
      </c>
      <c r="E48">
        <f t="shared" si="2"/>
        <v>388.10550628571428</v>
      </c>
      <c r="F48">
        <f t="shared" si="9"/>
        <v>1574.2175882230604</v>
      </c>
      <c r="G48">
        <f t="shared" si="5"/>
        <v>1406861.8709177456</v>
      </c>
      <c r="H48">
        <f t="shared" si="3"/>
        <v>1668043.3510863602</v>
      </c>
      <c r="M48" s="4">
        <f>Input!J49</f>
        <v>13.908336999999904</v>
      </c>
      <c r="N48">
        <f t="shared" si="6"/>
        <v>13.663717999999903</v>
      </c>
      <c r="O48">
        <f t="shared" si="7"/>
        <v>45.218834683640701</v>
      </c>
      <c r="P48">
        <f t="shared" si="8"/>
        <v>995.72538891818579</v>
      </c>
      <c r="Q48">
        <f t="shared" si="4"/>
        <v>52.802716519515876</v>
      </c>
    </row>
    <row r="49" spans="1:17" x14ac:dyDescent="0.25">
      <c r="A49">
        <f>Input!G50</f>
        <v>46</v>
      </c>
      <c r="B49">
        <f t="shared" si="1"/>
        <v>46</v>
      </c>
      <c r="C49">
        <f t="shared" si="10"/>
        <v>0.90221632288279796</v>
      </c>
      <c r="D49" s="4">
        <f>Input!I50</f>
        <v>402.39824471428568</v>
      </c>
      <c r="E49">
        <f t="shared" si="2"/>
        <v>401.52460542857142</v>
      </c>
      <c r="F49">
        <f t="shared" si="9"/>
        <v>1616.3878491673754</v>
      </c>
      <c r="G49">
        <f t="shared" si="5"/>
        <v>1475892.7009875686</v>
      </c>
      <c r="H49">
        <f t="shared" si="3"/>
        <v>1778749.7875927417</v>
      </c>
      <c r="M49" s="4">
        <f>Input!J50</f>
        <v>13.419099142857135</v>
      </c>
      <c r="N49">
        <f t="shared" si="6"/>
        <v>13.174480142857135</v>
      </c>
      <c r="O49">
        <f t="shared" si="7"/>
        <v>42.170260944315054</v>
      </c>
      <c r="P49">
        <f t="shared" si="8"/>
        <v>840.75530428619561</v>
      </c>
      <c r="Q49">
        <f t="shared" si="4"/>
        <v>45.931929678998138</v>
      </c>
    </row>
    <row r="50" spans="1:17" x14ac:dyDescent="0.25">
      <c r="A50">
        <f>Input!G51</f>
        <v>47</v>
      </c>
      <c r="B50">
        <f t="shared" si="1"/>
        <v>47</v>
      </c>
      <c r="C50">
        <f t="shared" si="10"/>
        <v>0.98321561512637246</v>
      </c>
      <c r="D50" s="4">
        <f>Input!I51</f>
        <v>413.54588171428571</v>
      </c>
      <c r="E50">
        <f t="shared" si="2"/>
        <v>412.67224242857145</v>
      </c>
      <c r="F50">
        <f t="shared" si="9"/>
        <v>1655.4578890309006</v>
      </c>
      <c r="G50">
        <f t="shared" si="5"/>
        <v>1544516.163400769</v>
      </c>
      <c r="H50">
        <f t="shared" si="3"/>
        <v>1884491.5070315872</v>
      </c>
      <c r="M50" s="4">
        <f>Input!J51</f>
        <v>11.147637000000032</v>
      </c>
      <c r="N50">
        <f t="shared" si="6"/>
        <v>10.903018000000031</v>
      </c>
      <c r="O50">
        <f t="shared" si="7"/>
        <v>39.07003986352511</v>
      </c>
      <c r="P50">
        <f t="shared" si="8"/>
        <v>793.38112066029987</v>
      </c>
      <c r="Q50">
        <f t="shared" si="4"/>
        <v>20.302664142428036</v>
      </c>
    </row>
    <row r="51" spans="1:17" x14ac:dyDescent="0.25">
      <c r="A51">
        <f>Input!G52</f>
        <v>48</v>
      </c>
      <c r="B51">
        <f t="shared" si="1"/>
        <v>48</v>
      </c>
      <c r="C51">
        <f t="shared" si="10"/>
        <v>1.0642149073699469</v>
      </c>
      <c r="D51" s="4">
        <f>Input!I52</f>
        <v>423.95966171428569</v>
      </c>
      <c r="E51">
        <f t="shared" si="2"/>
        <v>423.08602242857143</v>
      </c>
      <c r="F51">
        <f t="shared" si="9"/>
        <v>1691.4189141987072</v>
      </c>
      <c r="G51">
        <f t="shared" si="5"/>
        <v>1608668.324345995</v>
      </c>
      <c r="H51">
        <f t="shared" si="3"/>
        <v>1984516.9791201649</v>
      </c>
      <c r="M51" s="4">
        <f>Input!J52</f>
        <v>10.413779999999974</v>
      </c>
      <c r="N51">
        <f t="shared" si="6"/>
        <v>10.169160999999974</v>
      </c>
      <c r="O51">
        <f t="shared" si="7"/>
        <v>35.961025167806696</v>
      </c>
      <c r="P51">
        <f t="shared" si="8"/>
        <v>665.22025725059234</v>
      </c>
      <c r="Q51">
        <f t="shared" si="4"/>
        <v>14.227914382370649</v>
      </c>
    </row>
    <row r="52" spans="1:17" x14ac:dyDescent="0.25">
      <c r="A52">
        <f>Input!G53</f>
        <v>49</v>
      </c>
      <c r="B52">
        <f t="shared" si="1"/>
        <v>49</v>
      </c>
      <c r="C52">
        <f t="shared" si="10"/>
        <v>1.1452141996135214</v>
      </c>
      <c r="D52" s="4">
        <f>Input!I53</f>
        <v>433.4299112857143</v>
      </c>
      <c r="E52">
        <f t="shared" si="2"/>
        <v>432.55627200000004</v>
      </c>
      <c r="F52">
        <f t="shared" si="9"/>
        <v>1724.3018751959098</v>
      </c>
      <c r="G52">
        <f t="shared" si="5"/>
        <v>1668606.7033759649</v>
      </c>
      <c r="H52">
        <f t="shared" si="3"/>
        <v>2078244.6200514827</v>
      </c>
      <c r="M52" s="4">
        <f>Input!J53</f>
        <v>9.4702495714286101</v>
      </c>
      <c r="N52">
        <f t="shared" si="6"/>
        <v>9.22563057142861</v>
      </c>
      <c r="O52">
        <f t="shared" si="7"/>
        <v>32.882960997202595</v>
      </c>
      <c r="P52">
        <f t="shared" si="8"/>
        <v>559.66928287425151</v>
      </c>
      <c r="Q52">
        <f t="shared" si="4"/>
        <v>8.0001879130867941</v>
      </c>
    </row>
    <row r="53" spans="1:17" x14ac:dyDescent="0.25">
      <c r="A53">
        <f>Input!G54</f>
        <v>50</v>
      </c>
      <c r="B53">
        <f t="shared" si="1"/>
        <v>50</v>
      </c>
      <c r="C53">
        <f t="shared" si="10"/>
        <v>1.2262134918570959</v>
      </c>
      <c r="D53" s="4">
        <f>Input!I54</f>
        <v>441.5023379999999</v>
      </c>
      <c r="E53">
        <f t="shared" si="2"/>
        <v>440.62869871428563</v>
      </c>
      <c r="F53">
        <f t="shared" si="9"/>
        <v>1754.1736078930526</v>
      </c>
      <c r="G53">
        <f t="shared" si="5"/>
        <v>1725400.2284294548</v>
      </c>
      <c r="H53">
        <f t="shared" si="3"/>
        <v>2165263.8259416609</v>
      </c>
      <c r="M53" s="4">
        <f>Input!J54</f>
        <v>8.0724267142855979</v>
      </c>
      <c r="N53">
        <f t="shared" si="6"/>
        <v>7.8278077142855977</v>
      </c>
      <c r="O53">
        <f t="shared" si="7"/>
        <v>29.871732697142658</v>
      </c>
      <c r="P53">
        <f t="shared" si="8"/>
        <v>485.93462864982962</v>
      </c>
      <c r="Q53">
        <f t="shared" si="4"/>
        <v>2.0467236165275082</v>
      </c>
    </row>
    <row r="54" spans="1:17" x14ac:dyDescent="0.25">
      <c r="A54">
        <f>Input!G55</f>
        <v>51</v>
      </c>
      <c r="B54">
        <f t="shared" si="1"/>
        <v>51</v>
      </c>
      <c r="C54">
        <f t="shared" si="10"/>
        <v>1.3072127841006702</v>
      </c>
      <c r="D54" s="4">
        <f>Input!I55</f>
        <v>448.63123442857142</v>
      </c>
      <c r="E54">
        <f t="shared" si="2"/>
        <v>447.75759514285716</v>
      </c>
      <c r="F54">
        <f t="shared" si="9"/>
        <v>1781.1324077896688</v>
      </c>
      <c r="G54">
        <f t="shared" si="5"/>
        <v>1777888.3910009202</v>
      </c>
      <c r="H54">
        <f t="shared" si="3"/>
        <v>2245329.4637652878</v>
      </c>
      <c r="M54" s="4">
        <f>Input!J55</f>
        <v>7.1288964285715224</v>
      </c>
      <c r="N54">
        <f t="shared" si="6"/>
        <v>6.8842774285715223</v>
      </c>
      <c r="O54">
        <f t="shared" si="7"/>
        <v>26.958799896616284</v>
      </c>
      <c r="P54">
        <f t="shared" si="8"/>
        <v>402.98645232003395</v>
      </c>
      <c r="Q54">
        <f t="shared" si="4"/>
        <v>0.23727342463137488</v>
      </c>
    </row>
    <row r="55" spans="1:17" x14ac:dyDescent="0.25">
      <c r="A55">
        <f>Input!G56</f>
        <v>52</v>
      </c>
      <c r="B55">
        <f t="shared" si="1"/>
        <v>52</v>
      </c>
      <c r="C55">
        <f t="shared" si="10"/>
        <v>1.3882120763442447</v>
      </c>
      <c r="D55" s="4">
        <f>Input!I56</f>
        <v>455.93485871428578</v>
      </c>
      <c r="E55">
        <f t="shared" si="2"/>
        <v>455.06121942857152</v>
      </c>
      <c r="F55">
        <f t="shared" si="9"/>
        <v>1805.3032253083427</v>
      </c>
      <c r="G55">
        <f t="shared" si="5"/>
        <v>1823153.4744422277</v>
      </c>
      <c r="H55">
        <f t="shared" si="3"/>
        <v>2318350.8451912487</v>
      </c>
      <c r="M55" s="4">
        <f>Input!J56</f>
        <v>7.3036242857143634</v>
      </c>
      <c r="N55">
        <f t="shared" si="6"/>
        <v>7.0590052857143633</v>
      </c>
      <c r="O55">
        <f t="shared" si="7"/>
        <v>24.170817518673939</v>
      </c>
      <c r="P55">
        <f t="shared" si="8"/>
        <v>292.814117896065</v>
      </c>
      <c r="Q55">
        <f t="shared" si="4"/>
        <v>0.43802564332459543</v>
      </c>
    </row>
    <row r="56" spans="1:17" x14ac:dyDescent="0.25">
      <c r="A56">
        <f>Input!G57</f>
        <v>53</v>
      </c>
      <c r="B56">
        <f t="shared" si="1"/>
        <v>53</v>
      </c>
      <c r="C56">
        <f t="shared" si="10"/>
        <v>1.4692113685878192</v>
      </c>
      <c r="D56" s="4">
        <f>Input!I57</f>
        <v>462.57451700000001</v>
      </c>
      <c r="E56">
        <f t="shared" si="2"/>
        <v>461.70087771428575</v>
      </c>
      <c r="F56">
        <f t="shared" si="9"/>
        <v>1826.8326670022236</v>
      </c>
      <c r="G56">
        <f t="shared" si="5"/>
        <v>1863584.8021244868</v>
      </c>
      <c r="H56">
        <f t="shared" si="3"/>
        <v>2384376.3846960394</v>
      </c>
      <c r="M56" s="4">
        <f>Input!J57</f>
        <v>6.6396582857142334</v>
      </c>
      <c r="N56">
        <f t="shared" si="6"/>
        <v>6.3950392857142333</v>
      </c>
      <c r="O56">
        <f t="shared" si="7"/>
        <v>21.52944169388088</v>
      </c>
      <c r="P56">
        <f t="shared" si="8"/>
        <v>229.05013625232039</v>
      </c>
      <c r="Q56">
        <f t="shared" si="4"/>
        <v>4.5409159756711314E-6</v>
      </c>
    </row>
    <row r="57" spans="1:17" x14ac:dyDescent="0.25">
      <c r="A57">
        <f>Input!G58</f>
        <v>54</v>
      </c>
      <c r="B57">
        <f t="shared" si="1"/>
        <v>54</v>
      </c>
      <c r="C57">
        <f t="shared" si="10"/>
        <v>1.5502106608313937</v>
      </c>
      <c r="D57" s="4">
        <f>Input!I58</f>
        <v>469.38890314285715</v>
      </c>
      <c r="E57">
        <f t="shared" si="2"/>
        <v>468.51526385714288</v>
      </c>
      <c r="F57">
        <f t="shared" si="9"/>
        <v>1845.8839768155342</v>
      </c>
      <c r="G57">
        <f t="shared" si="5"/>
        <v>1897144.5714366555</v>
      </c>
      <c r="H57">
        <f t="shared" si="3"/>
        <v>2443575.215430696</v>
      </c>
      <c r="M57" s="4">
        <f>Input!J58</f>
        <v>6.8143861428571313</v>
      </c>
      <c r="N57">
        <f t="shared" si="6"/>
        <v>6.5697671428571311</v>
      </c>
      <c r="O57">
        <f t="shared" si="7"/>
        <v>19.051309813310606</v>
      </c>
      <c r="P57">
        <f t="shared" si="8"/>
        <v>155.78890743435088</v>
      </c>
      <c r="Q57">
        <f t="shared" si="4"/>
        <v>2.9789694941221374E-2</v>
      </c>
    </row>
    <row r="58" spans="1:17" x14ac:dyDescent="0.25">
      <c r="A58">
        <f>Input!G59</f>
        <v>55</v>
      </c>
      <c r="B58">
        <f t="shared" si="1"/>
        <v>55</v>
      </c>
      <c r="C58">
        <f t="shared" si="10"/>
        <v>1.6312099530749682</v>
      </c>
      <c r="D58" s="4">
        <f>Input!I59</f>
        <v>475.81888814285713</v>
      </c>
      <c r="E58">
        <f t="shared" si="2"/>
        <v>474.94524885714287</v>
      </c>
      <c r="F58">
        <f t="shared" si="9"/>
        <v>1862.6321543223075</v>
      </c>
      <c r="G58">
        <f t="shared" si="5"/>
        <v>1925674.9475994851</v>
      </c>
      <c r="H58">
        <f t="shared" si="3"/>
        <v>2496217.0152073968</v>
      </c>
      <c r="M58" s="4">
        <f>Input!J59</f>
        <v>6.4299849999999878</v>
      </c>
      <c r="N58">
        <f t="shared" si="6"/>
        <v>6.1853659999999877</v>
      </c>
      <c r="O58">
        <f t="shared" si="7"/>
        <v>16.748177506773303</v>
      </c>
      <c r="P58">
        <f t="shared" si="8"/>
        <v>111.57298692762275</v>
      </c>
      <c r="Q58">
        <f t="shared" si="4"/>
        <v>4.4861031093146098E-2</v>
      </c>
    </row>
    <row r="59" spans="1:17" x14ac:dyDescent="0.25">
      <c r="A59">
        <f>Input!G60</f>
        <v>56</v>
      </c>
      <c r="B59">
        <f t="shared" si="1"/>
        <v>56</v>
      </c>
      <c r="C59">
        <f t="shared" si="10"/>
        <v>1.7122092453185427</v>
      </c>
      <c r="D59" s="4">
        <f>Input!I60</f>
        <v>481.37523385714286</v>
      </c>
      <c r="E59">
        <f t="shared" si="2"/>
        <v>480.5015945714286</v>
      </c>
      <c r="F59">
        <f t="shared" si="9"/>
        <v>1877.2593447160218</v>
      </c>
      <c r="G59">
        <f t="shared" si="5"/>
        <v>1950932.2125889861</v>
      </c>
      <c r="H59">
        <f t="shared" si="3"/>
        <v>2542651.1974981641</v>
      </c>
      <c r="M59" s="4">
        <f>Input!J60</f>
        <v>5.556345714285726</v>
      </c>
      <c r="N59">
        <f t="shared" si="6"/>
        <v>5.3117267142857258</v>
      </c>
      <c r="O59">
        <f t="shared" si="7"/>
        <v>14.627190393714361</v>
      </c>
      <c r="P59">
        <f t="shared" si="8"/>
        <v>86.777863562754092</v>
      </c>
      <c r="Q59">
        <f t="shared" si="4"/>
        <v>1.1781876219484986</v>
      </c>
    </row>
    <row r="60" spans="1:17" x14ac:dyDescent="0.25">
      <c r="A60">
        <f>Input!G61</f>
        <v>57</v>
      </c>
      <c r="B60">
        <f t="shared" si="1"/>
        <v>57</v>
      </c>
      <c r="C60">
        <f t="shared" si="10"/>
        <v>1.7932085375621172</v>
      </c>
      <c r="D60" s="4">
        <f>Input!I61</f>
        <v>486.89663400000001</v>
      </c>
      <c r="E60">
        <f t="shared" si="2"/>
        <v>486.02299471428574</v>
      </c>
      <c r="F60">
        <f t="shared" si="9"/>
        <v>1889.950609857515</v>
      </c>
      <c r="G60">
        <f t="shared" si="5"/>
        <v>1971012.7485617555</v>
      </c>
      <c r="H60">
        <f t="shared" si="3"/>
        <v>2583286.4688168438</v>
      </c>
      <c r="M60" s="4">
        <f>Input!J61</f>
        <v>5.5214001428571464</v>
      </c>
      <c r="N60">
        <f t="shared" si="6"/>
        <v>5.2767811428571463</v>
      </c>
      <c r="O60">
        <f t="shared" si="7"/>
        <v>12.691265141493163</v>
      </c>
      <c r="P60">
        <f t="shared" si="8"/>
        <v>54.974572966029541</v>
      </c>
      <c r="Q60">
        <f t="shared" si="4"/>
        <v>1.2552717026069353</v>
      </c>
    </row>
    <row r="61" spans="1:17" x14ac:dyDescent="0.25">
      <c r="A61">
        <f>Input!G62</f>
        <v>58</v>
      </c>
      <c r="B61">
        <f t="shared" si="1"/>
        <v>58</v>
      </c>
      <c r="C61">
        <f t="shared" si="10"/>
        <v>1.8742078298056917</v>
      </c>
      <c r="D61" s="4">
        <f>Input!I62</f>
        <v>491.75406828571425</v>
      </c>
      <c r="E61">
        <f t="shared" si="2"/>
        <v>490.88042899999999</v>
      </c>
      <c r="F61">
        <f t="shared" si="9"/>
        <v>1900.8901625371129</v>
      </c>
      <c r="G61">
        <f t="shared" si="5"/>
        <v>1988127.4486694001</v>
      </c>
      <c r="H61">
        <f t="shared" si="3"/>
        <v>2618571.5654967274</v>
      </c>
      <c r="M61" s="4">
        <f>Input!J62</f>
        <v>4.8574342857142483</v>
      </c>
      <c r="N61">
        <f t="shared" si="6"/>
        <v>4.6128152857142481</v>
      </c>
      <c r="O61">
        <f t="shared" si="7"/>
        <v>10.939552679597876</v>
      </c>
      <c r="P61">
        <f t="shared" si="8"/>
        <v>40.027606051165392</v>
      </c>
      <c r="Q61">
        <f t="shared" si="4"/>
        <v>3.1839225608554131</v>
      </c>
    </row>
    <row r="62" spans="1:17" x14ac:dyDescent="0.25">
      <c r="A62">
        <f>Input!G63</f>
        <v>59</v>
      </c>
      <c r="B62">
        <f t="shared" si="1"/>
        <v>59</v>
      </c>
      <c r="C62">
        <f t="shared" si="10"/>
        <v>1.9552071220492662</v>
      </c>
      <c r="D62" s="4">
        <f>Input!I63</f>
        <v>495.66797214285708</v>
      </c>
      <c r="E62">
        <f t="shared" si="2"/>
        <v>494.79433285714282</v>
      </c>
      <c r="F62">
        <f t="shared" si="9"/>
        <v>1910.2581187974558</v>
      </c>
      <c r="G62">
        <f t="shared" si="5"/>
        <v>2003537.7293084844</v>
      </c>
      <c r="H62">
        <f t="shared" si="3"/>
        <v>2648977.7796265371</v>
      </c>
      <c r="M62" s="4">
        <f>Input!J63</f>
        <v>3.9139038571428273</v>
      </c>
      <c r="N62">
        <f t="shared" si="6"/>
        <v>3.6692848571428271</v>
      </c>
      <c r="O62">
        <f t="shared" si="7"/>
        <v>9.3679562603430124</v>
      </c>
      <c r="P62">
        <f t="shared" si="8"/>
        <v>32.474855761651568</v>
      </c>
      <c r="Q62">
        <f t="shared" si="4"/>
        <v>7.4413585977532151</v>
      </c>
    </row>
    <row r="63" spans="1:17" x14ac:dyDescent="0.25">
      <c r="A63">
        <f>Input!G64</f>
        <v>60</v>
      </c>
      <c r="B63">
        <f t="shared" si="1"/>
        <v>60</v>
      </c>
      <c r="C63">
        <f t="shared" si="10"/>
        <v>2.0362064142928404</v>
      </c>
      <c r="D63" s="4">
        <f>Input!I64</f>
        <v>498.9878014285714</v>
      </c>
      <c r="E63">
        <f t="shared" si="2"/>
        <v>498.11416214285714</v>
      </c>
      <c r="F63">
        <f t="shared" si="9"/>
        <v>1918.2277970445716</v>
      </c>
      <c r="G63">
        <f t="shared" si="5"/>
        <v>2016722.73603376</v>
      </c>
      <c r="H63">
        <f t="shared" si="3"/>
        <v>2674983.6828744011</v>
      </c>
      <c r="M63" s="4">
        <f>Input!J64</f>
        <v>3.3198292857143201</v>
      </c>
      <c r="N63">
        <f t="shared" si="6"/>
        <v>3.07521028571432</v>
      </c>
      <c r="O63">
        <f t="shared" si="7"/>
        <v>7.9696782471158043</v>
      </c>
      <c r="P63">
        <f t="shared" si="8"/>
        <v>23.955816625185602</v>
      </c>
      <c r="Q63">
        <f t="shared" si="4"/>
        <v>11.035417859632275</v>
      </c>
    </row>
    <row r="64" spans="1:17" x14ac:dyDescent="0.25">
      <c r="A64">
        <f>Input!G65</f>
        <v>61</v>
      </c>
      <c r="B64">
        <f t="shared" si="1"/>
        <v>61</v>
      </c>
      <c r="C64">
        <f t="shared" si="10"/>
        <v>2.1172057065364149</v>
      </c>
      <c r="D64" s="4">
        <f>Input!I65</f>
        <v>501.64366485714282</v>
      </c>
      <c r="E64">
        <f t="shared" si="2"/>
        <v>500.77002557142856</v>
      </c>
      <c r="F64">
        <f t="shared" si="9"/>
        <v>1924.9635688560347</v>
      </c>
      <c r="G64">
        <f t="shared" si="5"/>
        <v>2028327.2487335615</v>
      </c>
      <c r="H64">
        <f t="shared" si="3"/>
        <v>2697062.2714413851</v>
      </c>
      <c r="M64" s="4">
        <f>Input!J65</f>
        <v>2.655863428571422</v>
      </c>
      <c r="N64">
        <f t="shared" si="6"/>
        <v>2.4112444285714218</v>
      </c>
      <c r="O64">
        <f t="shared" si="7"/>
        <v>6.7357718114631515</v>
      </c>
      <c r="P64">
        <f t="shared" si="8"/>
        <v>18.701537085380394</v>
      </c>
      <c r="Q64">
        <f t="shared" si="4"/>
        <v>15.887604480328077</v>
      </c>
    </row>
    <row r="65" spans="1:17" x14ac:dyDescent="0.25">
      <c r="A65">
        <f>Input!G66</f>
        <v>62</v>
      </c>
      <c r="B65">
        <f t="shared" si="1"/>
        <v>62</v>
      </c>
      <c r="C65">
        <f t="shared" si="10"/>
        <v>2.1982049987799894</v>
      </c>
      <c r="D65" s="4">
        <f>Input!I66</f>
        <v>504.15974599999998</v>
      </c>
      <c r="E65">
        <f t="shared" si="2"/>
        <v>503.28610671428572</v>
      </c>
      <c r="F65">
        <f t="shared" si="9"/>
        <v>1930.6192457117763</v>
      </c>
      <c r="G65">
        <f t="shared" si="5"/>
        <v>2037279.8896804296</v>
      </c>
      <c r="H65">
        <f t="shared" si="3"/>
        <v>2715670.5946495417</v>
      </c>
      <c r="M65" s="4">
        <f>Input!J66</f>
        <v>2.5160811428571606</v>
      </c>
      <c r="N65">
        <f t="shared" si="6"/>
        <v>2.2714621428571604</v>
      </c>
      <c r="O65">
        <f t="shared" si="7"/>
        <v>5.6556768557417119</v>
      </c>
      <c r="P65">
        <f t="shared" si="8"/>
        <v>11.452909222904267</v>
      </c>
      <c r="Q65">
        <f t="shared" si="4"/>
        <v>17.021467205653067</v>
      </c>
    </row>
    <row r="66" spans="1:17" x14ac:dyDescent="0.25">
      <c r="A66">
        <f>Input!G67</f>
        <v>63</v>
      </c>
      <c r="B66">
        <f t="shared" si="1"/>
        <v>63</v>
      </c>
      <c r="C66">
        <f t="shared" si="10"/>
        <v>2.2792042910235639</v>
      </c>
      <c r="D66" s="4">
        <f>Input!I67</f>
        <v>506.46615371428567</v>
      </c>
      <c r="E66">
        <f t="shared" si="2"/>
        <v>505.59251442857141</v>
      </c>
      <c r="F66">
        <f t="shared" si="9"/>
        <v>1935.3369688732985</v>
      </c>
      <c r="G66">
        <f t="shared" si="5"/>
        <v>2044169.2050154505</v>
      </c>
      <c r="H66">
        <f t="shared" si="3"/>
        <v>2731241.7989188065</v>
      </c>
      <c r="M66" s="4">
        <f>Input!J67</f>
        <v>2.3064077142856831</v>
      </c>
      <c r="N66">
        <f t="shared" si="6"/>
        <v>2.061788714285683</v>
      </c>
      <c r="O66">
        <f t="shared" si="7"/>
        <v>4.7177231615221142</v>
      </c>
      <c r="P66">
        <f t="shared" si="8"/>
        <v>7.0539877880170874</v>
      </c>
      <c r="Q66">
        <f t="shared" si="4"/>
        <v>18.795532871389426</v>
      </c>
    </row>
    <row r="67" spans="1:17" x14ac:dyDescent="0.25">
      <c r="A67">
        <f>Input!G68</f>
        <v>64</v>
      </c>
      <c r="B67">
        <f t="shared" si="1"/>
        <v>64</v>
      </c>
      <c r="C67">
        <f t="shared" ref="C67:C84" si="11">((B67-$Y$3)/$Z$3)</f>
        <v>2.3602035832671384</v>
      </c>
      <c r="D67" s="4">
        <f>Input!I68</f>
        <v>508.63277914285715</v>
      </c>
      <c r="E67">
        <f t="shared" si="2"/>
        <v>507.75913985714288</v>
      </c>
      <c r="F67">
        <f t="shared" si="9"/>
        <v>1939.2465565896816</v>
      </c>
      <c r="G67">
        <f t="shared" si="5"/>
        <v>2049156.2242635973</v>
      </c>
      <c r="H67">
        <f t="shared" si="3"/>
        <v>2744179.4198884657</v>
      </c>
      <c r="M67" s="4">
        <f>Input!J68</f>
        <v>2.1666254285714786</v>
      </c>
      <c r="N67">
        <f t="shared" si="6"/>
        <v>1.9220064285714784</v>
      </c>
      <c r="O67">
        <f t="shared" si="7"/>
        <v>3.9095877163830934</v>
      </c>
      <c r="P67">
        <f t="shared" si="8"/>
        <v>3.9504793756588779</v>
      </c>
      <c r="Q67">
        <f t="shared" si="4"/>
        <v>20.02709103371145</v>
      </c>
    </row>
    <row r="68" spans="1:17" x14ac:dyDescent="0.25">
      <c r="A68">
        <f>Input!G69</f>
        <v>65</v>
      </c>
      <c r="B68">
        <f t="shared" ref="B68:B84" si="12">A68-$A$3</f>
        <v>65</v>
      </c>
      <c r="C68">
        <f t="shared" si="11"/>
        <v>2.4412028755107129</v>
      </c>
      <c r="D68" s="4">
        <f>Input!I69</f>
        <v>510.90424128571425</v>
      </c>
      <c r="E68">
        <f t="shared" ref="E68:E84" si="13">D68-$D$3</f>
        <v>510.03060199999999</v>
      </c>
      <c r="F68">
        <f t="shared" si="9"/>
        <v>1942.4652537290999</v>
      </c>
      <c r="G68">
        <f t="shared" si="5"/>
        <v>2051869.0314742676</v>
      </c>
      <c r="H68">
        <f t="shared" ref="H68:H84" si="14">(F68-$I$4)^2</f>
        <v>2754853.6872008177</v>
      </c>
      <c r="M68" s="4">
        <f>Input!J69</f>
        <v>2.2714621428571036</v>
      </c>
      <c r="N68">
        <f t="shared" si="6"/>
        <v>2.0268431428571034</v>
      </c>
      <c r="O68">
        <f t="shared" si="7"/>
        <v>3.2186971394183641</v>
      </c>
      <c r="P68">
        <f t="shared" si="8"/>
        <v>1.4205159491190495</v>
      </c>
      <c r="Q68">
        <f t="shared" ref="Q68:Q84" si="15">(N68-$R$4)^2</f>
        <v>19.099758833082777</v>
      </c>
    </row>
    <row r="69" spans="1:17" x14ac:dyDescent="0.25">
      <c r="A69">
        <f>Input!G70</f>
        <v>66</v>
      </c>
      <c r="B69">
        <f t="shared" si="12"/>
        <v>66</v>
      </c>
      <c r="C69">
        <f t="shared" si="11"/>
        <v>2.5222021677542874</v>
      </c>
      <c r="D69" s="4">
        <f>Input!I70</f>
        <v>512.89613885714289</v>
      </c>
      <c r="E69">
        <f t="shared" si="13"/>
        <v>512.02249957142863</v>
      </c>
      <c r="F69">
        <f t="shared" si="9"/>
        <v>1945.0978236222518</v>
      </c>
      <c r="G69">
        <f t="shared" ref="G69:G84" si="16">(E69-F69)^2</f>
        <v>2053704.8844033717</v>
      </c>
      <c r="H69">
        <f t="shared" si="14"/>
        <v>2763599.5660235453</v>
      </c>
      <c r="M69" s="4">
        <f>Input!J70</f>
        <v>1.9918975714286375</v>
      </c>
      <c r="N69">
        <f t="shared" ref="N69:N84" si="17">M69-$M$3</f>
        <v>1.7472785714286374</v>
      </c>
      <c r="O69">
        <f t="shared" ref="O69:O84" si="18">$X$3*((1/$Z$3)*(1/SQRT(2*PI()))*EXP(-1*C69*C69/2))</f>
        <v>2.6325698931519605</v>
      </c>
      <c r="P69">
        <f t="shared" ref="P69:P84" si="19">(N69-O69)^2</f>
        <v>0.7837407243186284</v>
      </c>
      <c r="Q69">
        <f t="shared" si="15"/>
        <v>21.621492419925826</v>
      </c>
    </row>
    <row r="70" spans="1:17" x14ac:dyDescent="0.25">
      <c r="A70">
        <f>Input!G71</f>
        <v>67</v>
      </c>
      <c r="B70">
        <f t="shared" si="12"/>
        <v>67</v>
      </c>
      <c r="C70">
        <f t="shared" si="11"/>
        <v>2.6032014599978619</v>
      </c>
      <c r="D70" s="4">
        <f>Input!I71</f>
        <v>514.60847185714283</v>
      </c>
      <c r="E70">
        <f t="shared" si="13"/>
        <v>513.73483257142857</v>
      </c>
      <c r="F70">
        <f t="shared" ref="F70:F84" si="20">F69+O70</f>
        <v>1947.2369199896307</v>
      </c>
      <c r="G70">
        <f t="shared" si="16"/>
        <v>2054928.2346323428</v>
      </c>
      <c r="H70">
        <f t="shared" si="14"/>
        <v>2770716.2425649483</v>
      </c>
      <c r="M70" s="4">
        <f>Input!J71</f>
        <v>1.7123329999999441</v>
      </c>
      <c r="N70">
        <f t="shared" si="17"/>
        <v>1.467713999999944</v>
      </c>
      <c r="O70">
        <f t="shared" si="18"/>
        <v>2.1390963673788548</v>
      </c>
      <c r="P70">
        <f t="shared" si="19"/>
        <v>0.4507542832273107</v>
      </c>
      <c r="Q70">
        <f t="shared" si="15"/>
        <v>24.299538705967084</v>
      </c>
    </row>
    <row r="71" spans="1:17" x14ac:dyDescent="0.25">
      <c r="A71">
        <f>Input!G72</f>
        <v>68</v>
      </c>
      <c r="B71">
        <f t="shared" si="12"/>
        <v>68</v>
      </c>
      <c r="C71">
        <f t="shared" si="11"/>
        <v>2.6842007522414364</v>
      </c>
      <c r="D71" s="4">
        <f>Input!I72</f>
        <v>517.26433514285713</v>
      </c>
      <c r="E71">
        <f t="shared" si="13"/>
        <v>516.39069585714287</v>
      </c>
      <c r="F71">
        <f t="shared" si="20"/>
        <v>1948.9636778189699</v>
      </c>
      <c r="G71">
        <f t="shared" si="16"/>
        <v>2052265.3486470012</v>
      </c>
      <c r="H71">
        <f t="shared" si="14"/>
        <v>2776467.7628963469</v>
      </c>
      <c r="M71" s="4">
        <f>Input!J72</f>
        <v>2.6558632857143039</v>
      </c>
      <c r="N71">
        <f t="shared" si="17"/>
        <v>2.4112442857143037</v>
      </c>
      <c r="O71">
        <f t="shared" si="18"/>
        <v>1.7267578293392905</v>
      </c>
      <c r="P71">
        <f t="shared" si="19"/>
        <v>0.46852170896082296</v>
      </c>
      <c r="Q71">
        <f t="shared" si="15"/>
        <v>15.887605619163843</v>
      </c>
    </row>
    <row r="72" spans="1:17" x14ac:dyDescent="0.25">
      <c r="A72">
        <f>Input!G73</f>
        <v>69</v>
      </c>
      <c r="B72">
        <f t="shared" si="12"/>
        <v>69</v>
      </c>
      <c r="C72">
        <f t="shared" si="11"/>
        <v>2.7652000444850109</v>
      </c>
      <c r="D72" s="4">
        <f>Input!I73</f>
        <v>520.33954528571428</v>
      </c>
      <c r="E72">
        <f t="shared" si="13"/>
        <v>519.46590600000002</v>
      </c>
      <c r="F72">
        <f t="shared" si="20"/>
        <v>1950.3484654034644</v>
      </c>
      <c r="G72">
        <f t="shared" si="16"/>
        <v>2047424.8988050085</v>
      </c>
      <c r="H72">
        <f t="shared" si="14"/>
        <v>2781084.550564216</v>
      </c>
      <c r="M72" s="4">
        <f>Input!J73</f>
        <v>3.075210142857145</v>
      </c>
      <c r="N72">
        <f t="shared" si="17"/>
        <v>2.8305911428571449</v>
      </c>
      <c r="O72">
        <f t="shared" si="18"/>
        <v>1.3847875844943713</v>
      </c>
      <c r="P72">
        <f t="shared" si="19"/>
        <v>2.0903479293744578</v>
      </c>
      <c r="Q72">
        <f t="shared" si="15"/>
        <v>12.720486372169143</v>
      </c>
    </row>
    <row r="73" spans="1:17" x14ac:dyDescent="0.25">
      <c r="A73">
        <f>Input!G74</f>
        <v>70</v>
      </c>
      <c r="B73">
        <f t="shared" si="12"/>
        <v>70</v>
      </c>
      <c r="C73">
        <f t="shared" si="11"/>
        <v>2.8461993367285854</v>
      </c>
      <c r="D73" s="4">
        <f>Input!I74</f>
        <v>523.51959214285728</v>
      </c>
      <c r="E73">
        <f t="shared" si="13"/>
        <v>522.64595285714302</v>
      </c>
      <c r="F73">
        <f t="shared" si="20"/>
        <v>1951.4517448616546</v>
      </c>
      <c r="G73">
        <f t="shared" si="16"/>
        <v>2041485.9912656399</v>
      </c>
      <c r="H73">
        <f t="shared" si="14"/>
        <v>2784765.5543093663</v>
      </c>
      <c r="M73" s="4">
        <f>Input!J74</f>
        <v>3.1800468571429974</v>
      </c>
      <c r="N73">
        <f t="shared" si="17"/>
        <v>2.9354278571429973</v>
      </c>
      <c r="O73">
        <f t="shared" si="18"/>
        <v>1.1032794581902508</v>
      </c>
      <c r="P73">
        <f t="shared" si="19"/>
        <v>3.3567677557851123</v>
      </c>
      <c r="Q73">
        <f t="shared" si="15"/>
        <v>11.983660243730602</v>
      </c>
    </row>
    <row r="74" spans="1:17" x14ac:dyDescent="0.25">
      <c r="A74">
        <f>Input!G75</f>
        <v>71</v>
      </c>
      <c r="B74">
        <f t="shared" si="12"/>
        <v>71</v>
      </c>
      <c r="C74">
        <f t="shared" si="11"/>
        <v>2.9271986289721599</v>
      </c>
      <c r="D74" s="4">
        <f>Input!I75</f>
        <v>526.83942128571425</v>
      </c>
      <c r="E74">
        <f t="shared" si="13"/>
        <v>525.96578199999999</v>
      </c>
      <c r="F74">
        <f t="shared" si="20"/>
        <v>1952.3249947663462</v>
      </c>
      <c r="G74">
        <f t="shared" si="16"/>
        <v>2034500.603843431</v>
      </c>
      <c r="H74">
        <f t="shared" si="14"/>
        <v>2787680.8088358501</v>
      </c>
      <c r="M74" s="4">
        <f>Input!J75</f>
        <v>3.3198291428569746</v>
      </c>
      <c r="N74">
        <f t="shared" si="17"/>
        <v>3.0752101428569745</v>
      </c>
      <c r="O74">
        <f t="shared" si="18"/>
        <v>0.87324990469168084</v>
      </c>
      <c r="P74">
        <f t="shared" si="19"/>
        <v>4.8486288904609554</v>
      </c>
      <c r="Q74">
        <f t="shared" si="15"/>
        <v>11.035418808765055</v>
      </c>
    </row>
    <row r="75" spans="1:17" x14ac:dyDescent="0.25">
      <c r="A75">
        <f>Input!G76</f>
        <v>72</v>
      </c>
      <c r="B75">
        <f t="shared" si="12"/>
        <v>72</v>
      </c>
      <c r="C75">
        <f t="shared" si="11"/>
        <v>3.0081979212157344</v>
      </c>
      <c r="D75" s="4">
        <f>Input!I76</f>
        <v>530.15925042857145</v>
      </c>
      <c r="E75">
        <f t="shared" si="13"/>
        <v>529.28561114285719</v>
      </c>
      <c r="F75">
        <f t="shared" si="20"/>
        <v>1953.0116554875726</v>
      </c>
      <c r="G75">
        <f t="shared" si="16"/>
        <v>2026995.8493454503</v>
      </c>
      <c r="H75">
        <f t="shared" si="14"/>
        <v>2789974.2257930827</v>
      </c>
      <c r="M75" s="4">
        <f>Input!J76</f>
        <v>3.319829142857202</v>
      </c>
      <c r="N75">
        <f t="shared" si="17"/>
        <v>3.0752101428572018</v>
      </c>
      <c r="O75">
        <f t="shared" si="18"/>
        <v>0.68666072122632704</v>
      </c>
      <c r="P75">
        <f t="shared" si="19"/>
        <v>5.7051683395731869</v>
      </c>
      <c r="Q75">
        <f t="shared" si="15"/>
        <v>11.035418808763545</v>
      </c>
    </row>
    <row r="76" spans="1:17" x14ac:dyDescent="0.25">
      <c r="A76">
        <f>Input!G77</f>
        <v>73</v>
      </c>
      <c r="B76">
        <f t="shared" si="12"/>
        <v>73</v>
      </c>
      <c r="C76">
        <f t="shared" si="11"/>
        <v>3.0891972134593084</v>
      </c>
      <c r="D76" s="4">
        <f>Input!I77</f>
        <v>533.44413399999996</v>
      </c>
      <c r="E76">
        <f t="shared" si="13"/>
        <v>532.5704947142857</v>
      </c>
      <c r="F76">
        <f t="shared" si="20"/>
        <v>1953.5480650452562</v>
      </c>
      <c r="G76">
        <f t="shared" si="16"/>
        <v>2019177.2553837085</v>
      </c>
      <c r="H76">
        <f t="shared" si="14"/>
        <v>2791766.4664626396</v>
      </c>
      <c r="M76" s="4">
        <f>Input!J77</f>
        <v>3.2848835714285087</v>
      </c>
      <c r="N76">
        <f t="shared" si="17"/>
        <v>3.0402645714285086</v>
      </c>
      <c r="O76">
        <f t="shared" si="18"/>
        <v>0.53640955768352327</v>
      </c>
      <c r="P76">
        <f t="shared" si="19"/>
        <v>6.2692899298559004</v>
      </c>
      <c r="Q76">
        <f t="shared" si="15"/>
        <v>11.268815588618859</v>
      </c>
    </row>
    <row r="77" spans="1:17" x14ac:dyDescent="0.25">
      <c r="A77">
        <f>Input!G78</f>
        <v>74</v>
      </c>
      <c r="B77">
        <f t="shared" si="12"/>
        <v>74</v>
      </c>
      <c r="C77">
        <f t="shared" si="11"/>
        <v>3.1701965057028829</v>
      </c>
      <c r="D77" s="4">
        <f>Input!I78</f>
        <v>536.79890871428563</v>
      </c>
      <c r="E77">
        <f t="shared" si="13"/>
        <v>535.92526942857137</v>
      </c>
      <c r="F77">
        <f t="shared" si="20"/>
        <v>1953.9643602930885</v>
      </c>
      <c r="G77">
        <f t="shared" si="16"/>
        <v>2010834.8632198665</v>
      </c>
      <c r="H77">
        <f t="shared" si="14"/>
        <v>2793157.7802573438</v>
      </c>
      <c r="M77" s="4">
        <f>Input!J78</f>
        <v>3.3547747142856679</v>
      </c>
      <c r="N77">
        <f t="shared" si="17"/>
        <v>3.1101557142856677</v>
      </c>
      <c r="O77">
        <f t="shared" si="18"/>
        <v>0.41629524783223454</v>
      </c>
      <c r="P77">
        <f t="shared" si="19"/>
        <v>7.256884212720708</v>
      </c>
      <c r="Q77">
        <f t="shared" si="15"/>
        <v>10.80446441483468</v>
      </c>
    </row>
    <row r="78" spans="1:17" x14ac:dyDescent="0.25">
      <c r="A78">
        <f>Input!G79</f>
        <v>75</v>
      </c>
      <c r="B78">
        <f t="shared" si="12"/>
        <v>75</v>
      </c>
      <c r="C78">
        <f t="shared" si="11"/>
        <v>3.2511957979464574</v>
      </c>
      <c r="D78" s="4">
        <f>Input!I79</f>
        <v>538.93058857142853</v>
      </c>
      <c r="E78">
        <f t="shared" si="13"/>
        <v>538.05694928571427</v>
      </c>
      <c r="F78">
        <f t="shared" si="20"/>
        <v>1954.2853248245003</v>
      </c>
      <c r="G78">
        <f t="shared" si="16"/>
        <v>2005702.8116812292</v>
      </c>
      <c r="H78">
        <f t="shared" si="14"/>
        <v>2794230.7228196226</v>
      </c>
      <c r="M78" s="4">
        <f>Input!J79</f>
        <v>2.131679857142899</v>
      </c>
      <c r="N78">
        <f t="shared" si="17"/>
        <v>1.8870608571428988</v>
      </c>
      <c r="O78">
        <f t="shared" si="18"/>
        <v>0.32096453141176501</v>
      </c>
      <c r="P78">
        <f t="shared" si="19"/>
        <v>2.4526577014685573</v>
      </c>
      <c r="Q78">
        <f t="shared" si="15"/>
        <v>20.341086539104552</v>
      </c>
    </row>
    <row r="79" spans="1:17" x14ac:dyDescent="0.25">
      <c r="A79">
        <f>Input!G80</f>
        <v>76</v>
      </c>
      <c r="B79">
        <f t="shared" si="12"/>
        <v>76</v>
      </c>
      <c r="C79">
        <f t="shared" si="11"/>
        <v>3.3321950901900319</v>
      </c>
      <c r="D79" s="4">
        <f>Input!I80</f>
        <v>540.60797600000001</v>
      </c>
      <c r="E79">
        <f t="shared" si="13"/>
        <v>539.73433671428575</v>
      </c>
      <c r="F79">
        <f t="shared" si="20"/>
        <v>1954.531170897784</v>
      </c>
      <c r="G79">
        <f t="shared" si="16"/>
        <v>2001650.0820156492</v>
      </c>
      <c r="H79">
        <f t="shared" si="14"/>
        <v>2795052.6935229022</v>
      </c>
      <c r="M79" s="4">
        <f>Input!J80</f>
        <v>1.6773874285714783</v>
      </c>
      <c r="N79">
        <f t="shared" si="17"/>
        <v>1.4327684285714781</v>
      </c>
      <c r="O79">
        <f t="shared" si="18"/>
        <v>0.24584607328366054</v>
      </c>
      <c r="P79">
        <f t="shared" si="19"/>
        <v>1.4087846774819803</v>
      </c>
      <c r="Q79">
        <f t="shared" si="15"/>
        <v>24.645285228383273</v>
      </c>
    </row>
    <row r="80" spans="1:17" x14ac:dyDescent="0.25">
      <c r="A80">
        <f>Input!G81</f>
        <v>77</v>
      </c>
      <c r="B80">
        <f t="shared" si="12"/>
        <v>77</v>
      </c>
      <c r="C80">
        <f t="shared" si="11"/>
        <v>3.4131943824336064</v>
      </c>
      <c r="D80" s="4">
        <f>Input!I81</f>
        <v>541.97085328571427</v>
      </c>
      <c r="E80">
        <f t="shared" si="13"/>
        <v>541.09721400000001</v>
      </c>
      <c r="F80">
        <f t="shared" si="20"/>
        <v>1954.7182477927079</v>
      </c>
      <c r="G80">
        <f t="shared" si="16"/>
        <v>1998324.4271811638</v>
      </c>
      <c r="H80">
        <f t="shared" si="14"/>
        <v>2795678.2542075976</v>
      </c>
      <c r="M80" s="4">
        <f>Input!J81</f>
        <v>1.3628772857142621</v>
      </c>
      <c r="N80">
        <f t="shared" si="17"/>
        <v>1.118258285714262</v>
      </c>
      <c r="O80">
        <f t="shared" si="18"/>
        <v>0.1870768949237975</v>
      </c>
      <c r="P80">
        <f t="shared" si="19"/>
        <v>0.86709878255446371</v>
      </c>
      <c r="Q80">
        <f t="shared" si="15"/>
        <v>27.866911296761383</v>
      </c>
    </row>
    <row r="81" spans="1:17" x14ac:dyDescent="0.25">
      <c r="A81">
        <f>Input!G82</f>
        <v>78</v>
      </c>
      <c r="B81">
        <f t="shared" si="12"/>
        <v>78</v>
      </c>
      <c r="C81">
        <f t="shared" si="11"/>
        <v>3.4941936746771809</v>
      </c>
      <c r="D81" s="4">
        <f>Input!I82</f>
        <v>543.08911157142859</v>
      </c>
      <c r="E81">
        <f t="shared" si="13"/>
        <v>542.21547228571433</v>
      </c>
      <c r="F81">
        <f t="shared" si="20"/>
        <v>1954.8596732766603</v>
      </c>
      <c r="G81">
        <f t="shared" si="16"/>
        <v>1995563.6385933484</v>
      </c>
      <c r="H81">
        <f t="shared" si="14"/>
        <v>2796151.2089994913</v>
      </c>
      <c r="M81" s="4">
        <f>Input!J82</f>
        <v>1.1182582857143188</v>
      </c>
      <c r="N81">
        <f t="shared" si="17"/>
        <v>0.87363928571431881</v>
      </c>
      <c r="O81">
        <f t="shared" si="18"/>
        <v>0.14142548395249327</v>
      </c>
      <c r="P81">
        <f t="shared" si="19"/>
        <v>0.53613705149050606</v>
      </c>
      <c r="Q81">
        <f t="shared" si="15"/>
        <v>30.509394072850846</v>
      </c>
    </row>
    <row r="82" spans="1:17" x14ac:dyDescent="0.25">
      <c r="A82">
        <f>Input!G83</f>
        <v>79</v>
      </c>
      <c r="B82">
        <f t="shared" si="12"/>
        <v>79</v>
      </c>
      <c r="C82">
        <f t="shared" si="11"/>
        <v>3.5751929669207554</v>
      </c>
      <c r="D82" s="4">
        <f>Input!I83</f>
        <v>543.96275085714285</v>
      </c>
      <c r="E82">
        <f t="shared" si="13"/>
        <v>543.08911157142859</v>
      </c>
      <c r="F82">
        <f t="shared" si="20"/>
        <v>1954.9658882728515</v>
      </c>
      <c r="G82">
        <f t="shared" si="16"/>
        <v>1993396.0325887995</v>
      </c>
      <c r="H82">
        <f t="shared" si="14"/>
        <v>2796506.4392589102</v>
      </c>
      <c r="M82" s="4">
        <f>Input!J83</f>
        <v>0.87363928571426186</v>
      </c>
      <c r="N82">
        <f t="shared" si="17"/>
        <v>0.62902028571426183</v>
      </c>
      <c r="O82">
        <f t="shared" si="18"/>
        <v>0.10621499619128323</v>
      </c>
      <c r="P82">
        <f t="shared" si="19"/>
        <v>0.27332537075320545</v>
      </c>
      <c r="Q82">
        <f t="shared" si="15"/>
        <v>33.271553759263568</v>
      </c>
    </row>
    <row r="83" spans="1:17" x14ac:dyDescent="0.25">
      <c r="A83">
        <f>Input!G84</f>
        <v>80</v>
      </c>
      <c r="B83">
        <f t="shared" si="12"/>
        <v>80</v>
      </c>
      <c r="C83">
        <f t="shared" si="11"/>
        <v>3.6561922591643299</v>
      </c>
      <c r="D83" s="4">
        <f>Input!I84</f>
        <v>544.69660785714291</v>
      </c>
      <c r="E83">
        <f t="shared" si="13"/>
        <v>543.82296857142865</v>
      </c>
      <c r="F83">
        <f t="shared" si="20"/>
        <v>1955.0451374288855</v>
      </c>
      <c r="G83">
        <f t="shared" si="16"/>
        <v>1991548.0098747443</v>
      </c>
      <c r="H83">
        <f t="shared" si="14"/>
        <v>2796771.498435121</v>
      </c>
      <c r="M83" s="4">
        <f>Input!J84</f>
        <v>0.73385700000005727</v>
      </c>
      <c r="N83">
        <f t="shared" si="17"/>
        <v>0.48923800000005724</v>
      </c>
      <c r="O83">
        <f t="shared" si="18"/>
        <v>7.9249156033927542E-2</v>
      </c>
      <c r="P83">
        <f t="shared" si="19"/>
        <v>0.16809085217668343</v>
      </c>
      <c r="Q83">
        <f t="shared" si="15"/>
        <v>34.903663213275316</v>
      </c>
    </row>
    <row r="84" spans="1:17" x14ac:dyDescent="0.25">
      <c r="A84">
        <f>Input!G85</f>
        <v>81</v>
      </c>
      <c r="B84">
        <f t="shared" si="12"/>
        <v>81</v>
      </c>
      <c r="C84">
        <f t="shared" si="11"/>
        <v>3.7371915514079044</v>
      </c>
      <c r="D84" s="4">
        <f>Input!I85</f>
        <v>545.25573700000007</v>
      </c>
      <c r="E84">
        <f t="shared" si="13"/>
        <v>544.38209771428581</v>
      </c>
      <c r="F84">
        <f t="shared" si="20"/>
        <v>1955.1038801550455</v>
      </c>
      <c r="G84">
        <f t="shared" si="16"/>
        <v>1990135.9474528346</v>
      </c>
      <c r="H84">
        <f t="shared" si="14"/>
        <v>2796967.9792783097</v>
      </c>
      <c r="M84" s="4">
        <f>Input!J85</f>
        <v>0.55912914285715942</v>
      </c>
      <c r="N84">
        <f t="shared" si="17"/>
        <v>0.31451014285715939</v>
      </c>
      <c r="O84">
        <f t="shared" si="18"/>
        <v>5.8742726159951568E-2</v>
      </c>
      <c r="P84">
        <f t="shared" si="19"/>
        <v>6.5416971443963134E-2</v>
      </c>
      <c r="Q84">
        <f t="shared" si="15"/>
        <v>36.998753714102783</v>
      </c>
    </row>
  </sheetData>
  <mergeCells count="2">
    <mergeCell ref="C1:K1"/>
    <mergeCell ref="M1:T1"/>
  </mergeCells>
  <conditionalFormatting sqref="T8">
    <cfRule type="cellIs" dxfId="11" priority="1" operator="between">
      <formula>0.05</formula>
      <formula>0.025</formula>
    </cfRule>
    <cfRule type="cellIs" dxfId="10" priority="2" operator="lessThan">
      <formula>0.025</formula>
    </cfRule>
    <cfRule type="cellIs" dxfId="9" priority="3" operator="greaterThan">
      <formula>0.05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zoomScale="80" zoomScaleNormal="80" workbookViewId="0">
      <selection activeCell="B35" sqref="B35"/>
    </sheetView>
  </sheetViews>
  <sheetFormatPr defaultRowHeight="15" x14ac:dyDescent="0.25"/>
  <cols>
    <col min="6" max="6" width="12" bestFit="1" customWidth="1"/>
    <col min="7" max="8" width="12" customWidth="1"/>
    <col min="9" max="9" width="12" bestFit="1" customWidth="1"/>
    <col min="15" max="15" width="12" bestFit="1" customWidth="1"/>
    <col min="16" max="17" width="12" customWidth="1"/>
    <col min="18" max="18" width="12.140625" bestFit="1" customWidth="1"/>
    <col min="19" max="19" width="12.42578125" bestFit="1" customWidth="1"/>
    <col min="22" max="22" width="16.42578125" bestFit="1" customWidth="1"/>
    <col min="23" max="23" width="12.28515625" bestFit="1" customWidth="1"/>
    <col min="24" max="26" width="9" bestFit="1" customWidth="1"/>
    <col min="28" max="28" width="11.5703125" bestFit="1" customWidth="1"/>
    <col min="29" max="29" width="12.42578125" customWidth="1"/>
    <col min="30" max="30" width="11.5703125" bestFit="1" customWidth="1"/>
  </cols>
  <sheetData>
    <row r="1" spans="1:35" ht="18" x14ac:dyDescent="0.35">
      <c r="C1" s="28" t="s">
        <v>18</v>
      </c>
      <c r="D1" s="28"/>
      <c r="E1" s="28"/>
      <c r="F1" s="28"/>
      <c r="G1" s="28"/>
      <c r="H1" s="28"/>
      <c r="I1" s="28"/>
      <c r="J1" s="28"/>
      <c r="L1" s="28" t="s">
        <v>19</v>
      </c>
      <c r="M1" s="28"/>
      <c r="N1" s="28"/>
      <c r="O1" s="28"/>
      <c r="P1" s="28"/>
      <c r="Q1" s="28"/>
      <c r="R1" s="28"/>
      <c r="S1" s="28"/>
    </row>
    <row r="2" spans="1:35" ht="14.45" x14ac:dyDescent="0.3">
      <c r="A2" t="s">
        <v>30</v>
      </c>
      <c r="B2" t="s">
        <v>9</v>
      </c>
      <c r="C2" t="s">
        <v>0</v>
      </c>
      <c r="D2" t="s">
        <v>20</v>
      </c>
      <c r="E2" t="s">
        <v>8</v>
      </c>
      <c r="F2" t="s">
        <v>2</v>
      </c>
      <c r="I2" t="s">
        <v>4</v>
      </c>
      <c r="J2" t="s">
        <v>3</v>
      </c>
      <c r="L2" t="s">
        <v>0</v>
      </c>
      <c r="M2" t="s">
        <v>21</v>
      </c>
      <c r="N2" t="s">
        <v>8</v>
      </c>
      <c r="O2" t="s">
        <v>2</v>
      </c>
      <c r="R2" t="s">
        <v>4</v>
      </c>
      <c r="S2" t="s">
        <v>3</v>
      </c>
      <c r="V2" t="s">
        <v>7</v>
      </c>
      <c r="X2" t="s">
        <v>10</v>
      </c>
      <c r="Y2" t="s">
        <v>29</v>
      </c>
      <c r="Z2" t="s">
        <v>31</v>
      </c>
    </row>
    <row r="3" spans="1:35" x14ac:dyDescent="0.25">
      <c r="A3">
        <f>Input!G4</f>
        <v>0</v>
      </c>
      <c r="B3">
        <f>A3-$A$3</f>
        <v>0</v>
      </c>
      <c r="C3" s="4">
        <f>Input!I4</f>
        <v>0.87363928571428573</v>
      </c>
      <c r="D3">
        <f>C3-$C$3</f>
        <v>0</v>
      </c>
      <c r="E3">
        <f>N3</f>
        <v>10.859945038159996</v>
      </c>
      <c r="F3">
        <f>(D3-E3)^2</f>
        <v>117.93840623185591</v>
      </c>
      <c r="G3">
        <f>(E3-$H$4)^2</f>
        <v>37345.044897956745</v>
      </c>
      <c r="H3" s="2" t="s">
        <v>11</v>
      </c>
      <c r="I3" s="23">
        <f>SUM(F3:F167)</f>
        <v>1870074178.2239759</v>
      </c>
      <c r="J3">
        <f>1-(I3/I5)</f>
        <v>-3.6745600314594062E-2</v>
      </c>
      <c r="L3">
        <f>Input!J4</f>
        <v>0.24461900000000003</v>
      </c>
      <c r="M3">
        <f>L3-$L$3</f>
        <v>0</v>
      </c>
      <c r="N3">
        <f>2*($X$3/PI())*($Z$3/(4*((B3-$Y$3)^2)+$Z$3*$Z$3))</f>
        <v>10.859945038159996</v>
      </c>
      <c r="O3">
        <f>(L3-N3)^2</f>
        <v>112.68514689643759</v>
      </c>
      <c r="P3">
        <f>(N3-$Q$4)^2</f>
        <v>56.741616600254531</v>
      </c>
      <c r="Q3" s="1" t="s">
        <v>11</v>
      </c>
      <c r="R3" s="23">
        <f>SUM(O3:O167)</f>
        <v>394942.64302111627</v>
      </c>
      <c r="S3" s="5">
        <f>1-(R3/R5)</f>
        <v>-3.5162619108639159E-2</v>
      </c>
      <c r="V3">
        <f>COUNT(B3:B194)</f>
        <v>192</v>
      </c>
      <c r="X3">
        <v>50610.930486983299</v>
      </c>
      <c r="Y3">
        <v>128.52933679972878</v>
      </c>
      <c r="Z3">
        <v>22.442194751765864</v>
      </c>
      <c r="AB3" s="29"/>
      <c r="AC3" s="29"/>
      <c r="AD3" s="29"/>
      <c r="AE3" s="29"/>
      <c r="AF3" s="29"/>
      <c r="AG3" s="29"/>
      <c r="AH3" s="29"/>
      <c r="AI3" s="29"/>
    </row>
    <row r="4" spans="1:35" x14ac:dyDescent="0.25">
      <c r="A4">
        <f>Input!G5</f>
        <v>1</v>
      </c>
      <c r="B4">
        <f t="shared" ref="B4:B67" si="0">A4-$A$3</f>
        <v>1</v>
      </c>
      <c r="C4" s="4">
        <f>Input!I5</f>
        <v>1.1182582857142858</v>
      </c>
      <c r="D4">
        <f t="shared" ref="D4:D67" si="1">C4-$C$3</f>
        <v>0.24461900000000003</v>
      </c>
      <c r="E4">
        <f>N4+E3</f>
        <v>21.889557153349749</v>
      </c>
      <c r="F4">
        <f t="shared" ref="F4:F67" si="2">(D4-E4)^2</f>
        <v>468.50334766233561</v>
      </c>
      <c r="G4">
        <f t="shared" ref="G4:G67" si="3">(E4-$H$4)^2</f>
        <v>33203.781700733853</v>
      </c>
      <c r="H4">
        <f>AVERAGE(C3:C167)</f>
        <v>204.10860583030299</v>
      </c>
      <c r="I4" t="s">
        <v>5</v>
      </c>
      <c r="J4" t="s">
        <v>6</v>
      </c>
      <c r="L4">
        <f>Input!J5</f>
        <v>0.24461900000000003</v>
      </c>
      <c r="M4">
        <f t="shared" ref="M4:M67" si="4">L4-$L$3</f>
        <v>0</v>
      </c>
      <c r="N4">
        <f t="shared" ref="N4:N67" si="5">2*($X$3/PI())*($Z$3/(4*((B4-$Y$3)^2)+$Z$3*$Z$3))</f>
        <v>11.029612115189753</v>
      </c>
      <c r="O4">
        <f t="shared" ref="O4:O67" si="6">(L4-N4)^2</f>
        <v>116.31607649469036</v>
      </c>
      <c r="P4">
        <f t="shared" ref="P4:P67" si="7">(N4-$Q$4)^2</f>
        <v>59.326506965185814</v>
      </c>
      <c r="Q4">
        <f>AVERAGE(L3:L167)</f>
        <v>3.3272418978354987</v>
      </c>
      <c r="R4" t="s">
        <v>5</v>
      </c>
      <c r="S4" t="s">
        <v>6</v>
      </c>
      <c r="AB4" s="29"/>
      <c r="AC4" s="29"/>
      <c r="AD4" s="29"/>
      <c r="AE4" s="29"/>
      <c r="AF4" s="29"/>
      <c r="AG4" s="29"/>
      <c r="AH4" s="29"/>
      <c r="AI4" s="29"/>
    </row>
    <row r="5" spans="1:35" x14ac:dyDescent="0.25">
      <c r="A5">
        <f>Input!G6</f>
        <v>2</v>
      </c>
      <c r="B5">
        <f t="shared" si="0"/>
        <v>2</v>
      </c>
      <c r="C5" s="4">
        <f>Input!I6</f>
        <v>1.3978228571428573</v>
      </c>
      <c r="D5">
        <f t="shared" si="1"/>
        <v>0.52418357142857153</v>
      </c>
      <c r="E5">
        <f t="shared" ref="E5:E68" si="8">N5+E4</f>
        <v>33.092833157003447</v>
      </c>
      <c r="F5">
        <f t="shared" si="2"/>
        <v>1060.7169358279664</v>
      </c>
      <c r="G5">
        <f t="shared" si="3"/>
        <v>29246.394503045671</v>
      </c>
      <c r="I5">
        <f>SUM(G3:G167)</f>
        <v>1803792731.4632571</v>
      </c>
      <c r="J5" s="5">
        <f>1-((1-J3)*(V3-1)/(V3-1-1))</f>
        <v>-4.2202156105723532E-2</v>
      </c>
      <c r="L5">
        <f>Input!J6</f>
        <v>0.2795645714285715</v>
      </c>
      <c r="M5">
        <f t="shared" si="4"/>
        <v>3.4945571428571465E-2</v>
      </c>
      <c r="N5">
        <f t="shared" si="5"/>
        <v>11.203276003653698</v>
      </c>
      <c r="O5">
        <f t="shared" si="6"/>
        <v>119.32747145452595</v>
      </c>
      <c r="P5">
        <f t="shared" si="7"/>
        <v>62.031913236011484</v>
      </c>
      <c r="R5">
        <f>SUM(P3:P167)</f>
        <v>381527.14919438906</v>
      </c>
      <c r="S5" s="5">
        <f>1-((1-S3)*(V3-1)/(V3-1-1))</f>
        <v>-4.0610843419737197E-2</v>
      </c>
      <c r="V5" s="17"/>
      <c r="W5" s="18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>
        <f>Input!G7</f>
        <v>3</v>
      </c>
      <c r="B6">
        <f t="shared" si="0"/>
        <v>3</v>
      </c>
      <c r="C6" s="4">
        <f>Input!I7</f>
        <v>1.6424418571428572</v>
      </c>
      <c r="D6">
        <f t="shared" si="1"/>
        <v>0.76880257142857145</v>
      </c>
      <c r="E6">
        <f t="shared" si="8"/>
        <v>44.473896047292683</v>
      </c>
      <c r="F6">
        <f t="shared" si="2"/>
        <v>1910.1351957340196</v>
      </c>
      <c r="G6">
        <f t="shared" si="3"/>
        <v>25483.240567505924</v>
      </c>
      <c r="L6">
        <f>Input!J7</f>
        <v>0.24461899999999992</v>
      </c>
      <c r="M6">
        <f t="shared" si="4"/>
        <v>0</v>
      </c>
      <c r="N6">
        <f t="shared" si="5"/>
        <v>11.381062890289236</v>
      </c>
      <c r="O6">
        <f t="shared" si="6"/>
        <v>124.02038252156045</v>
      </c>
      <c r="P6">
        <f t="shared" si="7"/>
        <v>64.864032578488491</v>
      </c>
      <c r="V6" s="19" t="s">
        <v>17</v>
      </c>
      <c r="W6" s="20">
        <f>SQRT((S5-J5)^2)</f>
        <v>1.5913126859863347E-3</v>
      </c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>
        <f>Input!G8</f>
        <v>4</v>
      </c>
      <c r="B7">
        <f t="shared" si="0"/>
        <v>4</v>
      </c>
      <c r="C7" s="4">
        <f>Input!I8</f>
        <v>1.8870608571428569</v>
      </c>
      <c r="D7">
        <f t="shared" si="1"/>
        <v>1.0134215714285713</v>
      </c>
      <c r="E7">
        <f t="shared" si="8"/>
        <v>56.037000014708816</v>
      </c>
      <c r="F7">
        <f t="shared" si="2"/>
        <v>3027.5941847038143</v>
      </c>
      <c r="G7">
        <f t="shared" si="3"/>
        <v>21925.200448808704</v>
      </c>
      <c r="L7">
        <f>Input!J8</f>
        <v>0.2446189999999997</v>
      </c>
      <c r="M7">
        <f t="shared" si="4"/>
        <v>-3.3306690738754696E-16</v>
      </c>
      <c r="N7">
        <f t="shared" si="5"/>
        <v>11.563103967416131</v>
      </c>
      <c r="O7">
        <f t="shared" si="6"/>
        <v>128.10810195762494</v>
      </c>
      <c r="P7">
        <f t="shared" si="7"/>
        <v>67.829424029156968</v>
      </c>
      <c r="V7" s="21"/>
      <c r="W7" s="22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>
        <f>Input!G9</f>
        <v>5</v>
      </c>
      <c r="B8">
        <f t="shared" si="0"/>
        <v>5</v>
      </c>
      <c r="C8" s="4">
        <f>Input!I9</f>
        <v>2.0967342857142857</v>
      </c>
      <c r="D8">
        <f t="shared" si="1"/>
        <v>1.2230949999999998</v>
      </c>
      <c r="E8">
        <f t="shared" si="8"/>
        <v>67.786535687135597</v>
      </c>
      <c r="F8">
        <f t="shared" si="2"/>
        <v>4430.6916361098183</v>
      </c>
      <c r="G8">
        <f t="shared" si="3"/>
        <v>18583.706808118652</v>
      </c>
      <c r="L8">
        <f>Input!J9</f>
        <v>0.20967342857142879</v>
      </c>
      <c r="M8">
        <f t="shared" si="4"/>
        <v>-3.4945571428571243E-2</v>
      </c>
      <c r="N8">
        <f t="shared" si="5"/>
        <v>11.749535672426779</v>
      </c>
      <c r="O8">
        <f t="shared" si="6"/>
        <v>133.16842060715823</v>
      </c>
      <c r="P8">
        <f t="shared" si="7"/>
        <v>70.935032425519026</v>
      </c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>
        <f>Input!G10</f>
        <v>6</v>
      </c>
      <c r="B9">
        <f t="shared" si="0"/>
        <v>6</v>
      </c>
      <c r="C9" s="4">
        <f>Input!I10</f>
        <v>2.3064077142857142</v>
      </c>
      <c r="D9">
        <f t="shared" si="1"/>
        <v>1.4327684285714284</v>
      </c>
      <c r="E9">
        <f t="shared" si="8"/>
        <v>79.727035627847542</v>
      </c>
      <c r="F9">
        <f t="shared" si="2"/>
        <v>6129.9922762716424</v>
      </c>
      <c r="G9">
        <f t="shared" si="3"/>
        <v>15470.775006028354</v>
      </c>
      <c r="L9">
        <f>Input!J10</f>
        <v>0.20967342857142857</v>
      </c>
      <c r="M9">
        <f t="shared" si="4"/>
        <v>-3.4945571428571465E-2</v>
      </c>
      <c r="N9">
        <f t="shared" si="5"/>
        <v>11.940499940711943</v>
      </c>
      <c r="O9">
        <f t="shared" si="6"/>
        <v>137.61229065793876</v>
      </c>
      <c r="P9">
        <f t="shared" si="7"/>
        <v>74.188214113175746</v>
      </c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>
        <f>Input!G11</f>
        <v>7</v>
      </c>
      <c r="B10">
        <f t="shared" si="0"/>
        <v>7</v>
      </c>
      <c r="C10" s="4">
        <f>Input!I11</f>
        <v>2.4811355714285712</v>
      </c>
      <c r="D10">
        <f t="shared" si="1"/>
        <v>1.6074962857142854</v>
      </c>
      <c r="E10">
        <f t="shared" si="8"/>
        <v>91.863180100735207</v>
      </c>
      <c r="F10">
        <f t="shared" si="2"/>
        <v>8146.0884609170289</v>
      </c>
      <c r="G10">
        <f t="shared" si="3"/>
        <v>12599.035597211918</v>
      </c>
      <c r="L10">
        <f>Input!J11</f>
        <v>0.17472785714285699</v>
      </c>
      <c r="M10">
        <f t="shared" si="4"/>
        <v>-6.989114285714304E-2</v>
      </c>
      <c r="N10">
        <f t="shared" si="5"/>
        <v>12.136144472887668</v>
      </c>
      <c r="O10">
        <f t="shared" si="6"/>
        <v>143.07548745541607</v>
      </c>
      <c r="P10">
        <f t="shared" si="7"/>
        <v>77.596764576760734</v>
      </c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>
        <f>Input!G12</f>
        <v>8</v>
      </c>
      <c r="B11">
        <f t="shared" si="0"/>
        <v>8</v>
      </c>
      <c r="C11" s="4">
        <f>Input!I12</f>
        <v>2.6558634285714287</v>
      </c>
      <c r="D11">
        <f t="shared" si="1"/>
        <v>1.7822241428571428</v>
      </c>
      <c r="E11">
        <f t="shared" si="8"/>
        <v>104.19980311798733</v>
      </c>
      <c r="F11">
        <f t="shared" si="2"/>
        <v>10489.360483127028</v>
      </c>
      <c r="G11">
        <f t="shared" si="3"/>
        <v>9981.7688594084138</v>
      </c>
      <c r="L11">
        <f>Input!J12</f>
        <v>0.17472785714285743</v>
      </c>
      <c r="M11">
        <f t="shared" si="4"/>
        <v>-6.9891142857142596E-2</v>
      </c>
      <c r="N11">
        <f t="shared" si="5"/>
        <v>12.336623017252116</v>
      </c>
      <c r="O11">
        <f t="shared" si="6"/>
        <v>147.911693885489</v>
      </c>
      <c r="P11">
        <f t="shared" si="7"/>
        <v>81.168948154900605</v>
      </c>
      <c r="AB11" s="29"/>
      <c r="AC11" s="29"/>
      <c r="AD11" s="29"/>
      <c r="AE11" s="29"/>
      <c r="AF11" s="29"/>
      <c r="AG11" s="29"/>
      <c r="AH11" s="29"/>
      <c r="AI11" s="29"/>
    </row>
    <row r="12" spans="1:35" x14ac:dyDescent="0.25">
      <c r="A12">
        <f>Input!G13</f>
        <v>9</v>
      </c>
      <c r="B12">
        <f t="shared" si="0"/>
        <v>9</v>
      </c>
      <c r="C12" s="4">
        <f>Input!I13</f>
        <v>2.8305912857142852</v>
      </c>
      <c r="D12">
        <f t="shared" si="1"/>
        <v>1.9569519999999994</v>
      </c>
      <c r="E12">
        <f t="shared" si="8"/>
        <v>116.74189878645657</v>
      </c>
      <c r="F12">
        <f t="shared" si="2"/>
        <v>13175.584008769667</v>
      </c>
      <c r="G12">
        <f t="shared" si="3"/>
        <v>7632.9414996852829</v>
      </c>
      <c r="L12">
        <f>Input!J13</f>
        <v>0.17472785714285655</v>
      </c>
      <c r="M12">
        <f t="shared" si="4"/>
        <v>-6.9891142857143485E-2</v>
      </c>
      <c r="N12">
        <f t="shared" si="5"/>
        <v>12.542095668469251</v>
      </c>
      <c r="O12">
        <f t="shared" si="6"/>
        <v>152.95178658063222</v>
      </c>
      <c r="P12">
        <f t="shared" si="7"/>
        <v>84.913530014163072</v>
      </c>
      <c r="T12" t="s">
        <v>25</v>
      </c>
      <c r="U12" t="s">
        <v>26</v>
      </c>
      <c r="V12" t="s">
        <v>27</v>
      </c>
      <c r="AB12" s="29"/>
      <c r="AC12" s="29"/>
      <c r="AD12" s="29"/>
      <c r="AE12" s="29"/>
      <c r="AF12" s="29"/>
      <c r="AG12" s="29"/>
      <c r="AH12" s="29"/>
      <c r="AI12" s="29"/>
    </row>
    <row r="13" spans="1:35" x14ac:dyDescent="0.25">
      <c r="A13">
        <f>Input!G14</f>
        <v>10</v>
      </c>
      <c r="B13">
        <f t="shared" si="0"/>
        <v>10</v>
      </c>
      <c r="C13" s="4">
        <f>Input!I14</f>
        <v>3.1451014285714285</v>
      </c>
      <c r="D13">
        <f t="shared" si="1"/>
        <v>2.2714621428571427</v>
      </c>
      <c r="E13">
        <f t="shared" si="8"/>
        <v>129.49462797000669</v>
      </c>
      <c r="F13">
        <f t="shared" si="2"/>
        <v>16185.733923082391</v>
      </c>
      <c r="G13">
        <f t="shared" si="3"/>
        <v>5567.2456921367866</v>
      </c>
      <c r="L13">
        <f>Input!J14</f>
        <v>0.31451014285714329</v>
      </c>
      <c r="M13">
        <f t="shared" si="4"/>
        <v>6.9891142857143262E-2</v>
      </c>
      <c r="N13">
        <f t="shared" si="5"/>
        <v>12.752729183550111</v>
      </c>
      <c r="O13">
        <f t="shared" si="6"/>
        <v>154.70929290425707</v>
      </c>
      <c r="P13">
        <f t="shared" si="7"/>
        <v>88.839810573167796</v>
      </c>
      <c r="S13" t="s">
        <v>23</v>
      </c>
      <c r="T13">
        <f>_Ac*0.8413</f>
        <v>12639.831144630183</v>
      </c>
      <c r="AB13" s="29"/>
      <c r="AC13" s="29"/>
      <c r="AD13" s="29"/>
      <c r="AE13" s="29"/>
      <c r="AF13" s="29"/>
      <c r="AG13" s="29"/>
      <c r="AH13" s="29"/>
      <c r="AI13" s="29"/>
    </row>
    <row r="14" spans="1:35" x14ac:dyDescent="0.25">
      <c r="A14">
        <f>Input!G15</f>
        <v>11</v>
      </c>
      <c r="B14">
        <f t="shared" si="0"/>
        <v>11</v>
      </c>
      <c r="C14" s="4">
        <f>Input!I15</f>
        <v>3.4596115714285713</v>
      </c>
      <c r="D14">
        <f t="shared" si="1"/>
        <v>2.5859722857142855</v>
      </c>
      <c r="E14">
        <f t="shared" si="8"/>
        <v>142.46332528628886</v>
      </c>
      <c r="F14">
        <f t="shared" si="2"/>
        <v>19565.673882447347</v>
      </c>
      <c r="G14">
        <f t="shared" si="3"/>
        <v>3800.1406133502069</v>
      </c>
      <c r="L14">
        <f>Input!J15</f>
        <v>0.31451014285714285</v>
      </c>
      <c r="M14">
        <f t="shared" si="4"/>
        <v>6.9891142857142818E-2</v>
      </c>
      <c r="N14">
        <f t="shared" si="5"/>
        <v>12.968697316282174</v>
      </c>
      <c r="O14">
        <f t="shared" si="6"/>
        <v>160.12845302007457</v>
      </c>
      <c r="P14">
        <f t="shared" si="7"/>
        <v>92.957662585894752</v>
      </c>
      <c r="S14" t="s">
        <v>24</v>
      </c>
      <c r="T14">
        <f>_Ac*0.9772</f>
        <v>14681.615350686572</v>
      </c>
      <c r="AB14" s="29"/>
      <c r="AC14" s="29"/>
      <c r="AD14" s="29"/>
      <c r="AE14" s="29"/>
      <c r="AF14" s="29"/>
      <c r="AG14" s="29"/>
      <c r="AH14" s="29"/>
      <c r="AI14" s="29"/>
    </row>
    <row r="15" spans="1:35" x14ac:dyDescent="0.25">
      <c r="A15">
        <f>Input!G16</f>
        <v>12</v>
      </c>
      <c r="B15">
        <f t="shared" si="0"/>
        <v>12</v>
      </c>
      <c r="C15" s="4">
        <f>Input!I16</f>
        <v>4.1934685714285713</v>
      </c>
      <c r="D15">
        <f t="shared" si="1"/>
        <v>3.3198292857142855</v>
      </c>
      <c r="E15">
        <f t="shared" si="8"/>
        <v>155.65350645763289</v>
      </c>
      <c r="F15">
        <f t="shared" si="2"/>
        <v>23205.549200718313</v>
      </c>
      <c r="G15">
        <f t="shared" si="3"/>
        <v>2347.8966552153347</v>
      </c>
      <c r="L15">
        <f>Input!J16</f>
        <v>0.73385699999999998</v>
      </c>
      <c r="M15">
        <f t="shared" si="4"/>
        <v>0.48923799999999995</v>
      </c>
      <c r="N15">
        <f t="shared" si="5"/>
        <v>13.190181171344035</v>
      </c>
      <c r="O15">
        <f t="shared" si="6"/>
        <v>155.16001186160966</v>
      </c>
      <c r="P15">
        <f t="shared" si="7"/>
        <v>97.277571112917087</v>
      </c>
      <c r="AB15" s="29"/>
      <c r="AC15" s="29"/>
      <c r="AD15" s="29"/>
      <c r="AE15" s="29"/>
      <c r="AF15" s="29"/>
      <c r="AG15" s="29"/>
      <c r="AH15" s="29"/>
      <c r="AI15" s="29"/>
    </row>
    <row r="16" spans="1:35" x14ac:dyDescent="0.25">
      <c r="A16">
        <f>Input!G17</f>
        <v>13</v>
      </c>
      <c r="B16">
        <f t="shared" si="0"/>
        <v>13</v>
      </c>
      <c r="C16" s="4">
        <f>Input!I17</f>
        <v>5.1020534285714287</v>
      </c>
      <c r="D16">
        <f t="shared" si="1"/>
        <v>4.2284141428571429</v>
      </c>
      <c r="E16">
        <f t="shared" si="8"/>
        <v>169.07087603706901</v>
      </c>
      <c r="F16">
        <f t="shared" si="2"/>
        <v>27173.037243344697</v>
      </c>
      <c r="G16">
        <f t="shared" si="3"/>
        <v>1227.642509063676</v>
      </c>
      <c r="L16">
        <f>Input!J17</f>
        <v>0.90858485714285742</v>
      </c>
      <c r="M16">
        <f t="shared" si="4"/>
        <v>0.66396585714285739</v>
      </c>
      <c r="N16">
        <f t="shared" si="5"/>
        <v>13.417369579436119</v>
      </c>
      <c r="O16">
        <f t="shared" si="6"/>
        <v>156.46969522867732</v>
      </c>
      <c r="P16">
        <f t="shared" si="7"/>
        <v>101.8106766310031</v>
      </c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>
        <f>Input!G18</f>
        <v>14</v>
      </c>
      <c r="B17">
        <f t="shared" si="0"/>
        <v>14</v>
      </c>
      <c r="C17" s="4">
        <f>Input!I18</f>
        <v>6.3950395714285708</v>
      </c>
      <c r="D17">
        <f t="shared" si="1"/>
        <v>5.521400285714285</v>
      </c>
      <c r="E17">
        <f t="shared" si="8"/>
        <v>182.72133553192921</v>
      </c>
      <c r="F17">
        <f t="shared" si="2"/>
        <v>31399.817051262762</v>
      </c>
      <c r="G17">
        <f t="shared" si="3"/>
        <v>457.41533081570122</v>
      </c>
      <c r="L17">
        <f>Input!J18</f>
        <v>1.2929861428571421</v>
      </c>
      <c r="M17">
        <f t="shared" si="4"/>
        <v>1.0483671428571419</v>
      </c>
      <c r="N17">
        <f t="shared" si="5"/>
        <v>13.650459494860204</v>
      </c>
      <c r="O17">
        <f t="shared" si="6"/>
        <v>152.7071476454658</v>
      </c>
      <c r="P17">
        <f t="shared" si="7"/>
        <v>106.56882155552053</v>
      </c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>
        <f>Input!G19</f>
        <v>15</v>
      </c>
      <c r="B18">
        <f t="shared" si="0"/>
        <v>15</v>
      </c>
      <c r="C18" s="4">
        <f>Input!I19</f>
        <v>7.9675902857142864</v>
      </c>
      <c r="D18">
        <f t="shared" si="1"/>
        <v>7.0939510000000006</v>
      </c>
      <c r="E18">
        <f t="shared" si="8"/>
        <v>196.61099194901979</v>
      </c>
      <c r="F18">
        <f t="shared" si="2"/>
        <v>35916.708810072443</v>
      </c>
      <c r="G18">
        <f t="shared" si="3"/>
        <v>56.214213912810536</v>
      </c>
      <c r="L18">
        <f>Input!J19</f>
        <v>1.5725507142857156</v>
      </c>
      <c r="M18">
        <f t="shared" si="4"/>
        <v>1.3279317142857154</v>
      </c>
      <c r="N18">
        <f t="shared" si="5"/>
        <v>13.889656417090579</v>
      </c>
      <c r="O18">
        <f t="shared" si="6"/>
        <v>151.71109289406809</v>
      </c>
      <c r="P18">
        <f t="shared" si="7"/>
        <v>111.56460047657053</v>
      </c>
      <c r="AB18" s="29"/>
      <c r="AC18" s="29"/>
      <c r="AD18" s="29"/>
      <c r="AE18" s="29"/>
      <c r="AF18" s="29"/>
      <c r="AG18" s="29"/>
      <c r="AH18" s="29"/>
      <c r="AI18" s="29"/>
    </row>
    <row r="19" spans="1:35" x14ac:dyDescent="0.25">
      <c r="A19">
        <f>Input!G20</f>
        <v>16</v>
      </c>
      <c r="B19">
        <f t="shared" si="0"/>
        <v>16</v>
      </c>
      <c r="C19" s="4">
        <f>Input!I20</f>
        <v>9.7498144285714279</v>
      </c>
      <c r="D19">
        <f t="shared" si="1"/>
        <v>8.8761751428571429</v>
      </c>
      <c r="E19">
        <f t="shared" si="8"/>
        <v>210.74616678701969</v>
      </c>
      <c r="F19">
        <f t="shared" si="2"/>
        <v>40751.493526414262</v>
      </c>
      <c r="G19">
        <f t="shared" si="3"/>
        <v>44.057215454129881</v>
      </c>
      <c r="L19">
        <f>Input!J20</f>
        <v>1.7822241428571415</v>
      </c>
      <c r="M19">
        <f t="shared" si="4"/>
        <v>1.5376051428571413</v>
      </c>
      <c r="N19">
        <f t="shared" si="5"/>
        <v>14.135174837999905</v>
      </c>
      <c r="O19">
        <f t="shared" si="6"/>
        <v>152.59539087662807</v>
      </c>
      <c r="P19">
        <f t="shared" si="7"/>
        <v>116.81141443909083</v>
      </c>
    </row>
    <row r="20" spans="1:35" x14ac:dyDescent="0.25">
      <c r="A20">
        <f>Input!G21</f>
        <v>17</v>
      </c>
      <c r="B20">
        <f t="shared" si="0"/>
        <v>17</v>
      </c>
      <c r="C20" s="4">
        <f>Input!I21</f>
        <v>11.916439714285714</v>
      </c>
      <c r="D20">
        <f t="shared" si="1"/>
        <v>11.042800428571429</v>
      </c>
      <c r="E20">
        <f t="shared" si="8"/>
        <v>225.13340550355252</v>
      </c>
      <c r="F20">
        <f t="shared" si="2"/>
        <v>45834.787181371517</v>
      </c>
      <c r="G20">
        <f t="shared" si="3"/>
        <v>442.04220130027363</v>
      </c>
      <c r="L20">
        <f>Input!J21</f>
        <v>2.1666252857142858</v>
      </c>
      <c r="M20">
        <f t="shared" si="4"/>
        <v>1.9220062857142857</v>
      </c>
      <c r="N20">
        <f t="shared" si="5"/>
        <v>14.387238716532829</v>
      </c>
      <c r="O20">
        <f t="shared" si="6"/>
        <v>149.34339262550259</v>
      </c>
      <c r="P20">
        <f t="shared" si="7"/>
        <v>122.32352962959507</v>
      </c>
    </row>
    <row r="21" spans="1:35" x14ac:dyDescent="0.25">
      <c r="A21">
        <f>Input!G22</f>
        <v>18</v>
      </c>
      <c r="B21">
        <f t="shared" si="0"/>
        <v>18</v>
      </c>
      <c r="C21" s="4">
        <f>Input!I22</f>
        <v>14.921758714285714</v>
      </c>
      <c r="D21">
        <f t="shared" si="1"/>
        <v>14.048119428571429</v>
      </c>
      <c r="E21">
        <f t="shared" si="8"/>
        <v>239.77948748631488</v>
      </c>
      <c r="F21">
        <f t="shared" si="2"/>
        <v>50954.650525220444</v>
      </c>
      <c r="G21">
        <f t="shared" si="3"/>
        <v>1272.4117981172053</v>
      </c>
      <c r="L21">
        <f>Input!J22</f>
        <v>3.0053190000000001</v>
      </c>
      <c r="M21">
        <f t="shared" si="4"/>
        <v>2.7606999999999999</v>
      </c>
      <c r="N21">
        <f t="shared" si="5"/>
        <v>14.646081982762357</v>
      </c>
      <c r="O21">
        <f t="shared" si="6"/>
        <v>135.50736282085037</v>
      </c>
      <c r="P21">
        <f t="shared" si="7"/>
        <v>128.11614086814706</v>
      </c>
    </row>
    <row r="22" spans="1:35" x14ac:dyDescent="0.25">
      <c r="A22">
        <f>Input!G23</f>
        <v>19</v>
      </c>
      <c r="B22">
        <f t="shared" si="0"/>
        <v>19</v>
      </c>
      <c r="C22" s="4">
        <f>Input!I23</f>
        <v>18.27653342857143</v>
      </c>
      <c r="D22">
        <f t="shared" si="1"/>
        <v>17.402894142857143</v>
      </c>
      <c r="E22">
        <f t="shared" si="8"/>
        <v>254.69143655973286</v>
      </c>
      <c r="F22">
        <f t="shared" si="2"/>
        <v>56305.852362325422</v>
      </c>
      <c r="G22">
        <f t="shared" si="3"/>
        <v>2558.6227646021548</v>
      </c>
      <c r="L22">
        <f>Input!J23</f>
        <v>3.3547747142857158</v>
      </c>
      <c r="M22">
        <f t="shared" si="4"/>
        <v>3.1101557142857157</v>
      </c>
      <c r="N22">
        <f t="shared" si="5"/>
        <v>14.911949073417988</v>
      </c>
      <c r="O22">
        <f t="shared" si="6"/>
        <v>133.56827916738445</v>
      </c>
      <c r="P22">
        <f t="shared" si="7"/>
        <v>134.20544034399239</v>
      </c>
    </row>
    <row r="23" spans="1:35" x14ac:dyDescent="0.25">
      <c r="A23">
        <f>Input!G24</f>
        <v>20</v>
      </c>
      <c r="B23">
        <f t="shared" si="0"/>
        <v>20</v>
      </c>
      <c r="C23" s="4">
        <f>Input!I24</f>
        <v>24.147389285714286</v>
      </c>
      <c r="D23">
        <f t="shared" si="1"/>
        <v>23.27375</v>
      </c>
      <c r="E23">
        <f t="shared" si="8"/>
        <v>269.87653206087555</v>
      </c>
      <c r="F23">
        <f t="shared" si="2"/>
        <v>60812.932120163678</v>
      </c>
      <c r="G23">
        <f t="shared" si="3"/>
        <v>4325.4201206700336</v>
      </c>
      <c r="L23">
        <f>Input!J24</f>
        <v>5.8708558571428568</v>
      </c>
      <c r="M23">
        <f t="shared" si="4"/>
        <v>5.6262368571428567</v>
      </c>
      <c r="N23">
        <f t="shared" si="5"/>
        <v>15.185095501142689</v>
      </c>
      <c r="O23">
        <f t="shared" si="6"/>
        <v>86.75506014585811</v>
      </c>
      <c r="P23">
        <f t="shared" si="7"/>
        <v>140.60869207746529</v>
      </c>
    </row>
    <row r="24" spans="1:35" x14ac:dyDescent="0.25">
      <c r="A24">
        <f>Input!G25</f>
        <v>21</v>
      </c>
      <c r="B24">
        <f t="shared" si="0"/>
        <v>21</v>
      </c>
      <c r="C24" s="4">
        <f>Input!I25</f>
        <v>31.311231142857146</v>
      </c>
      <c r="D24">
        <f t="shared" si="1"/>
        <v>30.437591857142859</v>
      </c>
      <c r="E24">
        <f t="shared" si="8"/>
        <v>285.34232052079415</v>
      </c>
      <c r="F24">
        <f t="shared" si="2"/>
        <v>64976.420695089691</v>
      </c>
      <c r="G24">
        <f t="shared" si="3"/>
        <v>6598.9164024161182</v>
      </c>
      <c r="L24">
        <f>Input!J25</f>
        <v>7.1638418571428595</v>
      </c>
      <c r="M24">
        <f t="shared" si="4"/>
        <v>6.9192228571428593</v>
      </c>
      <c r="N24">
        <f t="shared" si="5"/>
        <v>15.465788459918603</v>
      </c>
      <c r="O24">
        <f t="shared" si="6"/>
        <v>68.922317395339704</v>
      </c>
      <c r="P24">
        <f t="shared" si="7"/>
        <v>147.34431263985954</v>
      </c>
    </row>
    <row r="25" spans="1:35" x14ac:dyDescent="0.25">
      <c r="A25">
        <f>Input!G26</f>
        <v>22</v>
      </c>
      <c r="B25">
        <f t="shared" si="0"/>
        <v>22</v>
      </c>
      <c r="C25" s="4">
        <f>Input!I26</f>
        <v>40.327188285714286</v>
      </c>
      <c r="D25">
        <f t="shared" si="1"/>
        <v>39.453549000000002</v>
      </c>
      <c r="E25">
        <f t="shared" si="8"/>
        <v>301.09662799009521</v>
      </c>
      <c r="F25">
        <f t="shared" si="2"/>
        <v>68457.100783417205</v>
      </c>
      <c r="G25">
        <f t="shared" si="3"/>
        <v>9406.6764424683479</v>
      </c>
      <c r="L25">
        <f>Input!J26</f>
        <v>9.0159571428571397</v>
      </c>
      <c r="M25">
        <f t="shared" si="4"/>
        <v>8.7713381428571395</v>
      </c>
      <c r="N25">
        <f t="shared" si="5"/>
        <v>15.754307469301079</v>
      </c>
      <c r="O25">
        <f t="shared" si="6"/>
        <v>45.405365121887137</v>
      </c>
      <c r="P25">
        <f t="shared" si="7"/>
        <v>154.43195871750513</v>
      </c>
    </row>
    <row r="26" spans="1:35" x14ac:dyDescent="0.25">
      <c r="A26">
        <f>Input!G27</f>
        <v>23</v>
      </c>
      <c r="B26">
        <f t="shared" si="0"/>
        <v>23</v>
      </c>
      <c r="C26" s="4">
        <f>Input!I27</f>
        <v>51.404934142857144</v>
      </c>
      <c r="D26">
        <f t="shared" si="1"/>
        <v>50.531294857142861</v>
      </c>
      <c r="E26">
        <f t="shared" si="8"/>
        <v>317.14757305041348</v>
      </c>
      <c r="F26">
        <f t="shared" si="2"/>
        <v>71084.239797631468</v>
      </c>
      <c r="G26">
        <f t="shared" si="3"/>
        <v>12777.808110189215</v>
      </c>
      <c r="L26">
        <f>Input!J27</f>
        <v>11.077745857142858</v>
      </c>
      <c r="M26">
        <f t="shared" si="4"/>
        <v>10.833126857142858</v>
      </c>
      <c r="N26">
        <f t="shared" si="5"/>
        <v>16.050945060318266</v>
      </c>
      <c r="O26">
        <f t="shared" si="6"/>
        <v>24.732710314464516</v>
      </c>
      <c r="P26">
        <f t="shared" si="7"/>
        <v>161.89262216697398</v>
      </c>
    </row>
    <row r="27" spans="1:35" x14ac:dyDescent="0.25">
      <c r="A27">
        <f>Input!G28</f>
        <v>24</v>
      </c>
      <c r="B27">
        <f t="shared" si="0"/>
        <v>24</v>
      </c>
      <c r="C27" s="4">
        <f>Input!I28</f>
        <v>64.020285142857148</v>
      </c>
      <c r="D27">
        <f t="shared" si="1"/>
        <v>63.146645857142865</v>
      </c>
      <c r="E27">
        <f t="shared" si="8"/>
        <v>333.50358055654476</v>
      </c>
      <c r="F27">
        <f t="shared" si="2"/>
        <v>73092.872140056672</v>
      </c>
      <c r="G27">
        <f t="shared" si="3"/>
        <v>16743.059484404748</v>
      </c>
      <c r="L27">
        <f>Input!J28</f>
        <v>12.615351000000004</v>
      </c>
      <c r="M27">
        <f t="shared" si="4"/>
        <v>12.370732000000004</v>
      </c>
      <c r="N27">
        <f t="shared" si="5"/>
        <v>16.356007506131306</v>
      </c>
      <c r="O27">
        <f t="shared" si="6"/>
        <v>13.992511096862437</v>
      </c>
      <c r="P27">
        <f t="shared" si="7"/>
        <v>169.7487332759116</v>
      </c>
    </row>
    <row r="28" spans="1:35" x14ac:dyDescent="0.25">
      <c r="A28">
        <f>Input!G29</f>
        <v>25</v>
      </c>
      <c r="B28">
        <f t="shared" si="0"/>
        <v>25</v>
      </c>
      <c r="C28" s="4">
        <f>Input!I29</f>
        <v>77.649057714285718</v>
      </c>
      <c r="D28">
        <f t="shared" si="1"/>
        <v>76.775418428571427</v>
      </c>
      <c r="E28">
        <f t="shared" si="8"/>
        <v>350.17339615735494</v>
      </c>
      <c r="F28">
        <f t="shared" si="2"/>
        <v>74746.45422618842</v>
      </c>
      <c r="G28">
        <f t="shared" si="3"/>
        <v>21334.922973285651</v>
      </c>
      <c r="L28">
        <f>Input!J29</f>
        <v>13.62877257142857</v>
      </c>
      <c r="M28">
        <f t="shared" si="4"/>
        <v>13.38415357142857</v>
      </c>
      <c r="N28">
        <f t="shared" si="5"/>
        <v>16.669815600810185</v>
      </c>
      <c r="O28">
        <f t="shared" si="6"/>
        <v>9.2479427065505124</v>
      </c>
      <c r="P28">
        <f t="shared" si="7"/>
        <v>178.02427301931164</v>
      </c>
    </row>
    <row r="29" spans="1:35" x14ac:dyDescent="0.25">
      <c r="A29">
        <f>Input!G30</f>
        <v>26</v>
      </c>
      <c r="B29">
        <f t="shared" si="0"/>
        <v>26</v>
      </c>
      <c r="C29" s="4">
        <f>Input!I30</f>
        <v>93.654128999999998</v>
      </c>
      <c r="D29">
        <f t="shared" si="1"/>
        <v>92.780489714285707</v>
      </c>
      <c r="E29">
        <f t="shared" si="8"/>
        <v>367.16610164721931</v>
      </c>
      <c r="F29">
        <f t="shared" si="2"/>
        <v>75287.464035810437</v>
      </c>
      <c r="G29">
        <f t="shared" si="3"/>
        <v>26587.746942083682</v>
      </c>
      <c r="L29">
        <f>Input!J30</f>
        <v>16.00507128571428</v>
      </c>
      <c r="M29">
        <f t="shared" si="4"/>
        <v>15.76045228571428</v>
      </c>
      <c r="N29">
        <f t="shared" si="5"/>
        <v>16.992705489864356</v>
      </c>
      <c r="O29">
        <f t="shared" si="6"/>
        <v>0.97542132120715463</v>
      </c>
      <c r="P29">
        <f t="shared" si="7"/>
        <v>186.74489518506624</v>
      </c>
    </row>
    <row r="30" spans="1:35" x14ac:dyDescent="0.25">
      <c r="A30">
        <f>Input!G31</f>
        <v>27</v>
      </c>
      <c r="B30">
        <f t="shared" si="0"/>
        <v>27</v>
      </c>
      <c r="C30" s="4">
        <f>Input!I31</f>
        <v>109.41458128571428</v>
      </c>
      <c r="D30">
        <f t="shared" si="1"/>
        <v>108.54094199999999</v>
      </c>
      <c r="E30">
        <f t="shared" si="8"/>
        <v>384.49113120369793</v>
      </c>
      <c r="F30">
        <f t="shared" si="2"/>
        <v>76148.506921556705</v>
      </c>
      <c r="G30">
        <f t="shared" si="3"/>
        <v>32537.855460083469</v>
      </c>
      <c r="L30">
        <f>Input!J31</f>
        <v>15.76045228571428</v>
      </c>
      <c r="M30">
        <f t="shared" si="4"/>
        <v>15.51583328571428</v>
      </c>
      <c r="N30">
        <f t="shared" si="5"/>
        <v>17.325029556478608</v>
      </c>
      <c r="O30">
        <f t="shared" si="6"/>
        <v>2.447902036192354</v>
      </c>
      <c r="P30">
        <f t="shared" si="7"/>
        <v>195.93805933646132</v>
      </c>
    </row>
    <row r="31" spans="1:35" x14ac:dyDescent="0.25">
      <c r="A31">
        <f>Input!G32</f>
        <v>28</v>
      </c>
      <c r="B31">
        <f t="shared" si="0"/>
        <v>28</v>
      </c>
      <c r="C31" s="4">
        <f>Input!I32</f>
        <v>125.45459814285717</v>
      </c>
      <c r="D31">
        <f t="shared" si="1"/>
        <v>124.58095885714287</v>
      </c>
      <c r="E31">
        <f t="shared" si="8"/>
        <v>402.15828857144322</v>
      </c>
      <c r="F31">
        <f t="shared" si="2"/>
        <v>77049.173971321405</v>
      </c>
      <c r="G31">
        <f t="shared" si="3"/>
        <v>39223.676833866295</v>
      </c>
      <c r="L31">
        <f>Input!J32</f>
        <v>16.040016857142888</v>
      </c>
      <c r="M31">
        <f t="shared" si="4"/>
        <v>15.795397857142888</v>
      </c>
      <c r="N31">
        <f t="shared" si="5"/>
        <v>17.667157367745279</v>
      </c>
      <c r="O31">
        <f t="shared" si="6"/>
        <v>2.6475862412434106</v>
      </c>
      <c r="P31">
        <f t="shared" si="7"/>
        <v>205.63317568415783</v>
      </c>
    </row>
    <row r="32" spans="1:35" x14ac:dyDescent="0.25">
      <c r="A32">
        <f>Input!G33</f>
        <v>29</v>
      </c>
      <c r="B32">
        <f t="shared" si="0"/>
        <v>29</v>
      </c>
      <c r="C32" s="4">
        <f>Input!I33</f>
        <v>142.05374414285717</v>
      </c>
      <c r="D32">
        <f t="shared" si="1"/>
        <v>141.18010485714288</v>
      </c>
      <c r="E32">
        <f t="shared" si="8"/>
        <v>420.17776525700094</v>
      </c>
      <c r="F32">
        <f t="shared" si="2"/>
        <v>77839.694508594548</v>
      </c>
      <c r="G32">
        <f t="shared" si="3"/>
        <v>46685.881655359815</v>
      </c>
      <c r="L32">
        <f>Input!J33</f>
        <v>16.599146000000005</v>
      </c>
      <c r="M32">
        <f t="shared" si="4"/>
        <v>16.354527000000004</v>
      </c>
      <c r="N32">
        <f t="shared" si="5"/>
        <v>18.019476685557709</v>
      </c>
      <c r="O32">
        <f t="shared" si="6"/>
        <v>2.0173392563368195</v>
      </c>
      <c r="P32">
        <f t="shared" si="7"/>
        <v>215.8617630575547</v>
      </c>
    </row>
    <row r="33" spans="1:16" x14ac:dyDescent="0.25">
      <c r="A33">
        <f>Input!G34</f>
        <v>30</v>
      </c>
      <c r="B33">
        <f t="shared" si="0"/>
        <v>30</v>
      </c>
      <c r="C33" s="4">
        <f>Input!I34</f>
        <v>159.00234585714287</v>
      </c>
      <c r="D33">
        <f t="shared" si="1"/>
        <v>158.12870657142858</v>
      </c>
      <c r="E33">
        <f t="shared" si="8"/>
        <v>438.5601598042407</v>
      </c>
      <c r="F33">
        <f t="shared" si="2"/>
        <v>78641.799962266901</v>
      </c>
      <c r="G33">
        <f t="shared" si="3"/>
        <v>54967.531160794228</v>
      </c>
      <c r="L33">
        <f>Input!J34</f>
        <v>16.948601714285701</v>
      </c>
      <c r="M33">
        <f t="shared" si="4"/>
        <v>16.703982714285701</v>
      </c>
      <c r="N33">
        <f t="shared" si="5"/>
        <v>18.382394547239738</v>
      </c>
      <c r="O33">
        <f t="shared" si="6"/>
        <v>2.0557618878303625</v>
      </c>
      <c r="P33">
        <f t="shared" si="7"/>
        <v>226.65762129686345</v>
      </c>
    </row>
    <row r="34" spans="1:16" x14ac:dyDescent="0.25">
      <c r="A34">
        <f>Input!G35</f>
        <v>31</v>
      </c>
      <c r="B34">
        <f t="shared" si="0"/>
        <v>31</v>
      </c>
      <c r="C34" s="4">
        <f>Input!I35</f>
        <v>177.20898814285715</v>
      </c>
      <c r="D34">
        <f t="shared" si="1"/>
        <v>176.33534885714286</v>
      </c>
      <c r="E34">
        <f t="shared" si="8"/>
        <v>457.31649822567681</v>
      </c>
      <c r="F34">
        <f t="shared" si="2"/>
        <v>78950.406300462375</v>
      </c>
      <c r="G34">
        <f t="shared" si="3"/>
        <v>64114.236771307209</v>
      </c>
      <c r="L34">
        <f>Input!J35</f>
        <v>18.206642285714281</v>
      </c>
      <c r="M34">
        <f t="shared" si="4"/>
        <v>17.962023285714281</v>
      </c>
      <c r="N34">
        <f t="shared" si="5"/>
        <v>18.756338421436141</v>
      </c>
      <c r="O34">
        <f t="shared" si="6"/>
        <v>0.30216584162754495</v>
      </c>
      <c r="P34">
        <f t="shared" si="7"/>
        <v>238.05701953458541</v>
      </c>
    </row>
    <row r="35" spans="1:16" x14ac:dyDescent="0.25">
      <c r="A35">
        <f>Input!G36</f>
        <v>32</v>
      </c>
      <c r="B35">
        <f t="shared" si="0"/>
        <v>32</v>
      </c>
      <c r="C35" s="4">
        <f>Input!I36</f>
        <v>195.24090257142856</v>
      </c>
      <c r="D35">
        <f t="shared" si="1"/>
        <v>194.36726328571427</v>
      </c>
      <c r="E35">
        <f t="shared" si="8"/>
        <v>476.45825567096057</v>
      </c>
      <c r="F35">
        <f t="shared" si="2"/>
        <v>79575.327984893083</v>
      </c>
      <c r="G35">
        <f t="shared" si="3"/>
        <v>74174.331768328775</v>
      </c>
      <c r="L35">
        <f>Input!J36</f>
        <v>18.031914428571412</v>
      </c>
      <c r="M35">
        <f t="shared" si="4"/>
        <v>17.787295428571412</v>
      </c>
      <c r="N35">
        <f t="shared" si="5"/>
        <v>19.141757445283755</v>
      </c>
      <c r="O35">
        <f t="shared" si="6"/>
        <v>1.2317515217451545</v>
      </c>
      <c r="P35">
        <f t="shared" si="7"/>
        <v>250.09890200048261</v>
      </c>
    </row>
    <row r="36" spans="1:16" x14ac:dyDescent="0.25">
      <c r="A36">
        <f>Input!G37</f>
        <v>33</v>
      </c>
      <c r="B36">
        <f t="shared" si="0"/>
        <v>33</v>
      </c>
      <c r="C36" s="4">
        <f>Input!I37</f>
        <v>212.46906885714284</v>
      </c>
      <c r="D36">
        <f t="shared" si="1"/>
        <v>211.59542957142855</v>
      </c>
      <c r="E36">
        <f t="shared" si="8"/>
        <v>495.99737942038774</v>
      </c>
      <c r="F36">
        <f t="shared" si="2"/>
        <v>80884.469077889895</v>
      </c>
      <c r="G36">
        <f t="shared" si="3"/>
        <v>85199.056147923737</v>
      </c>
      <c r="L36">
        <f>Input!J37</f>
        <v>17.228166285714281</v>
      </c>
      <c r="M36">
        <f t="shared" si="4"/>
        <v>16.98354728571428</v>
      </c>
      <c r="N36">
        <f t="shared" si="5"/>
        <v>19.539123749427151</v>
      </c>
      <c r="O36">
        <f t="shared" si="6"/>
        <v>5.3405243990902251</v>
      </c>
      <c r="P36">
        <f t="shared" si="7"/>
        <v>262.82511316996676</v>
      </c>
    </row>
    <row r="37" spans="1:16" x14ac:dyDescent="0.25">
      <c r="A37">
        <f>Input!G38</f>
        <v>34</v>
      </c>
      <c r="B37">
        <f t="shared" si="0"/>
        <v>34</v>
      </c>
      <c r="C37" s="4">
        <f>Input!I38</f>
        <v>228.85854142857144</v>
      </c>
      <c r="D37">
        <f t="shared" si="1"/>
        <v>227.98490214285715</v>
      </c>
      <c r="E37">
        <f t="shared" si="8"/>
        <v>515.94631329842946</v>
      </c>
      <c r="F37">
        <f t="shared" si="2"/>
        <v>82921.774314708557</v>
      </c>
      <c r="G37">
        <f t="shared" si="3"/>
        <v>97242.755798976839</v>
      </c>
      <c r="L37">
        <f>Input!J38</f>
        <v>16.389472571428598</v>
      </c>
      <c r="M37">
        <f t="shared" si="4"/>
        <v>16.144853571428598</v>
      </c>
      <c r="N37">
        <f t="shared" si="5"/>
        <v>19.948933878041679</v>
      </c>
      <c r="O37">
        <f t="shared" si="6"/>
        <v>12.669764793275698</v>
      </c>
      <c r="P37">
        <f t="shared" si="7"/>
        <v>276.28064428485044</v>
      </c>
    </row>
    <row r="38" spans="1:16" x14ac:dyDescent="0.25">
      <c r="A38">
        <f>Input!G39</f>
        <v>35</v>
      </c>
      <c r="B38">
        <f t="shared" si="0"/>
        <v>35</v>
      </c>
      <c r="C38" s="4">
        <f>Input!I39</f>
        <v>245.2480141428571</v>
      </c>
      <c r="D38">
        <f t="shared" si="1"/>
        <v>244.37437485714281</v>
      </c>
      <c r="E38">
        <f t="shared" si="8"/>
        <v>536.31802361011637</v>
      </c>
      <c r="F38">
        <f t="shared" si="2"/>
        <v>85231.0940471996</v>
      </c>
      <c r="G38">
        <f t="shared" si="3"/>
        <v>110363.0972616026</v>
      </c>
      <c r="L38">
        <f>Input!J39</f>
        <v>16.38947271428566</v>
      </c>
      <c r="M38">
        <f t="shared" si="4"/>
        <v>16.144853714285659</v>
      </c>
      <c r="N38">
        <f t="shared" si="5"/>
        <v>20.371710311686922</v>
      </c>
      <c r="O38">
        <f t="shared" si="6"/>
        <v>15.858216282156178</v>
      </c>
      <c r="P38">
        <f t="shared" si="7"/>
        <v>290.51390351077885</v>
      </c>
    </row>
    <row r="39" spans="1:16" x14ac:dyDescent="0.25">
      <c r="A39">
        <f>Input!G40</f>
        <v>36</v>
      </c>
      <c r="B39">
        <f t="shared" si="0"/>
        <v>36</v>
      </c>
      <c r="C39" s="4">
        <f>Input!I40</f>
        <v>260.34450057142857</v>
      </c>
      <c r="D39">
        <f t="shared" si="1"/>
        <v>259.47086128571431</v>
      </c>
      <c r="E39">
        <f t="shared" si="8"/>
        <v>557.12602671165769</v>
      </c>
      <c r="F39">
        <f t="shared" si="2"/>
        <v>88598.597504745718</v>
      </c>
      <c r="G39">
        <f t="shared" si="3"/>
        <v>124621.29944572355</v>
      </c>
      <c r="L39">
        <f>Input!J40</f>
        <v>15.096486428571467</v>
      </c>
      <c r="M39">
        <f t="shared" si="4"/>
        <v>14.851867428571467</v>
      </c>
      <c r="N39">
        <f t="shared" si="5"/>
        <v>20.808003101541338</v>
      </c>
      <c r="O39">
        <f t="shared" si="6"/>
        <v>32.621422705612829</v>
      </c>
      <c r="P39">
        <f t="shared" si="7"/>
        <v>305.5770122609872</v>
      </c>
    </row>
    <row r="40" spans="1:16" x14ac:dyDescent="0.25">
      <c r="A40">
        <f>Input!G41</f>
        <v>37</v>
      </c>
      <c r="B40">
        <f t="shared" si="0"/>
        <v>37</v>
      </c>
      <c r="C40" s="4">
        <f>Input!I41</f>
        <v>274.84691228571427</v>
      </c>
      <c r="D40">
        <f t="shared" si="1"/>
        <v>273.97327300000001</v>
      </c>
      <c r="E40">
        <f t="shared" si="8"/>
        <v>578.38441833603019</v>
      </c>
      <c r="F40">
        <f t="shared" si="2"/>
        <v>92666.1454047937</v>
      </c>
      <c r="G40">
        <f t="shared" si="3"/>
        <v>140082.38382682228</v>
      </c>
      <c r="L40">
        <f>Input!J41</f>
        <v>14.502411714285699</v>
      </c>
      <c r="M40">
        <f t="shared" si="4"/>
        <v>14.257792714285699</v>
      </c>
      <c r="N40">
        <f t="shared" si="5"/>
        <v>21.258391624372532</v>
      </c>
      <c r="O40">
        <f t="shared" si="6"/>
        <v>45.643264545496883</v>
      </c>
      <c r="P40">
        <f t="shared" si="7"/>
        <v>321.52613051548911</v>
      </c>
    </row>
    <row r="41" spans="1:16" x14ac:dyDescent="0.25">
      <c r="A41">
        <f>Input!G42</f>
        <v>38</v>
      </c>
      <c r="B41">
        <f t="shared" si="0"/>
        <v>38</v>
      </c>
      <c r="C41" s="4">
        <f>Input!I42</f>
        <v>288.12622914285714</v>
      </c>
      <c r="D41">
        <f t="shared" si="1"/>
        <v>287.25258985714288</v>
      </c>
      <c r="E41">
        <f t="shared" si="8"/>
        <v>600.10790480451533</v>
      </c>
      <c r="F41">
        <f t="shared" si="2"/>
        <v>97878.448090819613</v>
      </c>
      <c r="G41">
        <f t="shared" si="3"/>
        <v>156815.44478806763</v>
      </c>
      <c r="L41">
        <f>Input!J42</f>
        <v>13.279316857142874</v>
      </c>
      <c r="M41">
        <f t="shared" si="4"/>
        <v>13.034697857142874</v>
      </c>
      <c r="N41">
        <f t="shared" si="5"/>
        <v>21.723486468485099</v>
      </c>
      <c r="O41">
        <f t="shared" si="6"/>
        <v>71.304000425115504</v>
      </c>
      <c r="P41">
        <f t="shared" si="7"/>
        <v>338.42181430315486</v>
      </c>
    </row>
    <row r="42" spans="1:16" x14ac:dyDescent="0.25">
      <c r="A42">
        <f>Input!G43</f>
        <v>39</v>
      </c>
      <c r="B42">
        <f t="shared" si="0"/>
        <v>39</v>
      </c>
      <c r="C42" s="4">
        <f>Input!I43</f>
        <v>301.964675</v>
      </c>
      <c r="D42">
        <f t="shared" si="1"/>
        <v>301.09103571428574</v>
      </c>
      <c r="E42">
        <f t="shared" si="8"/>
        <v>622.31183626638506</v>
      </c>
      <c r="F42">
        <f t="shared" si="2"/>
        <v>103182.80270733158</v>
      </c>
      <c r="G42">
        <f t="shared" si="3"/>
        <v>174893.94194717478</v>
      </c>
      <c r="L42">
        <f>Input!J43</f>
        <v>13.838445857142858</v>
      </c>
      <c r="M42">
        <f t="shared" si="4"/>
        <v>13.593826857142858</v>
      </c>
      <c r="N42">
        <f t="shared" si="5"/>
        <v>22.203931461869775</v>
      </c>
      <c r="O42">
        <f t="shared" si="6"/>
        <v>69.981349402893272</v>
      </c>
      <c r="P42">
        <f t="shared" si="7"/>
        <v>356.32940889692054</v>
      </c>
    </row>
    <row r="43" spans="1:16" x14ac:dyDescent="0.25">
      <c r="A43">
        <f>Input!G44</f>
        <v>40</v>
      </c>
      <c r="B43">
        <f t="shared" si="0"/>
        <v>40</v>
      </c>
      <c r="C43" s="4">
        <f>Input!I44</f>
        <v>316.5020324285714</v>
      </c>
      <c r="D43">
        <f t="shared" si="1"/>
        <v>315.62839314285713</v>
      </c>
      <c r="E43">
        <f t="shared" si="8"/>
        <v>645.0122421212493</v>
      </c>
      <c r="F43">
        <f t="shared" si="2"/>
        <v>108493.71996782026</v>
      </c>
      <c r="G43">
        <f t="shared" si="3"/>
        <v>194396.01649457909</v>
      </c>
      <c r="L43">
        <f>Input!J44</f>
        <v>14.537357428571397</v>
      </c>
      <c r="M43">
        <f t="shared" si="4"/>
        <v>14.292738428571397</v>
      </c>
      <c r="N43">
        <f t="shared" si="5"/>
        <v>22.700405854864265</v>
      </c>
      <c r="O43">
        <f t="shared" si="6"/>
        <v>66.635359610002467</v>
      </c>
      <c r="P43">
        <f t="shared" si="7"/>
        <v>375.31948170591846</v>
      </c>
    </row>
    <row r="44" spans="1:16" x14ac:dyDescent="0.25">
      <c r="A44">
        <f>Input!G45</f>
        <v>41</v>
      </c>
      <c r="B44">
        <f t="shared" si="0"/>
        <v>41</v>
      </c>
      <c r="C44" s="4">
        <f>Input!I45</f>
        <v>330.75982514285715</v>
      </c>
      <c r="D44">
        <f t="shared" si="1"/>
        <v>329.88618585714289</v>
      </c>
      <c r="E44">
        <f t="shared" si="8"/>
        <v>668.22586879208916</v>
      </c>
      <c r="F44">
        <f t="shared" si="2"/>
        <v>114473.74104851997</v>
      </c>
      <c r="G44">
        <f t="shared" si="3"/>
        <v>215404.83377913979</v>
      </c>
      <c r="L44">
        <f>Input!J45</f>
        <v>14.257792714285756</v>
      </c>
      <c r="M44">
        <f t="shared" si="4"/>
        <v>14.013173714285756</v>
      </c>
      <c r="N44">
        <f t="shared" si="5"/>
        <v>23.213626670839879</v>
      </c>
      <c r="O44">
        <f t="shared" si="6"/>
        <v>80.206961857367887</v>
      </c>
      <c r="P44">
        <f t="shared" si="7"/>
        <v>395.46829933998049</v>
      </c>
    </row>
    <row r="45" spans="1:16" x14ac:dyDescent="0.25">
      <c r="A45">
        <f>Input!G46</f>
        <v>42</v>
      </c>
      <c r="B45">
        <f t="shared" si="0"/>
        <v>42</v>
      </c>
      <c r="C45" s="4">
        <f>Input!I46</f>
        <v>345.36707357142859</v>
      </c>
      <c r="D45">
        <f t="shared" si="1"/>
        <v>344.49343428571433</v>
      </c>
      <c r="E45">
        <f t="shared" si="8"/>
        <v>691.97022003185282</v>
      </c>
      <c r="F45">
        <f t="shared" si="2"/>
        <v>120740.11663246783</v>
      </c>
      <c r="G45">
        <f t="shared" si="3"/>
        <v>238008.95461134188</v>
      </c>
      <c r="L45">
        <f>Input!J46</f>
        <v>14.607248428571438</v>
      </c>
      <c r="M45">
        <f t="shared" si="4"/>
        <v>14.362629428571438</v>
      </c>
      <c r="N45">
        <f t="shared" si="5"/>
        <v>23.744351239763667</v>
      </c>
      <c r="O45">
        <f t="shared" si="6"/>
        <v>83.486647782296927</v>
      </c>
      <c r="P45">
        <f t="shared" si="7"/>
        <v>416.85835388025043</v>
      </c>
    </row>
    <row r="46" spans="1:16" x14ac:dyDescent="0.25">
      <c r="A46">
        <f>Input!G47</f>
        <v>43</v>
      </c>
      <c r="B46">
        <f t="shared" si="0"/>
        <v>43</v>
      </c>
      <c r="C46" s="4">
        <f>Input!I47</f>
        <v>360.32377785714289</v>
      </c>
      <c r="D46">
        <f t="shared" si="1"/>
        <v>359.45013857142862</v>
      </c>
      <c r="E46">
        <f t="shared" si="8"/>
        <v>716.26359996282042</v>
      </c>
      <c r="F46">
        <f t="shared" si="2"/>
        <v>127315.84623010624</v>
      </c>
      <c r="G46">
        <f t="shared" si="3"/>
        <v>262302.738014879</v>
      </c>
      <c r="L46">
        <f>Input!J47</f>
        <v>14.956704285714295</v>
      </c>
      <c r="M46">
        <f t="shared" si="4"/>
        <v>14.712085285714295</v>
      </c>
      <c r="N46">
        <f t="shared" si="5"/>
        <v>24.293379930967621</v>
      </c>
      <c r="O46">
        <f t="shared" si="6"/>
        <v>87.173512104666614</v>
      </c>
      <c r="P46">
        <f t="shared" si="7"/>
        <v>439.57894402434925</v>
      </c>
    </row>
    <row r="47" spans="1:16" x14ac:dyDescent="0.25">
      <c r="A47">
        <f>Input!G48</f>
        <v>44</v>
      </c>
      <c r="B47">
        <f t="shared" si="0"/>
        <v>44</v>
      </c>
      <c r="C47" s="4">
        <f>Input!I48</f>
        <v>375.07080857142864</v>
      </c>
      <c r="D47">
        <f t="shared" si="1"/>
        <v>374.19716928571438</v>
      </c>
      <c r="E47">
        <f t="shared" si="8"/>
        <v>741.12515906592489</v>
      </c>
      <c r="F47">
        <f t="shared" si="2"/>
        <v>134636.14968414628</v>
      </c>
      <c r="G47">
        <f t="shared" si="3"/>
        <v>288386.77844906755</v>
      </c>
      <c r="L47">
        <f>Input!J48</f>
        <v>14.747030714285756</v>
      </c>
      <c r="M47">
        <f t="shared" si="4"/>
        <v>14.502411714285756</v>
      </c>
      <c r="N47">
        <f t="shared" si="5"/>
        <v>24.861559103104469</v>
      </c>
      <c r="O47">
        <f t="shared" si="6"/>
        <v>102.30368452821966</v>
      </c>
      <c r="P47">
        <f t="shared" si="7"/>
        <v>463.72681749714314</v>
      </c>
    </row>
    <row r="48" spans="1:16" x14ac:dyDescent="0.25">
      <c r="A48">
        <f>Input!G49</f>
        <v>45</v>
      </c>
      <c r="B48">
        <f t="shared" si="0"/>
        <v>45</v>
      </c>
      <c r="C48" s="4">
        <f>Input!I49</f>
        <v>388.97914557142855</v>
      </c>
      <c r="D48">
        <f t="shared" si="1"/>
        <v>388.10550628571428</v>
      </c>
      <c r="E48">
        <f t="shared" si="8"/>
        <v>766.57494335702643</v>
      </c>
      <c r="F48">
        <f t="shared" si="2"/>
        <v>143239.11479707589</v>
      </c>
      <c r="G48">
        <f t="shared" si="3"/>
        <v>316368.38085072598</v>
      </c>
      <c r="L48">
        <f>Input!J49</f>
        <v>13.908336999999904</v>
      </c>
      <c r="M48">
        <f t="shared" si="4"/>
        <v>13.663717999999903</v>
      </c>
      <c r="N48">
        <f t="shared" si="5"/>
        <v>25.449784291101501</v>
      </c>
      <c r="O48">
        <f t="shared" si="6"/>
        <v>133.2050055732764</v>
      </c>
      <c r="P48">
        <f t="shared" si="7"/>
        <v>489.40688194185145</v>
      </c>
    </row>
    <row r="49" spans="1:16" x14ac:dyDescent="0.25">
      <c r="A49">
        <f>Input!G50</f>
        <v>46</v>
      </c>
      <c r="B49">
        <f t="shared" si="0"/>
        <v>46</v>
      </c>
      <c r="C49" s="4">
        <f>Input!I50</f>
        <v>402.39824471428568</v>
      </c>
      <c r="D49">
        <f t="shared" si="1"/>
        <v>401.52460542857142</v>
      </c>
      <c r="E49">
        <f t="shared" si="8"/>
        <v>792.63394700899153</v>
      </c>
      <c r="F49">
        <f t="shared" si="2"/>
        <v>152966.51707146975</v>
      </c>
      <c r="G49">
        <f t="shared" si="3"/>
        <v>346362.07720949175</v>
      </c>
      <c r="L49">
        <f>Input!J50</f>
        <v>13.419099142857135</v>
      </c>
      <c r="M49">
        <f t="shared" si="4"/>
        <v>13.174480142857135</v>
      </c>
      <c r="N49">
        <f t="shared" si="5"/>
        <v>26.059003651965121</v>
      </c>
      <c r="O49">
        <f t="shared" si="6"/>
        <v>159.76718599936839</v>
      </c>
      <c r="P49">
        <f t="shared" si="7"/>
        <v>516.73299244651025</v>
      </c>
    </row>
    <row r="50" spans="1:16" x14ac:dyDescent="0.25">
      <c r="A50">
        <f>Input!G51</f>
        <v>47</v>
      </c>
      <c r="B50">
        <f t="shared" si="0"/>
        <v>47</v>
      </c>
      <c r="C50" s="4">
        <f>Input!I51</f>
        <v>413.54588171428571</v>
      </c>
      <c r="D50">
        <f t="shared" si="1"/>
        <v>412.67224242857145</v>
      </c>
      <c r="E50">
        <f t="shared" si="8"/>
        <v>819.3241687025552</v>
      </c>
      <c r="F50">
        <f t="shared" si="2"/>
        <v>165365.78914234153</v>
      </c>
      <c r="G50">
        <f t="shared" si="3"/>
        <v>378490.18880022212</v>
      </c>
      <c r="L50">
        <f>Input!J51</f>
        <v>11.147637000000032</v>
      </c>
      <c r="M50">
        <f t="shared" si="4"/>
        <v>10.903018000000031</v>
      </c>
      <c r="N50">
        <f t="shared" si="5"/>
        <v>26.690221693563718</v>
      </c>
      <c r="O50">
        <f t="shared" si="6"/>
        <v>241.57193895660018</v>
      </c>
      <c r="P50">
        <f t="shared" si="7"/>
        <v>545.82882493560498</v>
      </c>
    </row>
    <row r="51" spans="1:16" x14ac:dyDescent="0.25">
      <c r="A51">
        <f>Input!G52</f>
        <v>48</v>
      </c>
      <c r="B51">
        <f t="shared" si="0"/>
        <v>48</v>
      </c>
      <c r="C51" s="4">
        <f>Input!I52</f>
        <v>423.95966171428569</v>
      </c>
      <c r="D51">
        <f t="shared" si="1"/>
        <v>423.08602242857143</v>
      </c>
      <c r="E51">
        <f t="shared" si="8"/>
        <v>846.66867201561047</v>
      </c>
      <c r="F51">
        <f t="shared" si="2"/>
        <v>179422.26103117631</v>
      </c>
      <c r="G51">
        <f t="shared" si="3"/>
        <v>412883.43865606678</v>
      </c>
      <c r="L51">
        <f>Input!J52</f>
        <v>10.413779999999974</v>
      </c>
      <c r="M51">
        <f t="shared" si="4"/>
        <v>10.169160999999974</v>
      </c>
      <c r="N51">
        <f t="shared" si="5"/>
        <v>27.344503313055316</v>
      </c>
      <c r="O51">
        <f t="shared" si="6"/>
        <v>286.64939190323565</v>
      </c>
      <c r="P51">
        <f t="shared" si="7"/>
        <v>576.82884588700665</v>
      </c>
    </row>
    <row r="52" spans="1:16" x14ac:dyDescent="0.25">
      <c r="A52">
        <f>Input!G53</f>
        <v>49</v>
      </c>
      <c r="B52">
        <f t="shared" si="0"/>
        <v>49</v>
      </c>
      <c r="C52" s="4">
        <f>Input!I53</f>
        <v>433.4299112857143</v>
      </c>
      <c r="D52">
        <f t="shared" si="1"/>
        <v>432.55627200000004</v>
      </c>
      <c r="E52">
        <f t="shared" si="8"/>
        <v>874.69165019007391</v>
      </c>
      <c r="F52">
        <f t="shared" si="2"/>
        <v>195483.69264727965</v>
      </c>
      <c r="G52">
        <f t="shared" si="3"/>
        <v>449681.61938281852</v>
      </c>
      <c r="L52">
        <f>Input!J53</f>
        <v>9.4702495714286101</v>
      </c>
      <c r="M52">
        <f t="shared" si="4"/>
        <v>9.22563057142861</v>
      </c>
      <c r="N52">
        <f t="shared" si="5"/>
        <v>28.022978174463447</v>
      </c>
      <c r="O52">
        <f t="shared" si="6"/>
        <v>344.20373861786697</v>
      </c>
      <c r="P52">
        <f t="shared" si="7"/>
        <v>609.87939024475759</v>
      </c>
    </row>
    <row r="53" spans="1:16" x14ac:dyDescent="0.25">
      <c r="A53">
        <f>Input!G54</f>
        <v>50</v>
      </c>
      <c r="B53">
        <f t="shared" si="0"/>
        <v>50</v>
      </c>
      <c r="C53" s="4">
        <f>Input!I54</f>
        <v>441.5023379999999</v>
      </c>
      <c r="D53">
        <f t="shared" si="1"/>
        <v>440.62869871428563</v>
      </c>
      <c r="E53">
        <f t="shared" si="8"/>
        <v>903.41849564815107</v>
      </c>
      <c r="F53">
        <f t="shared" si="2"/>
        <v>214174.3961460884</v>
      </c>
      <c r="G53">
        <f t="shared" si="3"/>
        <v>489034.32199705084</v>
      </c>
      <c r="L53">
        <f>Input!J54</f>
        <v>8.0724267142855979</v>
      </c>
      <c r="M53">
        <f t="shared" si="4"/>
        <v>7.8278077142855977</v>
      </c>
      <c r="N53">
        <f t="shared" si="5"/>
        <v>28.726845458077158</v>
      </c>
      <c r="O53">
        <f t="shared" si="6"/>
        <v>426.60501364388813</v>
      </c>
      <c r="P53">
        <f t="shared" si="7"/>
        <v>645.13986101744069</v>
      </c>
    </row>
    <row r="54" spans="1:16" x14ac:dyDescent="0.25">
      <c r="A54">
        <f>Input!G55</f>
        <v>51</v>
      </c>
      <c r="B54">
        <f t="shared" si="0"/>
        <v>51</v>
      </c>
      <c r="C54" s="4">
        <f>Input!I55</f>
        <v>448.63123442857142</v>
      </c>
      <c r="D54">
        <f t="shared" si="1"/>
        <v>447.75759514285716</v>
      </c>
      <c r="E54">
        <f t="shared" si="8"/>
        <v>932.87587466605544</v>
      </c>
      <c r="F54">
        <f t="shared" si="2"/>
        <v>235339.74512754794</v>
      </c>
      <c r="G54">
        <f t="shared" si="3"/>
        <v>531101.73212632188</v>
      </c>
      <c r="L54">
        <f>Input!J55</f>
        <v>7.1288964285715224</v>
      </c>
      <c r="M54">
        <f t="shared" si="4"/>
        <v>6.8842774285715223</v>
      </c>
      <c r="N54">
        <f t="shared" si="5"/>
        <v>29.457379017904323</v>
      </c>
      <c r="O54">
        <f t="shared" si="6"/>
        <v>498.56113474213799</v>
      </c>
      <c r="P54">
        <f t="shared" si="7"/>
        <v>682.78406591359862</v>
      </c>
    </row>
    <row r="55" spans="1:16" x14ac:dyDescent="0.25">
      <c r="A55">
        <f>Input!G56</f>
        <v>52</v>
      </c>
      <c r="B55">
        <f t="shared" si="0"/>
        <v>52</v>
      </c>
      <c r="C55" s="4">
        <f>Input!I56</f>
        <v>455.93485871428578</v>
      </c>
      <c r="D55">
        <f t="shared" si="1"/>
        <v>455.06121942857152</v>
      </c>
      <c r="E55">
        <f t="shared" si="8"/>
        <v>963.09180765344536</v>
      </c>
      <c r="F55">
        <f t="shared" si="2"/>
        <v>258095.07857211132</v>
      </c>
      <c r="G55">
        <f t="shared" si="3"/>
        <v>576055.50064970891</v>
      </c>
      <c r="L55">
        <f>Input!J56</f>
        <v>7.3036242857143634</v>
      </c>
      <c r="M55">
        <f t="shared" si="4"/>
        <v>7.0590052857143633</v>
      </c>
      <c r="N55">
        <f t="shared" si="5"/>
        <v>30.215932987389923</v>
      </c>
      <c r="O55">
        <f t="shared" si="6"/>
        <v>524.97389004087756</v>
      </c>
      <c r="P55">
        <f t="shared" si="7"/>
        <v>723.00170850948348</v>
      </c>
    </row>
    <row r="56" spans="1:16" x14ac:dyDescent="0.25">
      <c r="A56">
        <f>Input!G57</f>
        <v>53</v>
      </c>
      <c r="B56">
        <f t="shared" si="0"/>
        <v>53</v>
      </c>
      <c r="C56" s="4">
        <f>Input!I57</f>
        <v>462.57451700000001</v>
      </c>
      <c r="D56">
        <f t="shared" si="1"/>
        <v>461.70087771428575</v>
      </c>
      <c r="E56">
        <f t="shared" si="8"/>
        <v>994.0957555315274</v>
      </c>
      <c r="F56">
        <f t="shared" si="2"/>
        <v>283444.30592603568</v>
      </c>
      <c r="G56">
        <f t="shared" si="3"/>
        <v>624079.69669306476</v>
      </c>
      <c r="L56">
        <f>Input!J57</f>
        <v>6.6396582857142334</v>
      </c>
      <c r="M56">
        <f t="shared" si="4"/>
        <v>6.3950392857142333</v>
      </c>
      <c r="N56">
        <f t="shared" si="5"/>
        <v>31.003947878082094</v>
      </c>
      <c r="O56">
        <f t="shared" si="6"/>
        <v>593.61860734076481</v>
      </c>
      <c r="P56">
        <f t="shared" si="7"/>
        <v>766.00005391701768</v>
      </c>
    </row>
    <row r="57" spans="1:16" x14ac:dyDescent="0.25">
      <c r="A57">
        <f>Input!G58</f>
        <v>54</v>
      </c>
      <c r="B57">
        <f t="shared" si="0"/>
        <v>54</v>
      </c>
      <c r="C57" s="4">
        <f>Input!I58</f>
        <v>469.38890314285715</v>
      </c>
      <c r="D57">
        <f t="shared" si="1"/>
        <v>468.51526385714288</v>
      </c>
      <c r="E57">
        <f t="shared" si="8"/>
        <v>1025.918712752479</v>
      </c>
      <c r="F57">
        <f t="shared" si="2"/>
        <v>310698.60484041565</v>
      </c>
      <c r="G57">
        <f t="shared" si="3"/>
        <v>675371.85183943843</v>
      </c>
      <c r="L57">
        <f>Input!J58</f>
        <v>6.8143861428571313</v>
      </c>
      <c r="M57">
        <f t="shared" si="4"/>
        <v>6.5697671428571311</v>
      </c>
      <c r="N57">
        <f t="shared" si="5"/>
        <v>31.822957220951647</v>
      </c>
      <c r="O57">
        <f t="shared" si="6"/>
        <v>625.42862736810548</v>
      </c>
      <c r="P57">
        <f t="shared" si="7"/>
        <v>812.00579177607642</v>
      </c>
    </row>
    <row r="58" spans="1:16" x14ac:dyDescent="0.25">
      <c r="A58">
        <f>Input!G59</f>
        <v>55</v>
      </c>
      <c r="B58">
        <f t="shared" si="0"/>
        <v>55</v>
      </c>
      <c r="C58" s="4">
        <f>Input!I59</f>
        <v>475.81888814285713</v>
      </c>
      <c r="D58">
        <f t="shared" si="1"/>
        <v>474.94524885714287</v>
      </c>
      <c r="E58">
        <f t="shared" si="8"/>
        <v>1058.5933075582027</v>
      </c>
      <c r="F58">
        <f t="shared" si="2"/>
        <v>340645.05642551585</v>
      </c>
      <c r="G58">
        <f t="shared" si="3"/>
        <v>730144.10548701778</v>
      </c>
      <c r="L58">
        <f>Input!J59</f>
        <v>6.4299849999999878</v>
      </c>
      <c r="M58">
        <f t="shared" si="4"/>
        <v>6.1853659999999877</v>
      </c>
      <c r="N58">
        <f t="shared" si="5"/>
        <v>32.67459480572365</v>
      </c>
      <c r="O58">
        <f t="shared" si="6"/>
        <v>688.77954385468661</v>
      </c>
      <c r="P58">
        <f t="shared" si="7"/>
        <v>861.26712270013115</v>
      </c>
    </row>
    <row r="59" spans="1:16" x14ac:dyDescent="0.25">
      <c r="A59">
        <f>Input!G60</f>
        <v>56</v>
      </c>
      <c r="B59">
        <f t="shared" si="0"/>
        <v>56</v>
      </c>
      <c r="C59" s="4">
        <f>Input!I60</f>
        <v>481.37523385714286</v>
      </c>
      <c r="D59">
        <f t="shared" si="1"/>
        <v>480.5015945714286</v>
      </c>
      <c r="E59">
        <f t="shared" si="8"/>
        <v>1092.1539101381488</v>
      </c>
      <c r="F59">
        <f t="shared" si="2"/>
        <v>374118.55513813079</v>
      </c>
      <c r="G59">
        <f t="shared" si="3"/>
        <v>788624.4625032146</v>
      </c>
      <c r="L59">
        <f>Input!J60</f>
        <v>5.556345714285726</v>
      </c>
      <c r="M59">
        <f t="shared" si="4"/>
        <v>5.3117267142857258</v>
      </c>
      <c r="N59">
        <f t="shared" si="5"/>
        <v>33.560602579946163</v>
      </c>
      <c r="O59">
        <f t="shared" si="6"/>
        <v>784.23840259788972</v>
      </c>
      <c r="P59">
        <f t="shared" si="7"/>
        <v>914.056098134595</v>
      </c>
    </row>
    <row r="60" spans="1:16" x14ac:dyDescent="0.25">
      <c r="A60">
        <f>Input!G61</f>
        <v>57</v>
      </c>
      <c r="B60">
        <f t="shared" si="0"/>
        <v>57</v>
      </c>
      <c r="C60" s="4">
        <f>Input!I61</f>
        <v>486.89663400000001</v>
      </c>
      <c r="D60">
        <f t="shared" si="1"/>
        <v>486.02299471428574</v>
      </c>
      <c r="E60">
        <f t="shared" si="8"/>
        <v>1126.6367494148519</v>
      </c>
      <c r="F60">
        <f t="shared" si="2"/>
        <v>410385.98271155724</v>
      </c>
      <c r="G60">
        <f t="shared" si="3"/>
        <v>851058.1757055542</v>
      </c>
      <c r="L60">
        <f>Input!J61</f>
        <v>5.5214001428571464</v>
      </c>
      <c r="M60">
        <f t="shared" si="4"/>
        <v>5.2767811428571463</v>
      </c>
      <c r="N60">
        <f t="shared" si="5"/>
        <v>34.48283927670299</v>
      </c>
      <c r="O60">
        <f t="shared" si="6"/>
        <v>838.76495670345741</v>
      </c>
      <c r="P60">
        <f t="shared" si="7"/>
        <v>970.67124803409479</v>
      </c>
    </row>
    <row r="61" spans="1:16" x14ac:dyDescent="0.25">
      <c r="A61">
        <f>Input!G62</f>
        <v>58</v>
      </c>
      <c r="B61">
        <f t="shared" si="0"/>
        <v>58</v>
      </c>
      <c r="C61" s="4">
        <f>Input!I62</f>
        <v>491.75406828571425</v>
      </c>
      <c r="D61">
        <f t="shared" si="1"/>
        <v>490.88042899999999</v>
      </c>
      <c r="E61">
        <f t="shared" si="8"/>
        <v>1162.0800392628396</v>
      </c>
      <c r="F61">
        <f t="shared" si="2"/>
        <v>450508.91681698768</v>
      </c>
      <c r="G61">
        <f t="shared" si="3"/>
        <v>917709.26727278891</v>
      </c>
      <c r="L61">
        <f>Input!J62</f>
        <v>4.8574342857142483</v>
      </c>
      <c r="M61">
        <f t="shared" si="4"/>
        <v>4.6128152857142481</v>
      </c>
      <c r="N61">
        <f t="shared" si="5"/>
        <v>35.4432898479876</v>
      </c>
      <c r="O61">
        <f t="shared" si="6"/>
        <v>935.49456047624778</v>
      </c>
      <c r="P61">
        <f t="shared" si="7"/>
        <v>1031.4405359364689</v>
      </c>
    </row>
    <row r="62" spans="1:16" x14ac:dyDescent="0.25">
      <c r="A62">
        <f>Input!G63</f>
        <v>59</v>
      </c>
      <c r="B62">
        <f t="shared" si="0"/>
        <v>59</v>
      </c>
      <c r="C62" s="4">
        <f>Input!I63</f>
        <v>495.66797214285708</v>
      </c>
      <c r="D62">
        <f t="shared" si="1"/>
        <v>494.79433285714282</v>
      </c>
      <c r="E62">
        <f t="shared" si="8"/>
        <v>1198.5241150527661</v>
      </c>
      <c r="F62">
        <f t="shared" si="2"/>
        <v>495235.60634909943</v>
      </c>
      <c r="G62">
        <f t="shared" si="3"/>
        <v>988862.2049821706</v>
      </c>
      <c r="L62">
        <f>Input!J63</f>
        <v>3.9139038571428273</v>
      </c>
      <c r="M62">
        <f t="shared" si="4"/>
        <v>3.6692848571428271</v>
      </c>
      <c r="N62">
        <f t="shared" si="5"/>
        <v>36.444075789926572</v>
      </c>
      <c r="O62">
        <f t="shared" si="6"/>
        <v>1058.2120859764714</v>
      </c>
      <c r="P62">
        <f t="shared" si="7"/>
        <v>1096.724687036352</v>
      </c>
    </row>
    <row r="63" spans="1:16" x14ac:dyDescent="0.25">
      <c r="A63">
        <f>Input!G64</f>
        <v>60</v>
      </c>
      <c r="B63">
        <f t="shared" si="0"/>
        <v>60</v>
      </c>
      <c r="C63" s="4">
        <f>Input!I64</f>
        <v>498.9878014285714</v>
      </c>
      <c r="D63">
        <f t="shared" si="1"/>
        <v>498.11416214285714</v>
      </c>
      <c r="E63">
        <f t="shared" si="8"/>
        <v>1236.0115815091913</v>
      </c>
      <c r="F63">
        <f t="shared" si="2"/>
        <v>544492.60150749562</v>
      </c>
      <c r="G63">
        <f t="shared" si="3"/>
        <v>1064823.7512149441</v>
      </c>
      <c r="L63">
        <f>Input!J64</f>
        <v>3.3198292857143201</v>
      </c>
      <c r="M63">
        <f t="shared" si="4"/>
        <v>3.07521028571432</v>
      </c>
      <c r="N63">
        <f t="shared" si="5"/>
        <v>37.487466456425075</v>
      </c>
      <c r="O63">
        <f t="shared" si="6"/>
        <v>1167.4274298293353</v>
      </c>
      <c r="P63">
        <f t="shared" si="7"/>
        <v>1166.9209418932664</v>
      </c>
    </row>
    <row r="64" spans="1:16" x14ac:dyDescent="0.25">
      <c r="A64">
        <f>Input!G65</f>
        <v>61</v>
      </c>
      <c r="B64">
        <f t="shared" si="0"/>
        <v>61</v>
      </c>
      <c r="C64" s="4">
        <f>Input!I65</f>
        <v>501.64366485714282</v>
      </c>
      <c r="D64">
        <f t="shared" si="1"/>
        <v>500.77002557142856</v>
      </c>
      <c r="E64">
        <f t="shared" si="8"/>
        <v>1274.5874729787722</v>
      </c>
      <c r="F64">
        <f t="shared" si="2"/>
        <v>598793.44191201718</v>
      </c>
      <c r="G64">
        <f t="shared" si="3"/>
        <v>1145925.0050114698</v>
      </c>
      <c r="L64">
        <f>Input!J65</f>
        <v>2.655863428571422</v>
      </c>
      <c r="M64">
        <f t="shared" si="4"/>
        <v>2.4112444285714218</v>
      </c>
      <c r="N64">
        <f t="shared" si="5"/>
        <v>38.575891469581016</v>
      </c>
      <c r="O64">
        <f t="shared" si="6"/>
        <v>1290.2484144669156</v>
      </c>
      <c r="P64">
        <f t="shared" si="7"/>
        <v>1242.4672966317155</v>
      </c>
    </row>
    <row r="65" spans="1:16" x14ac:dyDescent="0.25">
      <c r="A65">
        <f>Input!G66</f>
        <v>62</v>
      </c>
      <c r="B65">
        <f t="shared" si="0"/>
        <v>62</v>
      </c>
      <c r="C65" s="4">
        <f>Input!I66</f>
        <v>504.15974599999998</v>
      </c>
      <c r="D65">
        <f t="shared" si="1"/>
        <v>503.28610671428572</v>
      </c>
      <c r="E65">
        <f t="shared" si="8"/>
        <v>1314.299427327353</v>
      </c>
      <c r="F65">
        <f t="shared" si="2"/>
        <v>657742.60621183377</v>
      </c>
      <c r="G65">
        <f t="shared" si="3"/>
        <v>1232523.6601362946</v>
      </c>
      <c r="L65">
        <f>Input!J66</f>
        <v>2.5160811428571606</v>
      </c>
      <c r="M65">
        <f t="shared" si="4"/>
        <v>2.2714621428571604</v>
      </c>
      <c r="N65">
        <f t="shared" si="5"/>
        <v>39.711954348580782</v>
      </c>
      <c r="O65">
        <f t="shared" si="6"/>
        <v>1383.5329835362684</v>
      </c>
      <c r="P65">
        <f t="shared" si="7"/>
        <v>1323.8473001234188</v>
      </c>
    </row>
    <row r="66" spans="1:16" x14ac:dyDescent="0.25">
      <c r="A66">
        <f>Input!G67</f>
        <v>63</v>
      </c>
      <c r="B66">
        <f t="shared" si="0"/>
        <v>63</v>
      </c>
      <c r="C66" s="4">
        <f>Input!I67</f>
        <v>506.46615371428567</v>
      </c>
      <c r="D66">
        <f t="shared" si="1"/>
        <v>505.59251442857141</v>
      </c>
      <c r="E66">
        <f t="shared" si="8"/>
        <v>1355.1978748213389</v>
      </c>
      <c r="F66">
        <f t="shared" si="2"/>
        <v>721829.26840812445</v>
      </c>
      <c r="G66">
        <f t="shared" si="3"/>
        <v>1325006.5051863173</v>
      </c>
      <c r="L66">
        <f>Input!J67</f>
        <v>2.3064077142856831</v>
      </c>
      <c r="M66">
        <f t="shared" si="4"/>
        <v>2.061788714285683</v>
      </c>
      <c r="N66">
        <f t="shared" si="5"/>
        <v>40.898447493985884</v>
      </c>
      <c r="O66">
        <f t="shared" si="6"/>
        <v>1489.3455343579628</v>
      </c>
      <c r="P66">
        <f t="shared" si="7"/>
        <v>1411.5954899482019</v>
      </c>
    </row>
    <row r="67" spans="1:16" x14ac:dyDescent="0.25">
      <c r="A67">
        <f>Input!G68</f>
        <v>64</v>
      </c>
      <c r="B67">
        <f t="shared" si="0"/>
        <v>64</v>
      </c>
      <c r="C67" s="4">
        <f>Input!I68</f>
        <v>508.63277914285715</v>
      </c>
      <c r="D67">
        <f t="shared" si="1"/>
        <v>507.75913985714288</v>
      </c>
      <c r="E67">
        <f t="shared" si="8"/>
        <v>1397.3362435029587</v>
      </c>
      <c r="F67">
        <f t="shared" si="2"/>
        <v>791347.42333087872</v>
      </c>
      <c r="G67">
        <f t="shared" si="3"/>
        <v>1423792.1953058664</v>
      </c>
      <c r="L67">
        <f>Input!J68</f>
        <v>2.1666254285714786</v>
      </c>
      <c r="M67">
        <f t="shared" si="4"/>
        <v>1.9220064285714784</v>
      </c>
      <c r="N67">
        <f t="shared" si="5"/>
        <v>42.138368681619788</v>
      </c>
      <c r="O67">
        <f t="shared" si="6"/>
        <v>1597.740258687613</v>
      </c>
      <c r="P67">
        <f t="shared" si="7"/>
        <v>1506.3035622269781</v>
      </c>
    </row>
    <row r="68" spans="1:16" x14ac:dyDescent="0.25">
      <c r="A68">
        <f>Input!G69</f>
        <v>65</v>
      </c>
      <c r="B68">
        <f t="shared" ref="B68:B83" si="9">A68-$A$3</f>
        <v>65</v>
      </c>
      <c r="C68" s="4">
        <f>Input!I69</f>
        <v>510.90424128571425</v>
      </c>
      <c r="D68">
        <f t="shared" ref="D68:D83" si="10">C68-$C$3</f>
        <v>510.03060199999999</v>
      </c>
      <c r="E68">
        <f t="shared" si="8"/>
        <v>1440.7711827429443</v>
      </c>
      <c r="F68">
        <f t="shared" ref="F68:F83" si="11">(D68-E68)^2</f>
        <v>866278.0286417132</v>
      </c>
      <c r="G68">
        <f t="shared" ref="G68:G83" si="12">(E68-$H$4)^2</f>
        <v>1529334.3291362145</v>
      </c>
      <c r="L68">
        <f>Input!J69</f>
        <v>2.2714621428571036</v>
      </c>
      <c r="M68">
        <f t="shared" ref="M68:M83" si="13">L68-$L$3</f>
        <v>2.0268431428571034</v>
      </c>
      <c r="N68">
        <f t="shared" ref="N68:N83" si="14">2*($X$3/PI())*($Z$3/(4*((B68-$Y$3)^2)+$Z$3*$Z$3))</f>
        <v>43.434939239985532</v>
      </c>
      <c r="O68">
        <f t="shared" ref="O68:O83" si="15">(L68-N68)^2</f>
        <v>1694.4318467258167</v>
      </c>
      <c r="P68">
        <f t="shared" ref="P68:P83" si="16">(N68-$Q$4)^2</f>
        <v>1608.6273860895087</v>
      </c>
    </row>
    <row r="69" spans="1:16" x14ac:dyDescent="0.25">
      <c r="A69">
        <f>Input!G70</f>
        <v>66</v>
      </c>
      <c r="B69">
        <f t="shared" si="9"/>
        <v>66</v>
      </c>
      <c r="C69" s="4">
        <f>Input!I70</f>
        <v>512.89613885714289</v>
      </c>
      <c r="D69">
        <f t="shared" si="10"/>
        <v>512.02249957142863</v>
      </c>
      <c r="E69">
        <f t="shared" ref="E69:E83" si="17">N69+E68</f>
        <v>1485.5628068506048</v>
      </c>
      <c r="F69">
        <f t="shared" si="11"/>
        <v>947780.72989723284</v>
      </c>
      <c r="G69">
        <f t="shared" si="12"/>
        <v>1642124.86931258</v>
      </c>
      <c r="L69">
        <f>Input!J70</f>
        <v>1.9918975714286375</v>
      </c>
      <c r="M69">
        <f t="shared" si="13"/>
        <v>1.7472785714286374</v>
      </c>
      <c r="N69">
        <f t="shared" si="14"/>
        <v>44.791624107660482</v>
      </c>
      <c r="O69">
        <f t="shared" si="15"/>
        <v>1831.8165915762283</v>
      </c>
      <c r="P69">
        <f t="shared" si="16"/>
        <v>1719.2949920424505</v>
      </c>
    </row>
    <row r="70" spans="1:16" x14ac:dyDescent="0.25">
      <c r="A70">
        <f>Input!G71</f>
        <v>67</v>
      </c>
      <c r="B70">
        <f t="shared" si="9"/>
        <v>67</v>
      </c>
      <c r="C70" s="4">
        <f>Input!I71</f>
        <v>514.60847185714283</v>
      </c>
      <c r="D70">
        <f t="shared" si="10"/>
        <v>513.73483257142857</v>
      </c>
      <c r="E70">
        <f t="shared" si="17"/>
        <v>1531.7749608434585</v>
      </c>
      <c r="F70">
        <f t="shared" si="11"/>
        <v>1036405.7027721312</v>
      </c>
      <c r="G70">
        <f t="shared" si="12"/>
        <v>1762697.9502339181</v>
      </c>
      <c r="L70">
        <f>Input!J71</f>
        <v>1.7123329999999441</v>
      </c>
      <c r="M70">
        <f t="shared" si="13"/>
        <v>1.467713999999944</v>
      </c>
      <c r="N70">
        <f t="shared" si="14"/>
        <v>46.21215399285375</v>
      </c>
      <c r="O70">
        <f t="shared" si="15"/>
        <v>1980.2340683960324</v>
      </c>
      <c r="P70">
        <f t="shared" si="16"/>
        <v>1839.1156853974426</v>
      </c>
    </row>
    <row r="71" spans="1:16" x14ac:dyDescent="0.25">
      <c r="A71">
        <f>Input!G72</f>
        <v>68</v>
      </c>
      <c r="B71">
        <f t="shared" si="9"/>
        <v>68</v>
      </c>
      <c r="C71" s="4">
        <f>Input!I72</f>
        <v>517.26433514285713</v>
      </c>
      <c r="D71">
        <f t="shared" si="10"/>
        <v>516.39069585714287</v>
      </c>
      <c r="E71">
        <f t="shared" si="17"/>
        <v>1579.4755107302399</v>
      </c>
      <c r="F71">
        <f t="shared" si="11"/>
        <v>1130149.3236137668</v>
      </c>
      <c r="G71">
        <f t="shared" si="12"/>
        <v>1891634.1230940318</v>
      </c>
      <c r="L71">
        <f>Input!J72</f>
        <v>2.6558632857143039</v>
      </c>
      <c r="M71">
        <f t="shared" si="13"/>
        <v>2.4112442857143037</v>
      </c>
      <c r="N71">
        <f t="shared" si="14"/>
        <v>47.700549886781353</v>
      </c>
      <c r="O71">
        <f t="shared" si="15"/>
        <v>2029.0237909883494</v>
      </c>
      <c r="P71">
        <f t="shared" si="16"/>
        <v>1968.9904618818459</v>
      </c>
    </row>
    <row r="72" spans="1:16" x14ac:dyDescent="0.25">
      <c r="A72">
        <f>Input!G73</f>
        <v>69</v>
      </c>
      <c r="B72">
        <f t="shared" si="9"/>
        <v>69</v>
      </c>
      <c r="C72" s="4">
        <f>Input!I73</f>
        <v>520.33954528571428</v>
      </c>
      <c r="D72">
        <f t="shared" si="10"/>
        <v>519.46590600000002</v>
      </c>
      <c r="E72">
        <f t="shared" si="17"/>
        <v>1628.7366609465405</v>
      </c>
      <c r="F72">
        <f t="shared" si="11"/>
        <v>1230481.6077796677</v>
      </c>
      <c r="G72">
        <f t="shared" si="12"/>
        <v>2029565.0954242733</v>
      </c>
      <c r="L72">
        <f>Input!J73</f>
        <v>3.075210142857145</v>
      </c>
      <c r="M72">
        <f t="shared" si="13"/>
        <v>2.8305911428571449</v>
      </c>
      <c r="N72">
        <f t="shared" si="14"/>
        <v>49.261150216300642</v>
      </c>
      <c r="O72">
        <f t="shared" si="15"/>
        <v>2133.1410604677139</v>
      </c>
      <c r="P72">
        <f t="shared" si="16"/>
        <v>2109.9239334091612</v>
      </c>
    </row>
    <row r="73" spans="1:16" x14ac:dyDescent="0.25">
      <c r="A73">
        <f>Input!G74</f>
        <v>70</v>
      </c>
      <c r="B73">
        <f t="shared" si="9"/>
        <v>70</v>
      </c>
      <c r="C73" s="4">
        <f>Input!I74</f>
        <v>523.51959214285728</v>
      </c>
      <c r="D73">
        <f t="shared" si="10"/>
        <v>522.64595285714302</v>
      </c>
      <c r="E73">
        <f t="shared" si="17"/>
        <v>1679.6353019065791</v>
      </c>
      <c r="F73">
        <f t="shared" si="11"/>
        <v>1338624.3538138375</v>
      </c>
      <c r="G73">
        <f t="shared" si="12"/>
        <v>2177179.030833771</v>
      </c>
      <c r="L73">
        <f>Input!J74</f>
        <v>3.1800468571429974</v>
      </c>
      <c r="M73">
        <f t="shared" si="13"/>
        <v>2.9354278571429973</v>
      </c>
      <c r="N73">
        <f t="shared" si="14"/>
        <v>50.898640960038534</v>
      </c>
      <c r="O73">
        <f t="shared" si="15"/>
        <v>2277.0642231568968</v>
      </c>
      <c r="P73">
        <f t="shared" si="16"/>
        <v>2263.0380087353719</v>
      </c>
    </row>
    <row r="74" spans="1:16" x14ac:dyDescent="0.25">
      <c r="A74">
        <f>Input!G75</f>
        <v>71</v>
      </c>
      <c r="B74">
        <f t="shared" si="9"/>
        <v>71</v>
      </c>
      <c r="C74" s="4">
        <f>Input!I75</f>
        <v>526.83942128571425</v>
      </c>
      <c r="D74">
        <f t="shared" si="10"/>
        <v>525.96578199999999</v>
      </c>
      <c r="E74">
        <f t="shared" si="17"/>
        <v>1732.2533910034326</v>
      </c>
      <c r="F74">
        <f t="shared" si="11"/>
        <v>1455129.7956352183</v>
      </c>
      <c r="G74">
        <f t="shared" si="12"/>
        <v>2335226.4844518304</v>
      </c>
      <c r="L74">
        <f>Input!J75</f>
        <v>3.3198291428569746</v>
      </c>
      <c r="M74">
        <f t="shared" si="13"/>
        <v>3.0752101428569745</v>
      </c>
      <c r="N74">
        <f t="shared" si="14"/>
        <v>52.618089096853623</v>
      </c>
      <c r="O74">
        <f t="shared" si="15"/>
        <v>2430.3184344918295</v>
      </c>
      <c r="P74">
        <f t="shared" si="16"/>
        <v>2429.5876175969529</v>
      </c>
    </row>
    <row r="75" spans="1:16" x14ac:dyDescent="0.25">
      <c r="A75">
        <f>Input!G76</f>
        <v>72</v>
      </c>
      <c r="B75">
        <f t="shared" si="9"/>
        <v>72</v>
      </c>
      <c r="C75" s="4">
        <f>Input!I76</f>
        <v>530.15925042857145</v>
      </c>
      <c r="D75">
        <f t="shared" si="10"/>
        <v>529.28561114285719</v>
      </c>
      <c r="E75">
        <f t="shared" si="17"/>
        <v>1786.6783708102671</v>
      </c>
      <c r="F75">
        <f t="shared" si="11"/>
        <v>1581036.5520640246</v>
      </c>
      <c r="G75">
        <f t="shared" si="12"/>
        <v>2504527.0610287385</v>
      </c>
      <c r="L75">
        <f>Input!J76</f>
        <v>3.319829142857202</v>
      </c>
      <c r="M75">
        <f t="shared" si="13"/>
        <v>3.0752101428572018</v>
      </c>
      <c r="N75">
        <f t="shared" si="14"/>
        <v>54.424979806834536</v>
      </c>
      <c r="O75">
        <f t="shared" si="15"/>
        <v>2611.7364243878228</v>
      </c>
      <c r="P75">
        <f t="shared" si="16"/>
        <v>2610.9788194167572</v>
      </c>
    </row>
    <row r="76" spans="1:16" x14ac:dyDescent="0.25">
      <c r="A76">
        <f>Input!G77</f>
        <v>73</v>
      </c>
      <c r="B76">
        <f t="shared" si="9"/>
        <v>73</v>
      </c>
      <c r="C76" s="4">
        <f>Input!I77</f>
        <v>533.44413399999996</v>
      </c>
      <c r="D76">
        <f t="shared" si="10"/>
        <v>532.5704947142857</v>
      </c>
      <c r="E76">
        <f t="shared" si="17"/>
        <v>1843.0036287145322</v>
      </c>
      <c r="F76">
        <f t="shared" si="11"/>
        <v>1717234.9986857076</v>
      </c>
      <c r="G76">
        <f t="shared" si="12"/>
        <v>2685976.896034698</v>
      </c>
      <c r="L76">
        <f>Input!J77</f>
        <v>3.2848835714285087</v>
      </c>
      <c r="M76">
        <f t="shared" si="13"/>
        <v>3.0402645714285086</v>
      </c>
      <c r="N76">
        <f t="shared" si="14"/>
        <v>56.325257904265136</v>
      </c>
      <c r="O76">
        <f t="shared" si="15"/>
        <v>2813.2813093674345</v>
      </c>
      <c r="P76">
        <f t="shared" si="16"/>
        <v>2808.7897006177718</v>
      </c>
    </row>
    <row r="77" spans="1:16" x14ac:dyDescent="0.25">
      <c r="A77">
        <f>Input!G78</f>
        <v>74</v>
      </c>
      <c r="B77">
        <f t="shared" si="9"/>
        <v>74</v>
      </c>
      <c r="C77" s="4">
        <f>Input!I78</f>
        <v>536.79890871428563</v>
      </c>
      <c r="D77">
        <f t="shared" si="10"/>
        <v>535.92526942857137</v>
      </c>
      <c r="E77">
        <f t="shared" si="17"/>
        <v>1901.3290027649148</v>
      </c>
      <c r="F77">
        <f t="shared" si="11"/>
        <v>1864327.3550088247</v>
      </c>
      <c r="G77">
        <f t="shared" si="12"/>
        <v>2880557.075770881</v>
      </c>
      <c r="L77">
        <f>Input!J78</f>
        <v>3.3547747142856679</v>
      </c>
      <c r="M77">
        <f t="shared" si="13"/>
        <v>3.1101557142856677</v>
      </c>
      <c r="N77">
        <f t="shared" si="14"/>
        <v>58.325374050382578</v>
      </c>
      <c r="O77">
        <f t="shared" si="15"/>
        <v>3021.7667913696982</v>
      </c>
      <c r="P77">
        <f t="shared" si="16"/>
        <v>3024.794540269033</v>
      </c>
    </row>
    <row r="78" spans="1:16" x14ac:dyDescent="0.25">
      <c r="A78">
        <f>Input!G79</f>
        <v>75</v>
      </c>
      <c r="B78">
        <f t="shared" si="9"/>
        <v>75</v>
      </c>
      <c r="C78" s="4">
        <f>Input!I79</f>
        <v>538.93058857142853</v>
      </c>
      <c r="D78">
        <f t="shared" si="10"/>
        <v>538.05694928571427</v>
      </c>
      <c r="E78">
        <f t="shared" si="17"/>
        <v>1961.7613391377611</v>
      </c>
      <c r="F78">
        <f t="shared" si="11"/>
        <v>2026934.1896839892</v>
      </c>
      <c r="G78">
        <f t="shared" si="12"/>
        <v>3089343.1309031779</v>
      </c>
      <c r="L78">
        <f>Input!J79</f>
        <v>2.131679857142899</v>
      </c>
      <c r="M78">
        <f t="shared" si="13"/>
        <v>1.8870608571428988</v>
      </c>
      <c r="N78">
        <f t="shared" si="14"/>
        <v>60.43233637284623</v>
      </c>
      <c r="O78">
        <f t="shared" si="15"/>
        <v>3398.9665501620211</v>
      </c>
      <c r="P78">
        <f t="shared" si="16"/>
        <v>3260.9918149999012</v>
      </c>
    </row>
    <row r="79" spans="1:16" x14ac:dyDescent="0.25">
      <c r="A79">
        <f>Input!G80</f>
        <v>76</v>
      </c>
      <c r="B79">
        <f t="shared" si="9"/>
        <v>76</v>
      </c>
      <c r="C79" s="4">
        <f>Input!I80</f>
        <v>540.60797600000001</v>
      </c>
      <c r="D79">
        <f t="shared" si="10"/>
        <v>539.73433671428575</v>
      </c>
      <c r="E79">
        <f t="shared" si="17"/>
        <v>2024.4151073481842</v>
      </c>
      <c r="F79">
        <f t="shared" si="11"/>
        <v>2204276.9906900665</v>
      </c>
      <c r="G79">
        <f t="shared" si="12"/>
        <v>3313515.7594682677</v>
      </c>
      <c r="L79">
        <f>Input!J80</f>
        <v>1.6773874285714783</v>
      </c>
      <c r="M79">
        <f t="shared" si="13"/>
        <v>1.4327684285714781</v>
      </c>
      <c r="N79">
        <f t="shared" si="14"/>
        <v>62.653768210423152</v>
      </c>
      <c r="O79">
        <f t="shared" si="15"/>
        <v>3718.1190132533702</v>
      </c>
      <c r="P79">
        <f t="shared" si="16"/>
        <v>3519.6367243181553</v>
      </c>
    </row>
    <row r="80" spans="1:16" x14ac:dyDescent="0.25">
      <c r="A80">
        <f>Input!G81</f>
        <v>77</v>
      </c>
      <c r="B80">
        <f t="shared" si="9"/>
        <v>77</v>
      </c>
      <c r="C80" s="4">
        <f>Input!I81</f>
        <v>541.97085328571427</v>
      </c>
      <c r="D80">
        <f t="shared" si="10"/>
        <v>541.09721400000001</v>
      </c>
      <c r="E80">
        <f t="shared" si="17"/>
        <v>2089.4130801557785</v>
      </c>
      <c r="F80">
        <f t="shared" si="11"/>
        <v>2397282.0213897191</v>
      </c>
      <c r="G80">
        <f t="shared" si="12"/>
        <v>3554372.9609116572</v>
      </c>
      <c r="L80">
        <f>Input!J81</f>
        <v>1.3628772857142621</v>
      </c>
      <c r="M80">
        <f t="shared" si="13"/>
        <v>1.118258285714262</v>
      </c>
      <c r="N80">
        <f t="shared" si="14"/>
        <v>64.997972807594465</v>
      </c>
      <c r="O80">
        <f t="shared" si="15"/>
        <v>4049.4253820788176</v>
      </c>
      <c r="P80">
        <f t="shared" si="16"/>
        <v>3803.2790509439001</v>
      </c>
    </row>
    <row r="81" spans="1:20" x14ac:dyDescent="0.25">
      <c r="A81">
        <f>Input!G82</f>
        <v>78</v>
      </c>
      <c r="B81">
        <f t="shared" si="9"/>
        <v>78</v>
      </c>
      <c r="C81" s="4">
        <f>Input!I82</f>
        <v>543.08911157142859</v>
      </c>
      <c r="D81">
        <f t="shared" si="10"/>
        <v>542.21547228571433</v>
      </c>
      <c r="E81">
        <f t="shared" si="17"/>
        <v>2156.8870860628645</v>
      </c>
      <c r="F81">
        <f t="shared" si="11"/>
        <v>2607164.4203377059</v>
      </c>
      <c r="G81">
        <f t="shared" si="12"/>
        <v>3813343.7928593922</v>
      </c>
      <c r="L81">
        <f>Input!J82</f>
        <v>1.1182582857143188</v>
      </c>
      <c r="M81">
        <f t="shared" si="13"/>
        <v>0.87363928571431881</v>
      </c>
      <c r="N81">
        <f t="shared" si="14"/>
        <v>67.474005907085811</v>
      </c>
      <c r="O81">
        <f t="shared" si="15"/>
        <v>4403.0852423911483</v>
      </c>
      <c r="P81">
        <f t="shared" si="16"/>
        <v>4114.8073328584524</v>
      </c>
    </row>
    <row r="82" spans="1:20" x14ac:dyDescent="0.25">
      <c r="A82">
        <f>Input!G83</f>
        <v>79</v>
      </c>
      <c r="B82">
        <f t="shared" si="9"/>
        <v>79</v>
      </c>
      <c r="C82" s="4">
        <f>Input!I83</f>
        <v>543.96275085714285</v>
      </c>
      <c r="D82">
        <f t="shared" si="10"/>
        <v>543.08911157142859</v>
      </c>
      <c r="E82">
        <f t="shared" si="17"/>
        <v>2226.9788433945173</v>
      </c>
      <c r="F82">
        <f t="shared" si="11"/>
        <v>2835484.6289392342</v>
      </c>
      <c r="G82">
        <f t="shared" si="12"/>
        <v>4092003.9980231007</v>
      </c>
      <c r="L82">
        <f>Input!J83</f>
        <v>0.87363928571426186</v>
      </c>
      <c r="M82">
        <f t="shared" si="13"/>
        <v>0.62902028571426183</v>
      </c>
      <c r="N82">
        <f t="shared" si="14"/>
        <v>70.091757331653</v>
      </c>
      <c r="O82">
        <f t="shared" si="15"/>
        <v>4791.1478658215101</v>
      </c>
      <c r="P82">
        <f t="shared" si="16"/>
        <v>4457.5005211124562</v>
      </c>
    </row>
    <row r="83" spans="1:20" x14ac:dyDescent="0.25">
      <c r="A83">
        <f>Input!G84</f>
        <v>80</v>
      </c>
      <c r="B83">
        <f t="shared" si="9"/>
        <v>80</v>
      </c>
      <c r="C83" s="4">
        <f>Input!I84</f>
        <v>544.69660785714291</v>
      </c>
      <c r="D83">
        <f t="shared" si="10"/>
        <v>543.82296857142865</v>
      </c>
      <c r="E83">
        <f t="shared" si="17"/>
        <v>2299.8408862077708</v>
      </c>
      <c r="F83">
        <f t="shared" si="11"/>
        <v>3083598.9270598753</v>
      </c>
      <c r="G83">
        <f t="shared" si="12"/>
        <v>4392093.791016141</v>
      </c>
      <c r="L83">
        <f>Input!J84</f>
        <v>0.73385700000005727</v>
      </c>
      <c r="M83">
        <f t="shared" si="13"/>
        <v>0.48923800000005724</v>
      </c>
      <c r="N83">
        <f t="shared" si="14"/>
        <v>72.862042813253737</v>
      </c>
      <c r="O83">
        <f t="shared" si="15"/>
        <v>5202.4751887112498</v>
      </c>
      <c r="P83">
        <f t="shared" si="16"/>
        <v>4835.0885383468503</v>
      </c>
      <c r="T83" s="4"/>
    </row>
    <row r="84" spans="1:20" x14ac:dyDescent="0.25">
      <c r="A84">
        <f>Input!G85</f>
        <v>81</v>
      </c>
      <c r="B84">
        <f t="shared" ref="B84:B145" si="18">A84-$A$3</f>
        <v>81</v>
      </c>
      <c r="C84" s="4">
        <f>Input!I85</f>
        <v>545.25573700000007</v>
      </c>
      <c r="D84">
        <f t="shared" ref="D84:D145" si="19">C84-$C$3</f>
        <v>544.38209771428581</v>
      </c>
      <c r="E84">
        <f t="shared" ref="E84:E145" si="20">N84+E83</f>
        <v>2375.6375937298244</v>
      </c>
      <c r="F84">
        <f t="shared" ref="F84:F145" si="21">(D84-E84)^2</f>
        <v>3353496.6916871159</v>
      </c>
      <c r="G84">
        <f t="shared" ref="G84:G145" si="22">(E84-$H$4)^2</f>
        <v>4715538.1452879198</v>
      </c>
      <c r="L84">
        <f>Input!J85</f>
        <v>0.55912914285715942</v>
      </c>
      <c r="M84">
        <f t="shared" ref="M84:M145" si="23">L84-$L$3</f>
        <v>0.31451014285715939</v>
      </c>
      <c r="N84">
        <f t="shared" ref="N84:N145" si="24">2*($X$3/PI())*($Z$3/(4*((B84-$Y$3)^2)+$Z$3*$Z$3))</f>
        <v>75.796707522053481</v>
      </c>
      <c r="O84">
        <f t="shared" ref="O84:O145" si="25">(L84-N84)^2</f>
        <v>5660.6932003657093</v>
      </c>
      <c r="P84">
        <f t="shared" ref="P84:P145" si="26">(N84-$Q$4)^2</f>
        <v>5251.8234478597124</v>
      </c>
      <c r="T84" s="4"/>
    </row>
    <row r="85" spans="1:20" x14ac:dyDescent="0.25">
      <c r="A85">
        <f>Input!G86</f>
        <v>82</v>
      </c>
      <c r="B85">
        <f t="shared" si="18"/>
        <v>82</v>
      </c>
      <c r="C85" s="4">
        <f>Input!I86</f>
        <v>545.98959400000001</v>
      </c>
      <c r="D85">
        <f t="shared" si="19"/>
        <v>545.11595471428575</v>
      </c>
      <c r="E85">
        <f t="shared" si="20"/>
        <v>2454.5463367041175</v>
      </c>
      <c r="F85">
        <f t="shared" si="21"/>
        <v>3645924.383665835</v>
      </c>
      <c r="G85">
        <f t="shared" si="22"/>
        <v>5064469.9805404823</v>
      </c>
      <c r="L85">
        <f>Input!J86</f>
        <v>0.73385699999994358</v>
      </c>
      <c r="M85">
        <f t="shared" si="23"/>
        <v>0.48923799999994355</v>
      </c>
      <c r="N85">
        <f t="shared" si="24"/>
        <v>78.908742974292934</v>
      </c>
      <c r="O85">
        <f t="shared" si="25"/>
        <v>6111.3127970937112</v>
      </c>
      <c r="P85">
        <f t="shared" si="26"/>
        <v>5712.5633049705375</v>
      </c>
      <c r="T85" s="4"/>
    </row>
    <row r="86" spans="1:20" x14ac:dyDescent="0.25">
      <c r="A86">
        <f>Input!G87</f>
        <v>83</v>
      </c>
      <c r="B86">
        <f t="shared" si="18"/>
        <v>83</v>
      </c>
      <c r="C86" s="4">
        <f>Input!I87</f>
        <v>546.6535598571428</v>
      </c>
      <c r="D86">
        <f t="shared" si="19"/>
        <v>545.77992057142853</v>
      </c>
      <c r="E86">
        <f t="shared" si="20"/>
        <v>2536.7587559665576</v>
      </c>
      <c r="F86">
        <f t="shared" si="21"/>
        <v>3963996.7229913441</v>
      </c>
      <c r="G86">
        <f t="shared" si="22"/>
        <v>5441256.7229306912</v>
      </c>
      <c r="L86">
        <f>Input!J87</f>
        <v>0.66396585714278444</v>
      </c>
      <c r="M86">
        <f t="shared" si="23"/>
        <v>0.41934685714278441</v>
      </c>
      <c r="N86">
        <f t="shared" si="24"/>
        <v>82.212419262439951</v>
      </c>
      <c r="O86">
        <f t="shared" si="25"/>
        <v>6650.1502527959228</v>
      </c>
      <c r="P86">
        <f t="shared" si="26"/>
        <v>6222.8712078451035</v>
      </c>
      <c r="T86" s="4"/>
    </row>
    <row r="87" spans="1:20" x14ac:dyDescent="0.25">
      <c r="A87">
        <f>Input!G88</f>
        <v>84</v>
      </c>
      <c r="B87">
        <f t="shared" si="18"/>
        <v>84</v>
      </c>
      <c r="C87" s="4">
        <f>Input!I88</f>
        <v>547.282580142857</v>
      </c>
      <c r="D87">
        <f t="shared" si="19"/>
        <v>546.40894085714274</v>
      </c>
      <c r="E87">
        <f t="shared" si="20"/>
        <v>2622.4821908262979</v>
      </c>
      <c r="F87">
        <f t="shared" si="21"/>
        <v>4310080.1392374905</v>
      </c>
      <c r="G87">
        <f t="shared" si="22"/>
        <v>5848530.7966063805</v>
      </c>
      <c r="L87">
        <f>Input!J88</f>
        <v>0.62902028571420487</v>
      </c>
      <c r="M87">
        <f t="shared" si="23"/>
        <v>0.38440128571420484</v>
      </c>
      <c r="N87">
        <f t="shared" si="24"/>
        <v>85.723434859740223</v>
      </c>
      <c r="O87">
        <f t="shared" si="25"/>
        <v>7241.0593916962116</v>
      </c>
      <c r="P87">
        <f t="shared" si="26"/>
        <v>6789.1326146154388</v>
      </c>
      <c r="T87" s="4"/>
    </row>
    <row r="88" spans="1:20" x14ac:dyDescent="0.25">
      <c r="A88">
        <f>Input!G89</f>
        <v>85</v>
      </c>
      <c r="B88">
        <f t="shared" si="18"/>
        <v>85</v>
      </c>
      <c r="C88" s="4">
        <f>Input!I89</f>
        <v>547.84170928571416</v>
      </c>
      <c r="D88">
        <f t="shared" si="19"/>
        <v>546.9680699999999</v>
      </c>
      <c r="E88">
        <f t="shared" si="20"/>
        <v>2711.9412774380935</v>
      </c>
      <c r="F88">
        <f t="shared" si="21"/>
        <v>4687108.9889247864</v>
      </c>
      <c r="G88">
        <f t="shared" si="22"/>
        <v>6289224.7087834673</v>
      </c>
      <c r="L88">
        <f>Input!J89</f>
        <v>0.55912914285715942</v>
      </c>
      <c r="M88">
        <f t="shared" si="23"/>
        <v>0.31451014285715939</v>
      </c>
      <c r="N88">
        <f t="shared" si="24"/>
        <v>89.459086611795541</v>
      </c>
      <c r="O88">
        <f t="shared" si="25"/>
        <v>7903.2024379790528</v>
      </c>
      <c r="P88">
        <f t="shared" si="26"/>
        <v>7418.6946738297274</v>
      </c>
      <c r="T88" s="4"/>
    </row>
    <row r="89" spans="1:20" x14ac:dyDescent="0.25">
      <c r="A89">
        <f>Input!G90</f>
        <v>86</v>
      </c>
      <c r="B89">
        <f t="shared" si="18"/>
        <v>86</v>
      </c>
      <c r="C89" s="4">
        <f>Input!I90</f>
        <v>548.26105614285711</v>
      </c>
      <c r="D89">
        <f t="shared" si="19"/>
        <v>547.38741685714285</v>
      </c>
      <c r="E89">
        <f t="shared" si="20"/>
        <v>2805.3797403869221</v>
      </c>
      <c r="F89">
        <f t="shared" si="21"/>
        <v>5098529.333119411</v>
      </c>
      <c r="G89">
        <f t="shared" si="22"/>
        <v>6766611.5154774804</v>
      </c>
      <c r="L89">
        <f>Input!J90</f>
        <v>0.41934685714295483</v>
      </c>
      <c r="M89">
        <f t="shared" si="23"/>
        <v>0.1747278571429548</v>
      </c>
      <c r="N89">
        <f t="shared" si="24"/>
        <v>93.438462948828374</v>
      </c>
      <c r="O89">
        <f t="shared" si="25"/>
        <v>8652.5559584784496</v>
      </c>
      <c r="P89">
        <f t="shared" si="26"/>
        <v>8120.032159300903</v>
      </c>
      <c r="T89" s="4"/>
    </row>
    <row r="90" spans="1:20" x14ac:dyDescent="0.25">
      <c r="A90">
        <f>Input!G91</f>
        <v>87</v>
      </c>
      <c r="B90">
        <f t="shared" si="18"/>
        <v>87</v>
      </c>
      <c r="C90" s="4">
        <f>Input!I91</f>
        <v>548.6105118571428</v>
      </c>
      <c r="D90">
        <f t="shared" si="19"/>
        <v>547.73687257142853</v>
      </c>
      <c r="E90">
        <f t="shared" si="20"/>
        <v>2903.0624042307131</v>
      </c>
      <c r="F90">
        <f t="shared" si="21"/>
        <v>5547558.3600860909</v>
      </c>
      <c r="G90">
        <f t="shared" si="22"/>
        <v>7284351.6059000017</v>
      </c>
      <c r="L90">
        <f>Input!J91</f>
        <v>0.34945571428568201</v>
      </c>
      <c r="M90">
        <f t="shared" si="23"/>
        <v>0.10483671428568198</v>
      </c>
      <c r="N90">
        <f t="shared" si="24"/>
        <v>97.682663843791033</v>
      </c>
      <c r="O90">
        <f t="shared" si="25"/>
        <v>9473.7534047816062</v>
      </c>
      <c r="P90">
        <f t="shared" si="26"/>
        <v>8902.9456505993094</v>
      </c>
      <c r="T90" s="4"/>
    </row>
    <row r="91" spans="1:20" x14ac:dyDescent="0.25">
      <c r="A91">
        <f>Input!G92</f>
        <v>88</v>
      </c>
      <c r="B91">
        <f t="shared" si="18"/>
        <v>88</v>
      </c>
      <c r="C91" s="4">
        <f>Input!I92</f>
        <v>548.89007642857143</v>
      </c>
      <c r="D91">
        <f t="shared" si="19"/>
        <v>548.01643714285717</v>
      </c>
      <c r="E91">
        <f t="shared" si="20"/>
        <v>3005.277455845433</v>
      </c>
      <c r="F91">
        <f t="shared" si="21"/>
        <v>6038131.7140352204</v>
      </c>
      <c r="G91">
        <f t="shared" si="22"/>
        <v>7846546.9262950858</v>
      </c>
      <c r="L91">
        <f>Input!J92</f>
        <v>0.27956457142863655</v>
      </c>
      <c r="M91">
        <f t="shared" si="23"/>
        <v>3.4945571428636524E-2</v>
      </c>
      <c r="N91">
        <f t="shared" si="24"/>
        <v>102.21505161471974</v>
      </c>
      <c r="O91">
        <f t="shared" si="25"/>
        <v>10390.843518752969</v>
      </c>
      <c r="P91">
        <f t="shared" si="26"/>
        <v>9778.7989106027071</v>
      </c>
      <c r="T91" s="4"/>
    </row>
    <row r="92" spans="1:20" x14ac:dyDescent="0.25">
      <c r="A92">
        <f>Input!G93</f>
        <v>89</v>
      </c>
      <c r="B92">
        <f t="shared" si="18"/>
        <v>89</v>
      </c>
      <c r="C92" s="4">
        <f>Input!I93</f>
        <v>548.95996757142859</v>
      </c>
      <c r="D92">
        <f t="shared" si="19"/>
        <v>548.08632828571433</v>
      </c>
      <c r="E92">
        <f t="shared" si="20"/>
        <v>3112.3389931827078</v>
      </c>
      <c r="F92">
        <f t="shared" si="21"/>
        <v>6575391.7294313321</v>
      </c>
      <c r="G92">
        <f t="shared" si="22"/>
        <v>8457803.985919917</v>
      </c>
      <c r="L92">
        <f>Input!J93</f>
        <v>6.9891142857159139E-2</v>
      </c>
      <c r="M92">
        <f t="shared" si="23"/>
        <v>-0.17472785714284089</v>
      </c>
      <c r="N92">
        <f t="shared" si="24"/>
        <v>107.06153733727494</v>
      </c>
      <c r="O92">
        <f t="shared" si="25"/>
        <v>11447.212355391473</v>
      </c>
      <c r="P92">
        <f t="shared" si="26"/>
        <v>10760.804050316909</v>
      </c>
      <c r="T92" s="4"/>
    </row>
    <row r="93" spans="1:20" x14ac:dyDescent="0.25">
      <c r="A93">
        <f>Input!G94</f>
        <v>90</v>
      </c>
      <c r="B93">
        <f t="shared" si="18"/>
        <v>90</v>
      </c>
      <c r="C93" s="4">
        <f>Input!I94</f>
        <v>549.06480428571433</v>
      </c>
      <c r="D93">
        <f t="shared" si="19"/>
        <v>548.19116500000007</v>
      </c>
      <c r="E93">
        <f t="shared" si="20"/>
        <v>3224.589901591633</v>
      </c>
      <c r="F93">
        <f t="shared" si="21"/>
        <v>7163110.1972292885</v>
      </c>
      <c r="G93">
        <f t="shared" si="22"/>
        <v>9123307.2580440417</v>
      </c>
      <c r="L93">
        <f>Input!J94</f>
        <v>0.10483671428573871</v>
      </c>
      <c r="M93">
        <f t="shared" si="23"/>
        <v>-0.13978228571426132</v>
      </c>
      <c r="N93">
        <f t="shared" si="24"/>
        <v>112.25090840892506</v>
      </c>
      <c r="O93">
        <f t="shared" si="25"/>
        <v>12576.741396539182</v>
      </c>
      <c r="P93">
        <f t="shared" si="26"/>
        <v>11864.365126219054</v>
      </c>
      <c r="T93" s="4"/>
    </row>
    <row r="94" spans="1:20" x14ac:dyDescent="0.25">
      <c r="A94">
        <f>Input!G95</f>
        <v>91</v>
      </c>
      <c r="B94">
        <f t="shared" si="18"/>
        <v>91</v>
      </c>
      <c r="C94" s="4">
        <f>Input!I95</f>
        <v>549.13469542857149</v>
      </c>
      <c r="D94">
        <f t="shared" si="19"/>
        <v>548.26105614285723</v>
      </c>
      <c r="E94">
        <f t="shared" si="20"/>
        <v>3342.4051052957184</v>
      </c>
      <c r="F94">
        <f t="shared" si="21"/>
        <v>7807240.9674163461</v>
      </c>
      <c r="G94">
        <f t="shared" si="22"/>
        <v>9848904.9185568802</v>
      </c>
      <c r="L94">
        <f>Input!J95</f>
        <v>6.9891142857159139E-2</v>
      </c>
      <c r="M94">
        <f t="shared" si="23"/>
        <v>-0.17472785714284089</v>
      </c>
      <c r="N94">
        <f t="shared" si="24"/>
        <v>117.81520370408525</v>
      </c>
      <c r="O94">
        <f t="shared" si="25"/>
        <v>13863.958630141298</v>
      </c>
      <c r="P94">
        <f t="shared" si="26"/>
        <v>13107.493398549303</v>
      </c>
      <c r="T94" s="4"/>
    </row>
    <row r="95" spans="1:20" x14ac:dyDescent="0.25">
      <c r="A95">
        <f>Input!G96</f>
        <v>92</v>
      </c>
      <c r="B95">
        <f t="shared" si="18"/>
        <v>92</v>
      </c>
      <c r="C95" s="4">
        <f>Input!I96</f>
        <v>549.20458657142854</v>
      </c>
      <c r="D95">
        <f t="shared" si="19"/>
        <v>548.33094728571427</v>
      </c>
      <c r="E95">
        <f t="shared" si="20"/>
        <v>3466.1952490896847</v>
      </c>
      <c r="F95">
        <f t="shared" si="21"/>
        <v>8513932.0837419704</v>
      </c>
      <c r="G95">
        <f t="shared" si="22"/>
        <v>10641209.26813126</v>
      </c>
      <c r="L95">
        <f>Input!J96</f>
        <v>6.9891142857045452E-2</v>
      </c>
      <c r="M95">
        <f t="shared" si="23"/>
        <v>-0.17472785714295458</v>
      </c>
      <c r="N95">
        <f t="shared" si="24"/>
        <v>123.79014379396654</v>
      </c>
      <c r="O95">
        <f t="shared" si="25"/>
        <v>15306.700916054366</v>
      </c>
      <c r="P95">
        <f t="shared" si="26"/>
        <v>14511.310733236893</v>
      </c>
      <c r="T95" s="4"/>
    </row>
    <row r="96" spans="1:20" x14ac:dyDescent="0.25">
      <c r="A96">
        <f>Input!G97</f>
        <v>93</v>
      </c>
      <c r="B96">
        <f t="shared" si="18"/>
        <v>93</v>
      </c>
      <c r="C96" s="4">
        <f>Input!I97</f>
        <v>549.27447771428569</v>
      </c>
      <c r="D96">
        <f t="shared" si="19"/>
        <v>548.40083842857143</v>
      </c>
      <c r="E96">
        <f t="shared" si="20"/>
        <v>3596.410873978296</v>
      </c>
      <c r="F96">
        <f t="shared" si="21"/>
        <v>9290365.1768118311</v>
      </c>
      <c r="G96">
        <f t="shared" si="22"/>
        <v>11507714.678482017</v>
      </c>
      <c r="L96">
        <f>Input!J97</f>
        <v>6.9891142857159139E-2</v>
      </c>
      <c r="M96">
        <f t="shared" si="23"/>
        <v>-0.17472785714284089</v>
      </c>
      <c r="N96">
        <f t="shared" si="24"/>
        <v>130.2156248886113</v>
      </c>
      <c r="O96">
        <f t="shared" si="25"/>
        <v>16937.912012220728</v>
      </c>
      <c r="P96">
        <f t="shared" si="26"/>
        <v>16100.661738013803</v>
      </c>
      <c r="T96" s="4"/>
    </row>
    <row r="97" spans="1:20" x14ac:dyDescent="0.25">
      <c r="A97">
        <f>Input!G98</f>
        <v>94</v>
      </c>
      <c r="B97">
        <f t="shared" si="18"/>
        <v>94</v>
      </c>
      <c r="C97" s="4">
        <f>Input!I98</f>
        <v>549.34436885714285</v>
      </c>
      <c r="D97">
        <f t="shared" si="19"/>
        <v>548.47072957142859</v>
      </c>
      <c r="E97">
        <f t="shared" si="20"/>
        <v>3733.5471604785985</v>
      </c>
      <c r="F97">
        <f t="shared" si="21"/>
        <v>10144711.870720357</v>
      </c>
      <c r="G97">
        <f t="shared" si="22"/>
        <v>12456936.511037849</v>
      </c>
      <c r="L97">
        <f>Input!J98</f>
        <v>6.9891142857159139E-2</v>
      </c>
      <c r="M97">
        <f t="shared" si="23"/>
        <v>-0.17472785714284089</v>
      </c>
      <c r="N97">
        <f t="shared" si="24"/>
        <v>137.13628650030248</v>
      </c>
      <c r="O97">
        <f t="shared" si="25"/>
        <v>18787.196736283506</v>
      </c>
      <c r="P97">
        <f t="shared" si="26"/>
        <v>17904.860417424996</v>
      </c>
      <c r="T97" s="4"/>
    </row>
    <row r="98" spans="1:20" x14ac:dyDescent="0.25">
      <c r="A98">
        <f>Input!G99</f>
        <v>95</v>
      </c>
      <c r="B98">
        <f t="shared" si="18"/>
        <v>95</v>
      </c>
      <c r="C98" s="4">
        <f>Input!I99</f>
        <v>549.41426000000001</v>
      </c>
      <c r="D98">
        <f t="shared" si="19"/>
        <v>548.54062071428575</v>
      </c>
      <c r="E98">
        <f t="shared" si="20"/>
        <v>3878.1493248066231</v>
      </c>
      <c r="F98">
        <f t="shared" si="21"/>
        <v>11086294.122367455</v>
      </c>
      <c r="G98">
        <f t="shared" si="22"/>
        <v>13498575.204696035</v>
      </c>
      <c r="L98">
        <f>Input!J99</f>
        <v>6.9891142857159139E-2</v>
      </c>
      <c r="M98">
        <f t="shared" si="23"/>
        <v>-0.17472785714284089</v>
      </c>
      <c r="N98">
        <f t="shared" si="24"/>
        <v>144.60216432802466</v>
      </c>
      <c r="O98">
        <f t="shared" si="25"/>
        <v>20889.577992071889</v>
      </c>
      <c r="P98">
        <f t="shared" si="26"/>
        <v>19958.603707655962</v>
      </c>
      <c r="T98" s="4"/>
    </row>
    <row r="99" spans="1:20" x14ac:dyDescent="0.25">
      <c r="A99">
        <f>Input!G100</f>
        <v>96</v>
      </c>
      <c r="B99">
        <f t="shared" si="18"/>
        <v>96</v>
      </c>
      <c r="C99" s="4">
        <f>Input!I100</f>
        <v>549.48415114285717</v>
      </c>
      <c r="D99">
        <f t="shared" si="19"/>
        <v>548.61051185714291</v>
      </c>
      <c r="E99">
        <f t="shared" si="20"/>
        <v>4030.818766315153</v>
      </c>
      <c r="F99">
        <f t="shared" si="21"/>
        <v>12125774.3274155</v>
      </c>
      <c r="G99">
        <f t="shared" si="22"/>
        <v>14643710.652357986</v>
      </c>
      <c r="L99">
        <f>Input!J100</f>
        <v>6.9891142857159139E-2</v>
      </c>
      <c r="M99">
        <f t="shared" si="23"/>
        <v>-0.17472785714284089</v>
      </c>
      <c r="N99">
        <f t="shared" si="24"/>
        <v>152.66944150852981</v>
      </c>
      <c r="O99">
        <f t="shared" si="25"/>
        <v>23286.622771805465</v>
      </c>
      <c r="P99">
        <f t="shared" si="26"/>
        <v>22303.092584560462</v>
      </c>
      <c r="T99" s="4"/>
    </row>
    <row r="100" spans="1:20" x14ac:dyDescent="0.25">
      <c r="A100">
        <f>Input!G101</f>
        <v>97</v>
      </c>
      <c r="B100">
        <f t="shared" si="18"/>
        <v>97</v>
      </c>
      <c r="C100" s="4">
        <f>Input!I101</f>
        <v>549.51909671428575</v>
      </c>
      <c r="D100">
        <f t="shared" si="19"/>
        <v>548.64545742857149</v>
      </c>
      <c r="E100">
        <f t="shared" si="20"/>
        <v>4192.2200794485452</v>
      </c>
      <c r="F100">
        <f t="shared" si="21"/>
        <v>13275636.026227992</v>
      </c>
      <c r="G100">
        <f t="shared" si="22"/>
        <v>15905033.126005467</v>
      </c>
      <c r="L100">
        <f>Input!J101</f>
        <v>3.4945571428579569E-2</v>
      </c>
      <c r="M100">
        <f t="shared" si="23"/>
        <v>-0.20967342857142046</v>
      </c>
      <c r="N100">
        <f t="shared" si="24"/>
        <v>161.40131313339248</v>
      </c>
      <c r="O100">
        <f t="shared" si="25"/>
        <v>26039.104580142834</v>
      </c>
      <c r="P100">
        <f t="shared" si="26"/>
        <v>24987.411996983941</v>
      </c>
      <c r="T100" s="4"/>
    </row>
    <row r="101" spans="1:20" x14ac:dyDescent="0.25">
      <c r="A101">
        <f>Input!G102</f>
        <v>98</v>
      </c>
      <c r="B101">
        <f t="shared" si="18"/>
        <v>98</v>
      </c>
      <c r="C101" s="4">
        <f>Input!I102</f>
        <v>549.55404228571433</v>
      </c>
      <c r="D101">
        <f t="shared" si="19"/>
        <v>548.68040300000007</v>
      </c>
      <c r="E101">
        <f t="shared" si="20"/>
        <v>4363.0890601650917</v>
      </c>
      <c r="F101">
        <f t="shared" si="21"/>
        <v>14549713.403855996</v>
      </c>
      <c r="G101">
        <f t="shared" si="22"/>
        <v>17297118.419538807</v>
      </c>
      <c r="L101">
        <f>Input!J102</f>
        <v>3.4945571428579569E-2</v>
      </c>
      <c r="M101">
        <f t="shared" si="23"/>
        <v>-0.20967342857142046</v>
      </c>
      <c r="N101">
        <f t="shared" si="24"/>
        <v>170.86898071654647</v>
      </c>
      <c r="O101">
        <f t="shared" si="25"/>
        <v>29184.267563963374</v>
      </c>
      <c r="P101">
        <f t="shared" si="26"/>
        <v>28070.234246397162</v>
      </c>
      <c r="T101" s="4"/>
    </row>
    <row r="102" spans="1:20" x14ac:dyDescent="0.25">
      <c r="A102">
        <f>Input!G103</f>
        <v>99</v>
      </c>
      <c r="B102">
        <f t="shared" si="18"/>
        <v>99</v>
      </c>
      <c r="C102" s="4">
        <f>Input!I103</f>
        <v>549.58898785714291</v>
      </c>
      <c r="D102">
        <f t="shared" si="19"/>
        <v>548.71534857142865</v>
      </c>
      <c r="E102">
        <f t="shared" si="20"/>
        <v>4544.2418551389082</v>
      </c>
      <c r="F102">
        <f t="shared" si="21"/>
        <v>15964232.064683326</v>
      </c>
      <c r="G102">
        <f t="shared" si="22"/>
        <v>18836756.621754076</v>
      </c>
      <c r="L102">
        <f>Input!J103</f>
        <v>3.4945571428579569E-2</v>
      </c>
      <c r="M102">
        <f t="shared" si="23"/>
        <v>-0.20967342857142046</v>
      </c>
      <c r="N102">
        <f t="shared" si="24"/>
        <v>181.15279497381667</v>
      </c>
      <c r="O102">
        <f t="shared" si="25"/>
        <v>32803.675372146128</v>
      </c>
      <c r="P102">
        <f t="shared" si="26"/>
        <v>31621.927326778594</v>
      </c>
      <c r="T102" s="4"/>
    </row>
    <row r="103" spans="1:20" x14ac:dyDescent="0.25">
      <c r="A103">
        <f>Input!G104</f>
        <v>100</v>
      </c>
      <c r="B103">
        <f t="shared" si="18"/>
        <v>100</v>
      </c>
      <c r="C103" s="4">
        <f>Input!I104</f>
        <v>549.62393342857149</v>
      </c>
      <c r="D103">
        <f t="shared" si="19"/>
        <v>548.75029414285723</v>
      </c>
      <c r="E103">
        <f t="shared" si="20"/>
        <v>4736.5854217460937</v>
      </c>
      <c r="F103">
        <f t="shared" si="21"/>
        <v>17537963.055987615</v>
      </c>
      <c r="G103">
        <f t="shared" si="22"/>
        <v>20543346.086814146</v>
      </c>
      <c r="L103">
        <f>Input!J104</f>
        <v>3.4945571428579569E-2</v>
      </c>
      <c r="M103">
        <f t="shared" si="23"/>
        <v>-0.20967342857142046</v>
      </c>
      <c r="N103">
        <f t="shared" si="24"/>
        <v>192.34356660718547</v>
      </c>
      <c r="O103">
        <f t="shared" si="25"/>
        <v>36982.605724674358</v>
      </c>
      <c r="P103">
        <f t="shared" si="26"/>
        <v>35727.171006630422</v>
      </c>
      <c r="T103" s="4"/>
    </row>
    <row r="104" spans="1:20" x14ac:dyDescent="0.25">
      <c r="A104">
        <f>Input!G105</f>
        <v>0</v>
      </c>
      <c r="B104">
        <f t="shared" si="18"/>
        <v>0</v>
      </c>
      <c r="C104" s="4">
        <f>Input!I105</f>
        <v>0</v>
      </c>
      <c r="D104">
        <f t="shared" si="19"/>
        <v>-0.87363928571428573</v>
      </c>
      <c r="E104">
        <f t="shared" si="20"/>
        <v>4747.4453667842536</v>
      </c>
      <c r="F104">
        <f t="shared" si="21"/>
        <v>22546533.383405291</v>
      </c>
      <c r="G104">
        <f t="shared" si="22"/>
        <v>20641908.923435539</v>
      </c>
      <c r="L104">
        <f>Input!J105</f>
        <v>0</v>
      </c>
      <c r="M104">
        <f t="shared" si="23"/>
        <v>-0.24461900000000003</v>
      </c>
      <c r="N104">
        <f t="shared" si="24"/>
        <v>10.859945038159996</v>
      </c>
      <c r="O104">
        <f t="shared" si="25"/>
        <v>117.93840623185591</v>
      </c>
      <c r="P104">
        <f t="shared" si="26"/>
        <v>56.741616600254531</v>
      </c>
      <c r="T104" s="4"/>
    </row>
    <row r="105" spans="1:20" x14ac:dyDescent="0.25">
      <c r="A105">
        <f>Input!G106</f>
        <v>0</v>
      </c>
      <c r="B105">
        <f t="shared" si="18"/>
        <v>0</v>
      </c>
      <c r="C105" s="4">
        <f>Input!I106</f>
        <v>0</v>
      </c>
      <c r="D105">
        <f t="shared" si="19"/>
        <v>-0.87363928571428573</v>
      </c>
      <c r="E105">
        <f t="shared" si="20"/>
        <v>4758.3053118224134</v>
      </c>
      <c r="F105">
        <f t="shared" si="21"/>
        <v>22649784.288670659</v>
      </c>
      <c r="G105">
        <f t="shared" si="22"/>
        <v>20740707.636869393</v>
      </c>
      <c r="L105">
        <f>Input!J106</f>
        <v>0</v>
      </c>
      <c r="M105">
        <f t="shared" si="23"/>
        <v>-0.24461900000000003</v>
      </c>
      <c r="N105">
        <f t="shared" si="24"/>
        <v>10.859945038159996</v>
      </c>
      <c r="O105">
        <f t="shared" si="25"/>
        <v>117.93840623185591</v>
      </c>
      <c r="P105">
        <f t="shared" si="26"/>
        <v>56.741616600254531</v>
      </c>
      <c r="T105" s="4"/>
    </row>
    <row r="106" spans="1:20" x14ac:dyDescent="0.25">
      <c r="A106">
        <f>Input!G107</f>
        <v>0</v>
      </c>
      <c r="B106">
        <f t="shared" si="18"/>
        <v>0</v>
      </c>
      <c r="C106" s="4">
        <f>Input!I107</f>
        <v>0</v>
      </c>
      <c r="D106">
        <f t="shared" si="19"/>
        <v>-0.87363928571428573</v>
      </c>
      <c r="E106">
        <f t="shared" si="20"/>
        <v>4769.1652568605732</v>
      </c>
      <c r="F106">
        <f t="shared" si="21"/>
        <v>22753271.070748493</v>
      </c>
      <c r="G106">
        <f t="shared" si="22"/>
        <v>20839742.227115709</v>
      </c>
      <c r="L106">
        <f>Input!J107</f>
        <v>0</v>
      </c>
      <c r="M106">
        <f t="shared" si="23"/>
        <v>-0.24461900000000003</v>
      </c>
      <c r="N106">
        <f t="shared" si="24"/>
        <v>10.859945038159996</v>
      </c>
      <c r="O106">
        <f t="shared" si="25"/>
        <v>117.93840623185591</v>
      </c>
      <c r="P106">
        <f t="shared" si="26"/>
        <v>56.741616600254531</v>
      </c>
      <c r="T106" s="4"/>
    </row>
    <row r="107" spans="1:20" x14ac:dyDescent="0.25">
      <c r="A107">
        <f>Input!G108</f>
        <v>0</v>
      </c>
      <c r="B107">
        <f t="shared" si="18"/>
        <v>0</v>
      </c>
      <c r="C107" s="4">
        <f>Input!I108</f>
        <v>0</v>
      </c>
      <c r="D107">
        <f t="shared" si="19"/>
        <v>-0.87363928571428573</v>
      </c>
      <c r="E107">
        <f t="shared" si="20"/>
        <v>4780.025201898733</v>
      </c>
      <c r="F107">
        <f t="shared" si="21"/>
        <v>22856993.729638793</v>
      </c>
      <c r="G107">
        <f t="shared" si="22"/>
        <v>20939012.694174491</v>
      </c>
      <c r="L107">
        <f>Input!J108</f>
        <v>0</v>
      </c>
      <c r="M107">
        <f t="shared" si="23"/>
        <v>-0.24461900000000003</v>
      </c>
      <c r="N107">
        <f t="shared" si="24"/>
        <v>10.859945038159996</v>
      </c>
      <c r="O107">
        <f t="shared" si="25"/>
        <v>117.93840623185591</v>
      </c>
      <c r="P107">
        <f t="shared" si="26"/>
        <v>56.741616600254531</v>
      </c>
      <c r="T107" s="4"/>
    </row>
    <row r="108" spans="1:20" x14ac:dyDescent="0.25">
      <c r="A108">
        <f>Input!G109</f>
        <v>0</v>
      </c>
      <c r="B108">
        <f t="shared" si="18"/>
        <v>0</v>
      </c>
      <c r="C108" s="4">
        <f>Input!I109</f>
        <v>0</v>
      </c>
      <c r="D108">
        <f t="shared" si="19"/>
        <v>-0.87363928571428573</v>
      </c>
      <c r="E108">
        <f t="shared" si="20"/>
        <v>4790.8851469368929</v>
      </c>
      <c r="F108">
        <f t="shared" si="21"/>
        <v>22960952.265341554</v>
      </c>
      <c r="G108">
        <f t="shared" si="22"/>
        <v>21038519.038045734</v>
      </c>
      <c r="L108">
        <f>Input!J109</f>
        <v>0</v>
      </c>
      <c r="M108">
        <f t="shared" si="23"/>
        <v>-0.24461900000000003</v>
      </c>
      <c r="N108">
        <f t="shared" si="24"/>
        <v>10.859945038159996</v>
      </c>
      <c r="O108">
        <f t="shared" si="25"/>
        <v>117.93840623185591</v>
      </c>
      <c r="P108">
        <f t="shared" si="26"/>
        <v>56.741616600254531</v>
      </c>
      <c r="T108" s="4"/>
    </row>
    <row r="109" spans="1:20" x14ac:dyDescent="0.25">
      <c r="A109">
        <f>Input!G110</f>
        <v>0</v>
      </c>
      <c r="B109">
        <f t="shared" si="18"/>
        <v>0</v>
      </c>
      <c r="C109" s="4">
        <f>Input!I110</f>
        <v>0</v>
      </c>
      <c r="D109">
        <f t="shared" si="19"/>
        <v>-0.87363928571428573</v>
      </c>
      <c r="E109">
        <f t="shared" si="20"/>
        <v>4801.7450919750527</v>
      </c>
      <c r="F109">
        <f t="shared" si="21"/>
        <v>23065146.677856781</v>
      </c>
      <c r="G109">
        <f t="shared" si="22"/>
        <v>21138261.258729443</v>
      </c>
      <c r="L109">
        <f>Input!J110</f>
        <v>0</v>
      </c>
      <c r="M109">
        <f t="shared" si="23"/>
        <v>-0.24461900000000003</v>
      </c>
      <c r="N109">
        <f t="shared" si="24"/>
        <v>10.859945038159996</v>
      </c>
      <c r="O109">
        <f t="shared" si="25"/>
        <v>117.93840623185591</v>
      </c>
      <c r="P109">
        <f t="shared" si="26"/>
        <v>56.741616600254531</v>
      </c>
      <c r="T109" s="4"/>
    </row>
    <row r="110" spans="1:20" x14ac:dyDescent="0.25">
      <c r="A110">
        <f>Input!G111</f>
        <v>0</v>
      </c>
      <c r="B110">
        <f t="shared" si="18"/>
        <v>0</v>
      </c>
      <c r="C110" s="4">
        <f>Input!I111</f>
        <v>0</v>
      </c>
      <c r="D110">
        <f t="shared" si="19"/>
        <v>-0.87363928571428573</v>
      </c>
      <c r="E110">
        <f t="shared" si="20"/>
        <v>4812.6050370132125</v>
      </c>
      <c r="F110">
        <f t="shared" si="21"/>
        <v>23169576.967184469</v>
      </c>
      <c r="G110">
        <f t="shared" si="22"/>
        <v>21238239.356225617</v>
      </c>
      <c r="L110">
        <f>Input!J111</f>
        <v>0</v>
      </c>
      <c r="M110">
        <f t="shared" si="23"/>
        <v>-0.24461900000000003</v>
      </c>
      <c r="N110">
        <f t="shared" si="24"/>
        <v>10.859945038159996</v>
      </c>
      <c r="O110">
        <f t="shared" si="25"/>
        <v>117.93840623185591</v>
      </c>
      <c r="P110">
        <f t="shared" si="26"/>
        <v>56.741616600254531</v>
      </c>
      <c r="T110" s="4"/>
    </row>
    <row r="111" spans="1:20" x14ac:dyDescent="0.25">
      <c r="A111">
        <f>Input!G112</f>
        <v>0</v>
      </c>
      <c r="B111">
        <f t="shared" si="18"/>
        <v>0</v>
      </c>
      <c r="C111" s="4">
        <f>Input!I112</f>
        <v>0</v>
      </c>
      <c r="D111">
        <f t="shared" si="19"/>
        <v>-0.87363928571428573</v>
      </c>
      <c r="E111">
        <f t="shared" si="20"/>
        <v>4823.4649820513723</v>
      </c>
      <c r="F111">
        <f t="shared" si="21"/>
        <v>23274243.133324623</v>
      </c>
      <c r="G111">
        <f t="shared" si="22"/>
        <v>21338453.330534253</v>
      </c>
      <c r="L111">
        <f>Input!J112</f>
        <v>0</v>
      </c>
      <c r="M111">
        <f t="shared" si="23"/>
        <v>-0.24461900000000003</v>
      </c>
      <c r="N111">
        <f t="shared" si="24"/>
        <v>10.859945038159996</v>
      </c>
      <c r="O111">
        <f t="shared" si="25"/>
        <v>117.93840623185591</v>
      </c>
      <c r="P111">
        <f t="shared" si="26"/>
        <v>56.741616600254531</v>
      </c>
      <c r="T111" s="4"/>
    </row>
    <row r="112" spans="1:20" x14ac:dyDescent="0.25">
      <c r="A112">
        <f>Input!G113</f>
        <v>0</v>
      </c>
      <c r="B112">
        <f t="shared" si="18"/>
        <v>0</v>
      </c>
      <c r="C112" s="4">
        <f>Input!I113</f>
        <v>0</v>
      </c>
      <c r="D112">
        <f t="shared" si="19"/>
        <v>-0.87363928571428573</v>
      </c>
      <c r="E112">
        <f t="shared" si="20"/>
        <v>4834.3249270895321</v>
      </c>
      <c r="F112">
        <f t="shared" si="21"/>
        <v>23379145.176277239</v>
      </c>
      <c r="G112">
        <f t="shared" si="22"/>
        <v>21438903.181655351</v>
      </c>
      <c r="L112">
        <f>Input!J113</f>
        <v>0</v>
      </c>
      <c r="M112">
        <f t="shared" si="23"/>
        <v>-0.24461900000000003</v>
      </c>
      <c r="N112">
        <f t="shared" si="24"/>
        <v>10.859945038159996</v>
      </c>
      <c r="O112">
        <f t="shared" si="25"/>
        <v>117.93840623185591</v>
      </c>
      <c r="P112">
        <f t="shared" si="26"/>
        <v>56.741616600254531</v>
      </c>
      <c r="T112" s="4"/>
    </row>
    <row r="113" spans="1:20" x14ac:dyDescent="0.25">
      <c r="A113">
        <f>Input!G114</f>
        <v>0</v>
      </c>
      <c r="B113">
        <f t="shared" si="18"/>
        <v>0</v>
      </c>
      <c r="C113" s="4">
        <f>Input!I114</f>
        <v>0</v>
      </c>
      <c r="D113">
        <f t="shared" si="19"/>
        <v>-0.87363928571428573</v>
      </c>
      <c r="E113">
        <f t="shared" si="20"/>
        <v>4845.184872127692</v>
      </c>
      <c r="F113">
        <f t="shared" si="21"/>
        <v>23484283.09604232</v>
      </c>
      <c r="G113">
        <f t="shared" si="22"/>
        <v>21539588.909588914</v>
      </c>
      <c r="L113">
        <f>Input!J114</f>
        <v>0</v>
      </c>
      <c r="M113">
        <f t="shared" si="23"/>
        <v>-0.24461900000000003</v>
      </c>
      <c r="N113">
        <f t="shared" si="24"/>
        <v>10.859945038159996</v>
      </c>
      <c r="O113">
        <f t="shared" si="25"/>
        <v>117.93840623185591</v>
      </c>
      <c r="P113">
        <f t="shared" si="26"/>
        <v>56.741616600254531</v>
      </c>
      <c r="T113" s="4"/>
    </row>
    <row r="114" spans="1:20" x14ac:dyDescent="0.25">
      <c r="A114">
        <f>Input!G115</f>
        <v>0</v>
      </c>
      <c r="B114">
        <f t="shared" si="18"/>
        <v>0</v>
      </c>
      <c r="C114" s="4">
        <f>Input!I115</f>
        <v>0</v>
      </c>
      <c r="D114">
        <f t="shared" si="19"/>
        <v>-0.87363928571428573</v>
      </c>
      <c r="E114">
        <f t="shared" si="20"/>
        <v>4856.0448171658518</v>
      </c>
      <c r="F114">
        <f t="shared" si="21"/>
        <v>23589656.892619867</v>
      </c>
      <c r="G114">
        <f t="shared" si="22"/>
        <v>21640510.514334943</v>
      </c>
      <c r="L114">
        <f>Input!J115</f>
        <v>0</v>
      </c>
      <c r="M114">
        <f t="shared" si="23"/>
        <v>-0.24461900000000003</v>
      </c>
      <c r="N114">
        <f t="shared" si="24"/>
        <v>10.859945038159996</v>
      </c>
      <c r="O114">
        <f t="shared" si="25"/>
        <v>117.93840623185591</v>
      </c>
      <c r="P114">
        <f t="shared" si="26"/>
        <v>56.741616600254531</v>
      </c>
      <c r="T114" s="4"/>
    </row>
    <row r="115" spans="1:20" x14ac:dyDescent="0.25">
      <c r="A115">
        <f>Input!G116</f>
        <v>0</v>
      </c>
      <c r="B115">
        <f t="shared" si="18"/>
        <v>0</v>
      </c>
      <c r="C115" s="4">
        <f>Input!I116</f>
        <v>0</v>
      </c>
      <c r="D115">
        <f t="shared" si="19"/>
        <v>-0.87363928571428573</v>
      </c>
      <c r="E115">
        <f t="shared" si="20"/>
        <v>4866.9047622040116</v>
      </c>
      <c r="F115">
        <f t="shared" si="21"/>
        <v>23695266.566009872</v>
      </c>
      <c r="G115">
        <f t="shared" si="22"/>
        <v>21741667.995893434</v>
      </c>
      <c r="L115">
        <f>Input!J116</f>
        <v>0</v>
      </c>
      <c r="M115">
        <f t="shared" si="23"/>
        <v>-0.24461900000000003</v>
      </c>
      <c r="N115">
        <f t="shared" si="24"/>
        <v>10.859945038159996</v>
      </c>
      <c r="O115">
        <f t="shared" si="25"/>
        <v>117.93840623185591</v>
      </c>
      <c r="P115">
        <f t="shared" si="26"/>
        <v>56.741616600254531</v>
      </c>
      <c r="T115" s="4"/>
    </row>
    <row r="116" spans="1:20" x14ac:dyDescent="0.25">
      <c r="A116">
        <f>Input!G117</f>
        <v>0</v>
      </c>
      <c r="B116">
        <f t="shared" si="18"/>
        <v>0</v>
      </c>
      <c r="C116" s="4">
        <f>Input!I117</f>
        <v>0</v>
      </c>
      <c r="D116">
        <f t="shared" si="19"/>
        <v>-0.87363928571428573</v>
      </c>
      <c r="E116">
        <f t="shared" si="20"/>
        <v>4877.7647072421714</v>
      </c>
      <c r="F116">
        <f t="shared" si="21"/>
        <v>23801112.116212346</v>
      </c>
      <c r="G116">
        <f t="shared" si="22"/>
        <v>21843061.35426439</v>
      </c>
      <c r="L116">
        <f>Input!J117</f>
        <v>0</v>
      </c>
      <c r="M116">
        <f t="shared" si="23"/>
        <v>-0.24461900000000003</v>
      </c>
      <c r="N116">
        <f t="shared" si="24"/>
        <v>10.859945038159996</v>
      </c>
      <c r="O116">
        <f t="shared" si="25"/>
        <v>117.93840623185591</v>
      </c>
      <c r="P116">
        <f t="shared" si="26"/>
        <v>56.741616600254531</v>
      </c>
      <c r="T116" s="4"/>
    </row>
    <row r="117" spans="1:20" x14ac:dyDescent="0.25">
      <c r="A117">
        <f>Input!G118</f>
        <v>0</v>
      </c>
      <c r="B117">
        <f t="shared" si="18"/>
        <v>0</v>
      </c>
      <c r="C117" s="4">
        <f>Input!I118</f>
        <v>0</v>
      </c>
      <c r="D117">
        <f t="shared" si="19"/>
        <v>-0.87363928571428573</v>
      </c>
      <c r="E117">
        <f t="shared" si="20"/>
        <v>4888.6246522803312</v>
      </c>
      <c r="F117">
        <f t="shared" si="21"/>
        <v>23907193.543227281</v>
      </c>
      <c r="G117">
        <f t="shared" si="22"/>
        <v>21944690.589447808</v>
      </c>
      <c r="L117">
        <f>Input!J118</f>
        <v>0</v>
      </c>
      <c r="M117">
        <f t="shared" si="23"/>
        <v>-0.24461900000000003</v>
      </c>
      <c r="N117">
        <f t="shared" si="24"/>
        <v>10.859945038159996</v>
      </c>
      <c r="O117">
        <f t="shared" si="25"/>
        <v>117.93840623185591</v>
      </c>
      <c r="P117">
        <f t="shared" si="26"/>
        <v>56.741616600254531</v>
      </c>
      <c r="T117" s="4"/>
    </row>
    <row r="118" spans="1:20" x14ac:dyDescent="0.25">
      <c r="A118">
        <f>Input!G119</f>
        <v>0</v>
      </c>
      <c r="B118">
        <f t="shared" si="18"/>
        <v>0</v>
      </c>
      <c r="C118" s="4">
        <f>Input!I119</f>
        <v>0</v>
      </c>
      <c r="D118">
        <f t="shared" si="19"/>
        <v>-0.87363928571428573</v>
      </c>
      <c r="E118">
        <f t="shared" si="20"/>
        <v>4899.4845973184911</v>
      </c>
      <c r="F118">
        <f t="shared" si="21"/>
        <v>24013510.847054679</v>
      </c>
      <c r="G118">
        <f t="shared" si="22"/>
        <v>22046555.701443687</v>
      </c>
      <c r="L118">
        <f>Input!J119</f>
        <v>0</v>
      </c>
      <c r="M118">
        <f t="shared" si="23"/>
        <v>-0.24461900000000003</v>
      </c>
      <c r="N118">
        <f t="shared" si="24"/>
        <v>10.859945038159996</v>
      </c>
      <c r="O118">
        <f t="shared" si="25"/>
        <v>117.93840623185591</v>
      </c>
      <c r="P118">
        <f t="shared" si="26"/>
        <v>56.741616600254531</v>
      </c>
      <c r="T118" s="4"/>
    </row>
    <row r="119" spans="1:20" x14ac:dyDescent="0.25">
      <c r="A119">
        <f>Input!G120</f>
        <v>0</v>
      </c>
      <c r="B119">
        <f t="shared" si="18"/>
        <v>0</v>
      </c>
      <c r="C119" s="4">
        <f>Input!I120</f>
        <v>0</v>
      </c>
      <c r="D119">
        <f t="shared" si="19"/>
        <v>-0.87363928571428573</v>
      </c>
      <c r="E119">
        <f t="shared" si="20"/>
        <v>4910.3445423566509</v>
      </c>
      <c r="F119">
        <f t="shared" si="21"/>
        <v>24120064.027694542</v>
      </c>
      <c r="G119">
        <f t="shared" si="22"/>
        <v>22148656.690252036</v>
      </c>
      <c r="L119">
        <f>Input!J120</f>
        <v>0</v>
      </c>
      <c r="M119">
        <f t="shared" si="23"/>
        <v>-0.24461900000000003</v>
      </c>
      <c r="N119">
        <f t="shared" si="24"/>
        <v>10.859945038159996</v>
      </c>
      <c r="O119">
        <f t="shared" si="25"/>
        <v>117.93840623185591</v>
      </c>
      <c r="P119">
        <f t="shared" si="26"/>
        <v>56.741616600254531</v>
      </c>
      <c r="T119" s="4"/>
    </row>
    <row r="120" spans="1:20" x14ac:dyDescent="0.25">
      <c r="A120">
        <f>Input!G121</f>
        <v>0</v>
      </c>
      <c r="B120">
        <f t="shared" si="18"/>
        <v>0</v>
      </c>
      <c r="C120" s="4">
        <f>Input!I121</f>
        <v>0</v>
      </c>
      <c r="D120">
        <f t="shared" si="19"/>
        <v>-0.87363928571428573</v>
      </c>
      <c r="E120">
        <f t="shared" si="20"/>
        <v>4921.2044873948107</v>
      </c>
      <c r="F120">
        <f t="shared" si="21"/>
        <v>24226853.085146867</v>
      </c>
      <c r="G120">
        <f t="shared" si="22"/>
        <v>22250993.555872843</v>
      </c>
      <c r="L120">
        <f>Input!J121</f>
        <v>0</v>
      </c>
      <c r="M120">
        <f t="shared" si="23"/>
        <v>-0.24461900000000003</v>
      </c>
      <c r="N120">
        <f t="shared" si="24"/>
        <v>10.859945038159996</v>
      </c>
      <c r="O120">
        <f t="shared" si="25"/>
        <v>117.93840623185591</v>
      </c>
      <c r="P120">
        <f t="shared" si="26"/>
        <v>56.741616600254531</v>
      </c>
      <c r="T120" s="4"/>
    </row>
    <row r="121" spans="1:20" x14ac:dyDescent="0.25">
      <c r="A121">
        <f>Input!G122</f>
        <v>0</v>
      </c>
      <c r="B121">
        <f t="shared" si="18"/>
        <v>0</v>
      </c>
      <c r="C121" s="4">
        <f>Input!I122</f>
        <v>0</v>
      </c>
      <c r="D121">
        <f t="shared" si="19"/>
        <v>-0.87363928571428573</v>
      </c>
      <c r="E121">
        <f t="shared" si="20"/>
        <v>4932.0644324329705</v>
      </c>
      <c r="F121">
        <f t="shared" si="21"/>
        <v>24333878.019411657</v>
      </c>
      <c r="G121">
        <f t="shared" si="22"/>
        <v>22353566.298306115</v>
      </c>
      <c r="L121">
        <f>Input!J122</f>
        <v>0</v>
      </c>
      <c r="M121">
        <f t="shared" si="23"/>
        <v>-0.24461900000000003</v>
      </c>
      <c r="N121">
        <f t="shared" si="24"/>
        <v>10.859945038159996</v>
      </c>
      <c r="O121">
        <f t="shared" si="25"/>
        <v>117.93840623185591</v>
      </c>
      <c r="P121">
        <f t="shared" si="26"/>
        <v>56.741616600254531</v>
      </c>
      <c r="T121" s="4"/>
    </row>
    <row r="122" spans="1:20" x14ac:dyDescent="0.25">
      <c r="A122">
        <f>Input!G123</f>
        <v>0</v>
      </c>
      <c r="B122">
        <f t="shared" si="18"/>
        <v>0</v>
      </c>
      <c r="C122" s="4">
        <f>Input!I123</f>
        <v>0</v>
      </c>
      <c r="D122">
        <f t="shared" si="19"/>
        <v>-0.87363928571428573</v>
      </c>
      <c r="E122">
        <f t="shared" si="20"/>
        <v>4942.9243774711304</v>
      </c>
      <c r="F122">
        <f t="shared" si="21"/>
        <v>24441138.830488913</v>
      </c>
      <c r="G122">
        <f t="shared" si="22"/>
        <v>22456374.917551853</v>
      </c>
      <c r="L122">
        <f>Input!J123</f>
        <v>0</v>
      </c>
      <c r="M122">
        <f t="shared" si="23"/>
        <v>-0.24461900000000003</v>
      </c>
      <c r="N122">
        <f t="shared" si="24"/>
        <v>10.859945038159996</v>
      </c>
      <c r="O122">
        <f t="shared" si="25"/>
        <v>117.93840623185591</v>
      </c>
      <c r="P122">
        <f t="shared" si="26"/>
        <v>56.741616600254531</v>
      </c>
      <c r="T122" s="4"/>
    </row>
    <row r="123" spans="1:20" x14ac:dyDescent="0.25">
      <c r="A123">
        <f>Input!G124</f>
        <v>0</v>
      </c>
      <c r="B123">
        <f t="shared" si="18"/>
        <v>0</v>
      </c>
      <c r="C123" s="4">
        <f>Input!I124</f>
        <v>0</v>
      </c>
      <c r="D123">
        <f t="shared" si="19"/>
        <v>-0.87363928571428573</v>
      </c>
      <c r="E123">
        <f t="shared" si="20"/>
        <v>4953.7843225092902</v>
      </c>
      <c r="F123">
        <f t="shared" si="21"/>
        <v>24548635.51837863</v>
      </c>
      <c r="G123">
        <f t="shared" si="22"/>
        <v>22559419.413610052</v>
      </c>
      <c r="L123">
        <f>Input!J124</f>
        <v>0</v>
      </c>
      <c r="M123">
        <f t="shared" si="23"/>
        <v>-0.24461900000000003</v>
      </c>
      <c r="N123">
        <f t="shared" si="24"/>
        <v>10.859945038159996</v>
      </c>
      <c r="O123">
        <f t="shared" si="25"/>
        <v>117.93840623185591</v>
      </c>
      <c r="P123">
        <f t="shared" si="26"/>
        <v>56.741616600254531</v>
      </c>
      <c r="T123" s="4"/>
    </row>
    <row r="124" spans="1:20" x14ac:dyDescent="0.25">
      <c r="A124">
        <f>Input!G125</f>
        <v>0</v>
      </c>
      <c r="B124">
        <f t="shared" si="18"/>
        <v>0</v>
      </c>
      <c r="C124" s="4">
        <f>Input!I125</f>
        <v>0</v>
      </c>
      <c r="D124">
        <f t="shared" si="19"/>
        <v>-0.87363928571428573</v>
      </c>
      <c r="E124">
        <f t="shared" si="20"/>
        <v>4964.64426754745</v>
      </c>
      <c r="F124">
        <f t="shared" si="21"/>
        <v>24656368.08308081</v>
      </c>
      <c r="G124">
        <f t="shared" si="22"/>
        <v>22662699.786480717</v>
      </c>
      <c r="L124">
        <f>Input!J125</f>
        <v>0</v>
      </c>
      <c r="M124">
        <f t="shared" si="23"/>
        <v>-0.24461900000000003</v>
      </c>
      <c r="N124">
        <f t="shared" si="24"/>
        <v>10.859945038159996</v>
      </c>
      <c r="O124">
        <f t="shared" si="25"/>
        <v>117.93840623185591</v>
      </c>
      <c r="P124">
        <f t="shared" si="26"/>
        <v>56.741616600254531</v>
      </c>
      <c r="T124" s="4"/>
    </row>
    <row r="125" spans="1:20" x14ac:dyDescent="0.25">
      <c r="A125">
        <f>Input!G126</f>
        <v>0</v>
      </c>
      <c r="B125">
        <f t="shared" si="18"/>
        <v>0</v>
      </c>
      <c r="C125" s="4">
        <f>Input!I126</f>
        <v>0</v>
      </c>
      <c r="D125">
        <f t="shared" si="19"/>
        <v>-0.87363928571428573</v>
      </c>
      <c r="E125">
        <f t="shared" si="20"/>
        <v>4975.5042125856098</v>
      </c>
      <c r="F125">
        <f t="shared" si="21"/>
        <v>24764336.524595454</v>
      </c>
      <c r="G125">
        <f t="shared" si="22"/>
        <v>22766216.036163848</v>
      </c>
      <c r="L125">
        <f>Input!J126</f>
        <v>0</v>
      </c>
      <c r="M125">
        <f t="shared" si="23"/>
        <v>-0.24461900000000003</v>
      </c>
      <c r="N125">
        <f t="shared" si="24"/>
        <v>10.859945038159996</v>
      </c>
      <c r="O125">
        <f t="shared" si="25"/>
        <v>117.93840623185591</v>
      </c>
      <c r="P125">
        <f t="shared" si="26"/>
        <v>56.741616600254531</v>
      </c>
      <c r="T125" s="4"/>
    </row>
    <row r="126" spans="1:20" x14ac:dyDescent="0.25">
      <c r="A126">
        <f>Input!G127</f>
        <v>0</v>
      </c>
      <c r="B126">
        <f t="shared" si="18"/>
        <v>0</v>
      </c>
      <c r="C126" s="4">
        <f>Input!I127</f>
        <v>0</v>
      </c>
      <c r="D126">
        <f t="shared" si="19"/>
        <v>-0.87363928571428573</v>
      </c>
      <c r="E126">
        <f t="shared" si="20"/>
        <v>4986.3641576237696</v>
      </c>
      <c r="F126">
        <f t="shared" si="21"/>
        <v>24872540.842922565</v>
      </c>
      <c r="G126">
        <f t="shared" si="22"/>
        <v>22869968.162659436</v>
      </c>
      <c r="L126">
        <f>Input!J127</f>
        <v>0</v>
      </c>
      <c r="M126">
        <f t="shared" si="23"/>
        <v>-0.24461900000000003</v>
      </c>
      <c r="N126">
        <f t="shared" si="24"/>
        <v>10.859945038159996</v>
      </c>
      <c r="O126">
        <f t="shared" si="25"/>
        <v>117.93840623185591</v>
      </c>
      <c r="P126">
        <f t="shared" si="26"/>
        <v>56.741616600254531</v>
      </c>
      <c r="T126" s="4"/>
    </row>
    <row r="127" spans="1:20" x14ac:dyDescent="0.25">
      <c r="A127">
        <f>Input!G128</f>
        <v>0</v>
      </c>
      <c r="B127">
        <f t="shared" si="18"/>
        <v>0</v>
      </c>
      <c r="C127" s="4">
        <f>Input!I128</f>
        <v>0</v>
      </c>
      <c r="D127">
        <f t="shared" si="19"/>
        <v>-0.87363928571428573</v>
      </c>
      <c r="E127">
        <f t="shared" si="20"/>
        <v>4997.2241026619295</v>
      </c>
      <c r="F127">
        <f t="shared" si="21"/>
        <v>24980981.038062137</v>
      </c>
      <c r="G127">
        <f t="shared" si="22"/>
        <v>22973956.165967494</v>
      </c>
      <c r="L127">
        <f>Input!J128</f>
        <v>0</v>
      </c>
      <c r="M127">
        <f t="shared" si="23"/>
        <v>-0.24461900000000003</v>
      </c>
      <c r="N127">
        <f t="shared" si="24"/>
        <v>10.859945038159996</v>
      </c>
      <c r="O127">
        <f t="shared" si="25"/>
        <v>117.93840623185591</v>
      </c>
      <c r="P127">
        <f t="shared" si="26"/>
        <v>56.741616600254531</v>
      </c>
      <c r="T127" s="4"/>
    </row>
    <row r="128" spans="1:20" x14ac:dyDescent="0.25">
      <c r="A128">
        <f>Input!G129</f>
        <v>0</v>
      </c>
      <c r="B128">
        <f t="shared" si="18"/>
        <v>0</v>
      </c>
      <c r="C128" s="4">
        <f>Input!I129</f>
        <v>0</v>
      </c>
      <c r="D128">
        <f t="shared" si="19"/>
        <v>-0.87363928571428573</v>
      </c>
      <c r="E128">
        <f t="shared" si="20"/>
        <v>5008.0840477000893</v>
      </c>
      <c r="F128">
        <f t="shared" si="21"/>
        <v>25089657.110014174</v>
      </c>
      <c r="G128">
        <f t="shared" si="22"/>
        <v>23078180.046088014</v>
      </c>
      <c r="L128">
        <f>Input!J129</f>
        <v>0</v>
      </c>
      <c r="M128">
        <f t="shared" si="23"/>
        <v>-0.24461900000000003</v>
      </c>
      <c r="N128">
        <f t="shared" si="24"/>
        <v>10.859945038159996</v>
      </c>
      <c r="O128">
        <f t="shared" si="25"/>
        <v>117.93840623185591</v>
      </c>
      <c r="P128">
        <f t="shared" si="26"/>
        <v>56.741616600254531</v>
      </c>
      <c r="T128" s="4"/>
    </row>
    <row r="129" spans="1:20" x14ac:dyDescent="0.25">
      <c r="A129">
        <f>Input!G130</f>
        <v>0</v>
      </c>
      <c r="B129">
        <f t="shared" si="18"/>
        <v>0</v>
      </c>
      <c r="C129" s="4">
        <f>Input!I130</f>
        <v>0</v>
      </c>
      <c r="D129">
        <f t="shared" si="19"/>
        <v>-0.87363928571428573</v>
      </c>
      <c r="E129">
        <f t="shared" si="20"/>
        <v>5018.9439927382491</v>
      </c>
      <c r="F129">
        <f t="shared" si="21"/>
        <v>25198569.058778673</v>
      </c>
      <c r="G129">
        <f t="shared" si="22"/>
        <v>23182639.803020995</v>
      </c>
      <c r="L129">
        <f>Input!J130</f>
        <v>0</v>
      </c>
      <c r="M129">
        <f t="shared" si="23"/>
        <v>-0.24461900000000003</v>
      </c>
      <c r="N129">
        <f t="shared" si="24"/>
        <v>10.859945038159996</v>
      </c>
      <c r="O129">
        <f t="shared" si="25"/>
        <v>117.93840623185591</v>
      </c>
      <c r="P129">
        <f t="shared" si="26"/>
        <v>56.741616600254531</v>
      </c>
      <c r="T129" s="4"/>
    </row>
    <row r="130" spans="1:20" x14ac:dyDescent="0.25">
      <c r="A130">
        <f>Input!G131</f>
        <v>0</v>
      </c>
      <c r="B130">
        <f t="shared" si="18"/>
        <v>0</v>
      </c>
      <c r="C130" s="4">
        <f>Input!I131</f>
        <v>0</v>
      </c>
      <c r="D130">
        <f t="shared" si="19"/>
        <v>-0.87363928571428573</v>
      </c>
      <c r="E130">
        <f t="shared" si="20"/>
        <v>5029.8039377764089</v>
      </c>
      <c r="F130">
        <f t="shared" si="21"/>
        <v>25307716.884355638</v>
      </c>
      <c r="G130">
        <f t="shared" si="22"/>
        <v>23287335.436766442</v>
      </c>
      <c r="L130">
        <f>Input!J131</f>
        <v>0</v>
      </c>
      <c r="M130">
        <f t="shared" si="23"/>
        <v>-0.24461900000000003</v>
      </c>
      <c r="N130">
        <f t="shared" si="24"/>
        <v>10.859945038159996</v>
      </c>
      <c r="O130">
        <f t="shared" si="25"/>
        <v>117.93840623185591</v>
      </c>
      <c r="P130">
        <f t="shared" si="26"/>
        <v>56.741616600254531</v>
      </c>
      <c r="T130" s="4"/>
    </row>
    <row r="131" spans="1:20" x14ac:dyDescent="0.25">
      <c r="A131">
        <f>Input!G132</f>
        <v>0</v>
      </c>
      <c r="B131">
        <f t="shared" si="18"/>
        <v>0</v>
      </c>
      <c r="C131" s="4">
        <f>Input!I132</f>
        <v>0</v>
      </c>
      <c r="D131">
        <f t="shared" si="19"/>
        <v>-0.87363928571428573</v>
      </c>
      <c r="E131">
        <f t="shared" si="20"/>
        <v>5040.6638828145688</v>
      </c>
      <c r="F131">
        <f t="shared" si="21"/>
        <v>25417100.586745065</v>
      </c>
      <c r="G131">
        <f t="shared" si="22"/>
        <v>23392266.94732435</v>
      </c>
      <c r="L131">
        <f>Input!J132</f>
        <v>0</v>
      </c>
      <c r="M131">
        <f t="shared" si="23"/>
        <v>-0.24461900000000003</v>
      </c>
      <c r="N131">
        <f t="shared" si="24"/>
        <v>10.859945038159996</v>
      </c>
      <c r="O131">
        <f t="shared" si="25"/>
        <v>117.93840623185591</v>
      </c>
      <c r="P131">
        <f t="shared" si="26"/>
        <v>56.741616600254531</v>
      </c>
      <c r="T131" s="4"/>
    </row>
    <row r="132" spans="1:20" x14ac:dyDescent="0.25">
      <c r="A132">
        <f>Input!G133</f>
        <v>0</v>
      </c>
      <c r="B132">
        <f t="shared" si="18"/>
        <v>0</v>
      </c>
      <c r="C132" s="4">
        <f>Input!I133</f>
        <v>0</v>
      </c>
      <c r="D132">
        <f t="shared" si="19"/>
        <v>-0.87363928571428573</v>
      </c>
      <c r="E132">
        <f t="shared" si="20"/>
        <v>5051.5238278527286</v>
      </c>
      <c r="F132">
        <f t="shared" si="21"/>
        <v>25526720.165946953</v>
      </c>
      <c r="G132">
        <f t="shared" si="22"/>
        <v>23497434.334694725</v>
      </c>
      <c r="L132">
        <f>Input!J133</f>
        <v>0</v>
      </c>
      <c r="M132">
        <f t="shared" si="23"/>
        <v>-0.24461900000000003</v>
      </c>
      <c r="N132">
        <f t="shared" si="24"/>
        <v>10.859945038159996</v>
      </c>
      <c r="O132">
        <f t="shared" si="25"/>
        <v>117.93840623185591</v>
      </c>
      <c r="P132">
        <f t="shared" si="26"/>
        <v>56.741616600254531</v>
      </c>
      <c r="T132" s="4"/>
    </row>
    <row r="133" spans="1:20" x14ac:dyDescent="0.25">
      <c r="A133">
        <f>Input!G134</f>
        <v>0</v>
      </c>
      <c r="B133">
        <f t="shared" si="18"/>
        <v>0</v>
      </c>
      <c r="C133" s="4">
        <f>Input!I134</f>
        <v>0</v>
      </c>
      <c r="D133">
        <f t="shared" si="19"/>
        <v>-0.87363928571428573</v>
      </c>
      <c r="E133">
        <f t="shared" si="20"/>
        <v>5062.3837728908884</v>
      </c>
      <c r="F133">
        <f t="shared" si="21"/>
        <v>25636575.621961311</v>
      </c>
      <c r="G133">
        <f t="shared" si="22"/>
        <v>23602837.598877564</v>
      </c>
      <c r="L133">
        <f>Input!J134</f>
        <v>0</v>
      </c>
      <c r="M133">
        <f t="shared" si="23"/>
        <v>-0.24461900000000003</v>
      </c>
      <c r="N133">
        <f t="shared" si="24"/>
        <v>10.859945038159996</v>
      </c>
      <c r="O133">
        <f t="shared" si="25"/>
        <v>117.93840623185591</v>
      </c>
      <c r="P133">
        <f t="shared" si="26"/>
        <v>56.741616600254531</v>
      </c>
      <c r="T133" s="4"/>
    </row>
    <row r="134" spans="1:20" x14ac:dyDescent="0.25">
      <c r="A134">
        <f>Input!G135</f>
        <v>0</v>
      </c>
      <c r="B134">
        <f t="shared" si="18"/>
        <v>0</v>
      </c>
      <c r="C134" s="4">
        <f>Input!I135</f>
        <v>0</v>
      </c>
      <c r="D134">
        <f t="shared" si="19"/>
        <v>-0.87363928571428573</v>
      </c>
      <c r="E134">
        <f t="shared" si="20"/>
        <v>5073.2437179290482</v>
      </c>
      <c r="F134">
        <f t="shared" si="21"/>
        <v>25746666.954788126</v>
      </c>
      <c r="G134">
        <f t="shared" si="22"/>
        <v>23708476.739872865</v>
      </c>
      <c r="L134">
        <f>Input!J135</f>
        <v>0</v>
      </c>
      <c r="M134">
        <f t="shared" si="23"/>
        <v>-0.24461900000000003</v>
      </c>
      <c r="N134">
        <f t="shared" si="24"/>
        <v>10.859945038159996</v>
      </c>
      <c r="O134">
        <f t="shared" si="25"/>
        <v>117.93840623185591</v>
      </c>
      <c r="P134">
        <f t="shared" si="26"/>
        <v>56.741616600254531</v>
      </c>
      <c r="T134" s="4"/>
    </row>
    <row r="135" spans="1:20" x14ac:dyDescent="0.25">
      <c r="A135">
        <f>Input!G136</f>
        <v>0</v>
      </c>
      <c r="B135">
        <f t="shared" si="18"/>
        <v>0</v>
      </c>
      <c r="C135" s="4">
        <f>Input!I136</f>
        <v>0</v>
      </c>
      <c r="D135">
        <f t="shared" si="19"/>
        <v>-0.87363928571428573</v>
      </c>
      <c r="E135">
        <f t="shared" si="20"/>
        <v>5084.103662967208</v>
      </c>
      <c r="F135">
        <f t="shared" si="21"/>
        <v>25856994.164427411</v>
      </c>
      <c r="G135">
        <f t="shared" si="22"/>
        <v>23814351.757680628</v>
      </c>
      <c r="L135">
        <f>Input!J136</f>
        <v>0</v>
      </c>
      <c r="M135">
        <f t="shared" si="23"/>
        <v>-0.24461900000000003</v>
      </c>
      <c r="N135">
        <f t="shared" si="24"/>
        <v>10.859945038159996</v>
      </c>
      <c r="O135">
        <f t="shared" si="25"/>
        <v>117.93840623185591</v>
      </c>
      <c r="P135">
        <f t="shared" si="26"/>
        <v>56.741616600254531</v>
      </c>
      <c r="T135" s="4"/>
    </row>
    <row r="136" spans="1:20" x14ac:dyDescent="0.25">
      <c r="A136">
        <f>Input!G137</f>
        <v>0</v>
      </c>
      <c r="B136">
        <f t="shared" si="18"/>
        <v>0</v>
      </c>
      <c r="C136" s="4">
        <f>Input!I137</f>
        <v>0</v>
      </c>
      <c r="D136">
        <f t="shared" si="19"/>
        <v>-0.87363928571428573</v>
      </c>
      <c r="E136">
        <f t="shared" si="20"/>
        <v>5094.9636080053679</v>
      </c>
      <c r="F136">
        <f t="shared" si="21"/>
        <v>25967557.250879157</v>
      </c>
      <c r="G136">
        <f t="shared" si="22"/>
        <v>23920462.652300857</v>
      </c>
      <c r="L136">
        <f>Input!J137</f>
        <v>0</v>
      </c>
      <c r="M136">
        <f t="shared" si="23"/>
        <v>-0.24461900000000003</v>
      </c>
      <c r="N136">
        <f t="shared" si="24"/>
        <v>10.859945038159996</v>
      </c>
      <c r="O136">
        <f t="shared" si="25"/>
        <v>117.93840623185591</v>
      </c>
      <c r="P136">
        <f t="shared" si="26"/>
        <v>56.741616600254531</v>
      </c>
      <c r="T136" s="4"/>
    </row>
    <row r="137" spans="1:20" x14ac:dyDescent="0.25">
      <c r="A137">
        <f>Input!G138</f>
        <v>0</v>
      </c>
      <c r="B137">
        <f t="shared" si="18"/>
        <v>0</v>
      </c>
      <c r="C137" s="4">
        <f>Input!I138</f>
        <v>0</v>
      </c>
      <c r="D137">
        <f t="shared" si="19"/>
        <v>-0.87363928571428573</v>
      </c>
      <c r="E137">
        <f t="shared" si="20"/>
        <v>5105.8235530435277</v>
      </c>
      <c r="F137">
        <f t="shared" si="21"/>
        <v>26078356.214143366</v>
      </c>
      <c r="G137">
        <f t="shared" si="22"/>
        <v>24026809.423733551</v>
      </c>
      <c r="L137">
        <f>Input!J138</f>
        <v>0</v>
      </c>
      <c r="M137">
        <f t="shared" si="23"/>
        <v>-0.24461900000000003</v>
      </c>
      <c r="N137">
        <f t="shared" si="24"/>
        <v>10.859945038159996</v>
      </c>
      <c r="O137">
        <f t="shared" si="25"/>
        <v>117.93840623185591</v>
      </c>
      <c r="P137">
        <f t="shared" si="26"/>
        <v>56.741616600254531</v>
      </c>
      <c r="T137" s="4"/>
    </row>
    <row r="138" spans="1:20" x14ac:dyDescent="0.25">
      <c r="A138">
        <f>Input!G139</f>
        <v>0</v>
      </c>
      <c r="B138">
        <f t="shared" si="18"/>
        <v>0</v>
      </c>
      <c r="C138" s="4">
        <f>Input!I139</f>
        <v>0</v>
      </c>
      <c r="D138">
        <f t="shared" si="19"/>
        <v>-0.87363928571428573</v>
      </c>
      <c r="E138">
        <f t="shared" si="20"/>
        <v>5116.6834980816875</v>
      </c>
      <c r="F138">
        <f t="shared" si="21"/>
        <v>26189391.054220039</v>
      </c>
      <c r="G138">
        <f t="shared" si="22"/>
        <v>24133392.071978707</v>
      </c>
      <c r="L138">
        <f>Input!J139</f>
        <v>0</v>
      </c>
      <c r="M138">
        <f t="shared" si="23"/>
        <v>-0.24461900000000003</v>
      </c>
      <c r="N138">
        <f t="shared" si="24"/>
        <v>10.859945038159996</v>
      </c>
      <c r="O138">
        <f t="shared" si="25"/>
        <v>117.93840623185591</v>
      </c>
      <c r="P138">
        <f t="shared" si="26"/>
        <v>56.741616600254531</v>
      </c>
      <c r="T138" s="4"/>
    </row>
    <row r="139" spans="1:20" x14ac:dyDescent="0.25">
      <c r="A139">
        <f>Input!G140</f>
        <v>0</v>
      </c>
      <c r="B139">
        <f t="shared" si="18"/>
        <v>0</v>
      </c>
      <c r="C139" s="4">
        <f>Input!I140</f>
        <v>0</v>
      </c>
      <c r="D139">
        <f t="shared" si="19"/>
        <v>-0.87363928571428573</v>
      </c>
      <c r="E139">
        <f t="shared" si="20"/>
        <v>5127.5434431198473</v>
      </c>
      <c r="F139">
        <f t="shared" si="21"/>
        <v>26300661.771109175</v>
      </c>
      <c r="G139">
        <f t="shared" si="22"/>
        <v>24240210.597036324</v>
      </c>
      <c r="L139">
        <f>Input!J140</f>
        <v>0</v>
      </c>
      <c r="M139">
        <f t="shared" si="23"/>
        <v>-0.24461900000000003</v>
      </c>
      <c r="N139">
        <f t="shared" si="24"/>
        <v>10.859945038159996</v>
      </c>
      <c r="O139">
        <f t="shared" si="25"/>
        <v>117.93840623185591</v>
      </c>
      <c r="P139">
        <f t="shared" si="26"/>
        <v>56.741616600254531</v>
      </c>
      <c r="T139" s="4"/>
    </row>
    <row r="140" spans="1:20" x14ac:dyDescent="0.25">
      <c r="A140">
        <f>Input!G141</f>
        <v>0</v>
      </c>
      <c r="B140">
        <f t="shared" si="18"/>
        <v>0</v>
      </c>
      <c r="C140" s="4">
        <f>Input!I141</f>
        <v>0</v>
      </c>
      <c r="D140">
        <f t="shared" si="19"/>
        <v>-0.87363928571428573</v>
      </c>
      <c r="E140">
        <f t="shared" si="20"/>
        <v>5138.4033881580071</v>
      </c>
      <c r="F140">
        <f t="shared" si="21"/>
        <v>26412168.364810776</v>
      </c>
      <c r="G140">
        <f t="shared" si="22"/>
        <v>24347264.998906408</v>
      </c>
      <c r="L140">
        <f>Input!J141</f>
        <v>0</v>
      </c>
      <c r="M140">
        <f t="shared" si="23"/>
        <v>-0.24461900000000003</v>
      </c>
      <c r="N140">
        <f t="shared" si="24"/>
        <v>10.859945038159996</v>
      </c>
      <c r="O140">
        <f t="shared" si="25"/>
        <v>117.93840623185591</v>
      </c>
      <c r="P140">
        <f t="shared" si="26"/>
        <v>56.741616600254531</v>
      </c>
      <c r="T140" s="4"/>
    </row>
    <row r="141" spans="1:20" x14ac:dyDescent="0.25">
      <c r="A141">
        <f>Input!G142</f>
        <v>0</v>
      </c>
      <c r="B141">
        <f t="shared" si="18"/>
        <v>0</v>
      </c>
      <c r="C141" s="4">
        <f>Input!I142</f>
        <v>0</v>
      </c>
      <c r="D141">
        <f t="shared" si="19"/>
        <v>-0.87363928571428573</v>
      </c>
      <c r="E141">
        <f t="shared" si="20"/>
        <v>5149.263333196167</v>
      </c>
      <c r="F141">
        <f t="shared" si="21"/>
        <v>26523910.835324839</v>
      </c>
      <c r="G141">
        <f t="shared" si="22"/>
        <v>24454555.277588956</v>
      </c>
      <c r="L141">
        <f>Input!J142</f>
        <v>0</v>
      </c>
      <c r="M141">
        <f t="shared" si="23"/>
        <v>-0.24461900000000003</v>
      </c>
      <c r="N141">
        <f t="shared" si="24"/>
        <v>10.859945038159996</v>
      </c>
      <c r="O141">
        <f t="shared" si="25"/>
        <v>117.93840623185591</v>
      </c>
      <c r="P141">
        <f t="shared" si="26"/>
        <v>56.741616600254531</v>
      </c>
      <c r="T141" s="4"/>
    </row>
    <row r="142" spans="1:20" x14ac:dyDescent="0.25">
      <c r="A142">
        <f>Input!G143</f>
        <v>0</v>
      </c>
      <c r="B142">
        <f t="shared" si="18"/>
        <v>0</v>
      </c>
      <c r="C142" s="4">
        <f>Input!I143</f>
        <v>0</v>
      </c>
      <c r="D142">
        <f t="shared" si="19"/>
        <v>-0.87363928571428573</v>
      </c>
      <c r="E142">
        <f t="shared" si="20"/>
        <v>5160.1232782343268</v>
      </c>
      <c r="F142">
        <f t="shared" si="21"/>
        <v>26635889.182651367</v>
      </c>
      <c r="G142">
        <f t="shared" si="22"/>
        <v>24562081.433083966</v>
      </c>
      <c r="L142">
        <f>Input!J143</f>
        <v>0</v>
      </c>
      <c r="M142">
        <f t="shared" si="23"/>
        <v>-0.24461900000000003</v>
      </c>
      <c r="N142">
        <f t="shared" si="24"/>
        <v>10.859945038159996</v>
      </c>
      <c r="O142">
        <f t="shared" si="25"/>
        <v>117.93840623185591</v>
      </c>
      <c r="P142">
        <f t="shared" si="26"/>
        <v>56.741616600254531</v>
      </c>
      <c r="T142" s="4"/>
    </row>
    <row r="143" spans="1:20" x14ac:dyDescent="0.25">
      <c r="A143">
        <f>Input!G144</f>
        <v>0</v>
      </c>
      <c r="B143">
        <f t="shared" si="18"/>
        <v>0</v>
      </c>
      <c r="C143" s="4">
        <f>Input!I144</f>
        <v>0</v>
      </c>
      <c r="D143">
        <f t="shared" si="19"/>
        <v>-0.87363928571428573</v>
      </c>
      <c r="E143">
        <f t="shared" si="20"/>
        <v>5170.9832232724866</v>
      </c>
      <c r="F143">
        <f t="shared" si="21"/>
        <v>26748103.406790361</v>
      </c>
      <c r="G143">
        <f t="shared" si="22"/>
        <v>24669843.465391442</v>
      </c>
      <c r="L143">
        <f>Input!J144</f>
        <v>0</v>
      </c>
      <c r="M143">
        <f t="shared" si="23"/>
        <v>-0.24461900000000003</v>
      </c>
      <c r="N143">
        <f t="shared" si="24"/>
        <v>10.859945038159996</v>
      </c>
      <c r="O143">
        <f t="shared" si="25"/>
        <v>117.93840623185591</v>
      </c>
      <c r="P143">
        <f t="shared" si="26"/>
        <v>56.741616600254531</v>
      </c>
      <c r="T143" s="4"/>
    </row>
    <row r="144" spans="1:20" x14ac:dyDescent="0.25">
      <c r="A144">
        <f>Input!G145</f>
        <v>0</v>
      </c>
      <c r="B144">
        <f t="shared" si="18"/>
        <v>0</v>
      </c>
      <c r="C144" s="4">
        <f>Input!I145</f>
        <v>0</v>
      </c>
      <c r="D144">
        <f t="shared" si="19"/>
        <v>-0.87363928571428573</v>
      </c>
      <c r="E144">
        <f t="shared" si="20"/>
        <v>5181.8431683106464</v>
      </c>
      <c r="F144">
        <f t="shared" si="21"/>
        <v>26860553.507741816</v>
      </c>
      <c r="G144">
        <f t="shared" si="22"/>
        <v>24777841.37451138</v>
      </c>
      <c r="L144">
        <f>Input!J145</f>
        <v>0</v>
      </c>
      <c r="M144">
        <f t="shared" si="23"/>
        <v>-0.24461900000000003</v>
      </c>
      <c r="N144">
        <f t="shared" si="24"/>
        <v>10.859945038159996</v>
      </c>
      <c r="O144">
        <f t="shared" si="25"/>
        <v>117.93840623185591</v>
      </c>
      <c r="P144">
        <f t="shared" si="26"/>
        <v>56.741616600254531</v>
      </c>
      <c r="T144" s="4"/>
    </row>
    <row r="145" spans="1:20" x14ac:dyDescent="0.25">
      <c r="A145">
        <f>Input!G146</f>
        <v>0</v>
      </c>
      <c r="B145">
        <f t="shared" si="18"/>
        <v>0</v>
      </c>
      <c r="C145" s="4">
        <f>Input!I146</f>
        <v>0</v>
      </c>
      <c r="D145">
        <f t="shared" si="19"/>
        <v>-0.87363928571428573</v>
      </c>
      <c r="E145">
        <f t="shared" si="20"/>
        <v>5192.7031133488063</v>
      </c>
      <c r="F145">
        <f t="shared" si="21"/>
        <v>26973239.485505734</v>
      </c>
      <c r="G145">
        <f t="shared" si="22"/>
        <v>24886075.160443783</v>
      </c>
      <c r="L145">
        <f>Input!J146</f>
        <v>0</v>
      </c>
      <c r="M145">
        <f t="shared" si="23"/>
        <v>-0.24461900000000003</v>
      </c>
      <c r="N145">
        <f t="shared" si="24"/>
        <v>10.859945038159996</v>
      </c>
      <c r="O145">
        <f t="shared" si="25"/>
        <v>117.93840623185591</v>
      </c>
      <c r="P145">
        <f t="shared" si="26"/>
        <v>56.741616600254531</v>
      </c>
      <c r="T145" s="4"/>
    </row>
    <row r="146" spans="1:20" x14ac:dyDescent="0.25">
      <c r="A146">
        <f>Input!G147</f>
        <v>0</v>
      </c>
      <c r="B146">
        <f t="shared" ref="B146:B158" si="27">A146-$A$3</f>
        <v>0</v>
      </c>
      <c r="C146" s="4">
        <f>Input!I147</f>
        <v>0</v>
      </c>
      <c r="D146">
        <f t="shared" ref="D146:D158" si="28">C146-$C$3</f>
        <v>-0.87363928571428573</v>
      </c>
      <c r="E146">
        <f t="shared" ref="E146:E158" si="29">N146+E145</f>
        <v>5203.5630583869661</v>
      </c>
      <c r="F146">
        <f t="shared" ref="F146:F158" si="30">(D146-E146)^2</f>
        <v>27086161.340082116</v>
      </c>
      <c r="G146">
        <f t="shared" ref="G146:G158" si="31">(E146-$H$4)^2</f>
        <v>24994544.823188648</v>
      </c>
      <c r="L146">
        <f>Input!J147</f>
        <v>0</v>
      </c>
      <c r="M146">
        <f t="shared" ref="M146:M158" si="32">L146-$L$3</f>
        <v>-0.24461900000000003</v>
      </c>
      <c r="N146">
        <f t="shared" ref="N146:N158" si="33">2*($X$3/PI())*($Z$3/(4*((B146-$Y$3)^2)+$Z$3*$Z$3))</f>
        <v>10.859945038159996</v>
      </c>
      <c r="O146">
        <f t="shared" ref="O146:O158" si="34">(L146-N146)^2</f>
        <v>117.93840623185591</v>
      </c>
      <c r="P146">
        <f t="shared" ref="P146:P158" si="35">(N146-$Q$4)^2</f>
        <v>56.741616600254531</v>
      </c>
      <c r="T146" s="4"/>
    </row>
    <row r="147" spans="1:20" x14ac:dyDescent="0.25">
      <c r="A147">
        <f>Input!G148</f>
        <v>0</v>
      </c>
      <c r="B147">
        <f t="shared" si="27"/>
        <v>0</v>
      </c>
      <c r="C147" s="4">
        <f>Input!I148</f>
        <v>0</v>
      </c>
      <c r="D147">
        <f t="shared" si="28"/>
        <v>-0.87363928571428573</v>
      </c>
      <c r="E147">
        <f t="shared" si="29"/>
        <v>5214.4230034251259</v>
      </c>
      <c r="F147">
        <f t="shared" si="30"/>
        <v>27199319.071470965</v>
      </c>
      <c r="G147">
        <f t="shared" si="31"/>
        <v>25103250.362745978</v>
      </c>
      <c r="L147">
        <f>Input!J148</f>
        <v>0</v>
      </c>
      <c r="M147">
        <f t="shared" si="32"/>
        <v>-0.24461900000000003</v>
      </c>
      <c r="N147">
        <f t="shared" si="33"/>
        <v>10.859945038159996</v>
      </c>
      <c r="O147">
        <f t="shared" si="34"/>
        <v>117.93840623185591</v>
      </c>
      <c r="P147">
        <f t="shared" si="35"/>
        <v>56.741616600254531</v>
      </c>
      <c r="T147" s="4"/>
    </row>
    <row r="148" spans="1:20" x14ac:dyDescent="0.25">
      <c r="A148">
        <f>Input!G149</f>
        <v>0</v>
      </c>
      <c r="B148">
        <f t="shared" si="27"/>
        <v>0</v>
      </c>
      <c r="C148" s="4">
        <f>Input!I149</f>
        <v>0</v>
      </c>
      <c r="D148">
        <f t="shared" si="28"/>
        <v>-0.87363928571428573</v>
      </c>
      <c r="E148">
        <f t="shared" si="29"/>
        <v>5225.2829484632857</v>
      </c>
      <c r="F148">
        <f t="shared" si="30"/>
        <v>27312712.679672275</v>
      </c>
      <c r="G148">
        <f t="shared" si="31"/>
        <v>25212191.77911577</v>
      </c>
      <c r="L148">
        <f>Input!J149</f>
        <v>0</v>
      </c>
      <c r="M148">
        <f t="shared" si="32"/>
        <v>-0.24461900000000003</v>
      </c>
      <c r="N148">
        <f t="shared" si="33"/>
        <v>10.859945038159996</v>
      </c>
      <c r="O148">
        <f t="shared" si="34"/>
        <v>117.93840623185591</v>
      </c>
      <c r="P148">
        <f t="shared" si="35"/>
        <v>56.741616600254531</v>
      </c>
      <c r="T148" s="4"/>
    </row>
    <row r="149" spans="1:20" x14ac:dyDescent="0.25">
      <c r="A149">
        <f>Input!G150</f>
        <v>0</v>
      </c>
      <c r="B149">
        <f t="shared" si="27"/>
        <v>0</v>
      </c>
      <c r="C149" s="4">
        <f>Input!I150</f>
        <v>0</v>
      </c>
      <c r="D149">
        <f t="shared" si="28"/>
        <v>-0.87363928571428573</v>
      </c>
      <c r="E149">
        <f t="shared" si="29"/>
        <v>5236.1428935014455</v>
      </c>
      <c r="F149">
        <f t="shared" si="30"/>
        <v>27426342.164686047</v>
      </c>
      <c r="G149">
        <f t="shared" si="31"/>
        <v>25321369.072298028</v>
      </c>
      <c r="L149">
        <f>Input!J150</f>
        <v>0</v>
      </c>
      <c r="M149">
        <f t="shared" si="32"/>
        <v>-0.24461900000000003</v>
      </c>
      <c r="N149">
        <f t="shared" si="33"/>
        <v>10.859945038159996</v>
      </c>
      <c r="O149">
        <f t="shared" si="34"/>
        <v>117.93840623185591</v>
      </c>
      <c r="P149">
        <f t="shared" si="35"/>
        <v>56.741616600254531</v>
      </c>
      <c r="T149" s="4"/>
    </row>
    <row r="150" spans="1:20" x14ac:dyDescent="0.25">
      <c r="A150">
        <f>Input!G151</f>
        <v>0</v>
      </c>
      <c r="B150">
        <f t="shared" si="27"/>
        <v>0</v>
      </c>
      <c r="C150" s="4">
        <f>Input!I151</f>
        <v>0</v>
      </c>
      <c r="D150">
        <f t="shared" si="28"/>
        <v>-0.87363928571428573</v>
      </c>
      <c r="E150">
        <f t="shared" si="29"/>
        <v>5247.0028385396054</v>
      </c>
      <c r="F150">
        <f t="shared" si="30"/>
        <v>27540207.526512284</v>
      </c>
      <c r="G150">
        <f t="shared" si="31"/>
        <v>25430782.242292747</v>
      </c>
      <c r="L150">
        <f>Input!J151</f>
        <v>0</v>
      </c>
      <c r="M150">
        <f t="shared" si="32"/>
        <v>-0.24461900000000003</v>
      </c>
      <c r="N150">
        <f t="shared" si="33"/>
        <v>10.859945038159996</v>
      </c>
      <c r="O150">
        <f t="shared" si="34"/>
        <v>117.93840623185591</v>
      </c>
      <c r="P150">
        <f t="shared" si="35"/>
        <v>56.741616600254531</v>
      </c>
      <c r="T150" s="4"/>
    </row>
    <row r="151" spans="1:20" x14ac:dyDescent="0.25">
      <c r="A151">
        <f>Input!G152</f>
        <v>0</v>
      </c>
      <c r="B151">
        <f t="shared" si="27"/>
        <v>0</v>
      </c>
      <c r="C151" s="4">
        <f>Input!I152</f>
        <v>0</v>
      </c>
      <c r="D151">
        <f t="shared" si="28"/>
        <v>-0.87363928571428573</v>
      </c>
      <c r="E151">
        <f t="shared" si="29"/>
        <v>5257.8627835777652</v>
      </c>
      <c r="F151">
        <f t="shared" si="30"/>
        <v>27654308.765150987</v>
      </c>
      <c r="G151">
        <f t="shared" si="31"/>
        <v>25540431.289099932</v>
      </c>
      <c r="L151">
        <f>Input!J152</f>
        <v>0</v>
      </c>
      <c r="M151">
        <f t="shared" si="32"/>
        <v>-0.24461900000000003</v>
      </c>
      <c r="N151">
        <f t="shared" si="33"/>
        <v>10.859945038159996</v>
      </c>
      <c r="O151">
        <f t="shared" si="34"/>
        <v>117.93840623185591</v>
      </c>
      <c r="P151">
        <f t="shared" si="35"/>
        <v>56.741616600254531</v>
      </c>
      <c r="T151" s="4"/>
    </row>
    <row r="152" spans="1:20" x14ac:dyDescent="0.25">
      <c r="A152">
        <f>Input!G153</f>
        <v>0</v>
      </c>
      <c r="B152">
        <f t="shared" si="27"/>
        <v>0</v>
      </c>
      <c r="C152" s="4">
        <f>Input!I153</f>
        <v>0</v>
      </c>
      <c r="D152">
        <f t="shared" si="28"/>
        <v>-0.87363928571428573</v>
      </c>
      <c r="E152">
        <f t="shared" si="29"/>
        <v>5268.722728615925</v>
      </c>
      <c r="F152">
        <f t="shared" si="30"/>
        <v>27768645.880602151</v>
      </c>
      <c r="G152">
        <f t="shared" si="31"/>
        <v>25650316.212719578</v>
      </c>
      <c r="L152">
        <f>Input!J153</f>
        <v>0</v>
      </c>
      <c r="M152">
        <f t="shared" si="32"/>
        <v>-0.24461900000000003</v>
      </c>
      <c r="N152">
        <f t="shared" si="33"/>
        <v>10.859945038159996</v>
      </c>
      <c r="O152">
        <f t="shared" si="34"/>
        <v>117.93840623185591</v>
      </c>
      <c r="P152">
        <f t="shared" si="35"/>
        <v>56.741616600254531</v>
      </c>
      <c r="T152" s="4"/>
    </row>
    <row r="153" spans="1:20" x14ac:dyDescent="0.25">
      <c r="A153">
        <f>Input!G154</f>
        <v>0</v>
      </c>
      <c r="B153">
        <f t="shared" si="27"/>
        <v>0</v>
      </c>
      <c r="C153" s="4">
        <f>Input!I154</f>
        <v>0</v>
      </c>
      <c r="D153">
        <f t="shared" si="28"/>
        <v>-0.87363928571428573</v>
      </c>
      <c r="E153">
        <f t="shared" si="29"/>
        <v>5279.5826736540848</v>
      </c>
      <c r="F153">
        <f t="shared" si="30"/>
        <v>27883218.872865781</v>
      </c>
      <c r="G153">
        <f t="shared" si="31"/>
        <v>25760437.01315169</v>
      </c>
      <c r="L153">
        <f>Input!J154</f>
        <v>0</v>
      </c>
      <c r="M153">
        <f t="shared" si="32"/>
        <v>-0.24461900000000003</v>
      </c>
      <c r="N153">
        <f t="shared" si="33"/>
        <v>10.859945038159996</v>
      </c>
      <c r="O153">
        <f t="shared" si="34"/>
        <v>117.93840623185591</v>
      </c>
      <c r="P153">
        <f t="shared" si="35"/>
        <v>56.741616600254531</v>
      </c>
      <c r="T153" s="4"/>
    </row>
    <row r="154" spans="1:20" x14ac:dyDescent="0.25">
      <c r="A154">
        <f>Input!G155</f>
        <v>0</v>
      </c>
      <c r="B154">
        <f t="shared" si="27"/>
        <v>0</v>
      </c>
      <c r="C154" s="4">
        <f>Input!I155</f>
        <v>0</v>
      </c>
      <c r="D154">
        <f t="shared" si="28"/>
        <v>-0.87363928571428573</v>
      </c>
      <c r="E154">
        <f t="shared" si="29"/>
        <v>5290.4426186922447</v>
      </c>
      <c r="F154">
        <f t="shared" si="30"/>
        <v>27998027.741941873</v>
      </c>
      <c r="G154">
        <f t="shared" si="31"/>
        <v>25870793.690396268</v>
      </c>
      <c r="L154">
        <f>Input!J155</f>
        <v>0</v>
      </c>
      <c r="M154">
        <f t="shared" si="32"/>
        <v>-0.24461900000000003</v>
      </c>
      <c r="N154">
        <f t="shared" si="33"/>
        <v>10.859945038159996</v>
      </c>
      <c r="O154">
        <f t="shared" si="34"/>
        <v>117.93840623185591</v>
      </c>
      <c r="P154">
        <f t="shared" si="35"/>
        <v>56.741616600254531</v>
      </c>
      <c r="T154" s="4"/>
    </row>
    <row r="155" spans="1:20" x14ac:dyDescent="0.25">
      <c r="A155">
        <f>Input!G156</f>
        <v>0</v>
      </c>
      <c r="B155">
        <f t="shared" si="27"/>
        <v>0</v>
      </c>
      <c r="C155" s="4">
        <f>Input!I156</f>
        <v>0</v>
      </c>
      <c r="D155">
        <f t="shared" si="28"/>
        <v>-0.87363928571428573</v>
      </c>
      <c r="E155">
        <f t="shared" si="29"/>
        <v>5301.3025637304045</v>
      </c>
      <c r="F155">
        <f t="shared" si="30"/>
        <v>28113072.487830427</v>
      </c>
      <c r="G155">
        <f t="shared" si="31"/>
        <v>25981386.244453304</v>
      </c>
      <c r="L155">
        <f>Input!J156</f>
        <v>0</v>
      </c>
      <c r="M155">
        <f t="shared" si="32"/>
        <v>-0.24461900000000003</v>
      </c>
      <c r="N155">
        <f t="shared" si="33"/>
        <v>10.859945038159996</v>
      </c>
      <c r="O155">
        <f t="shared" si="34"/>
        <v>117.93840623185591</v>
      </c>
      <c r="P155">
        <f t="shared" si="35"/>
        <v>56.741616600254531</v>
      </c>
      <c r="T155" s="4"/>
    </row>
    <row r="156" spans="1:20" x14ac:dyDescent="0.25">
      <c r="A156">
        <f>Input!G157</f>
        <v>0</v>
      </c>
      <c r="B156">
        <f t="shared" si="27"/>
        <v>0</v>
      </c>
      <c r="C156" s="4">
        <f>Input!I157</f>
        <v>0</v>
      </c>
      <c r="D156">
        <f t="shared" si="28"/>
        <v>-0.87363928571428573</v>
      </c>
      <c r="E156">
        <f t="shared" si="29"/>
        <v>5312.1625087685643</v>
      </c>
      <c r="F156">
        <f t="shared" si="30"/>
        <v>28228353.110531449</v>
      </c>
      <c r="G156">
        <f t="shared" si="31"/>
        <v>26092214.675322808</v>
      </c>
      <c r="L156">
        <f>Input!J157</f>
        <v>0</v>
      </c>
      <c r="M156">
        <f t="shared" si="32"/>
        <v>-0.24461900000000003</v>
      </c>
      <c r="N156">
        <f t="shared" si="33"/>
        <v>10.859945038159996</v>
      </c>
      <c r="O156">
        <f t="shared" si="34"/>
        <v>117.93840623185591</v>
      </c>
      <c r="P156">
        <f t="shared" si="35"/>
        <v>56.741616600254531</v>
      </c>
      <c r="T156" s="4"/>
    </row>
    <row r="157" spans="1:20" x14ac:dyDescent="0.25">
      <c r="A157">
        <f>Input!G158</f>
        <v>0</v>
      </c>
      <c r="B157">
        <f t="shared" si="27"/>
        <v>0</v>
      </c>
      <c r="C157" s="4">
        <f>Input!I158</f>
        <v>0</v>
      </c>
      <c r="D157">
        <f t="shared" si="28"/>
        <v>-0.87363928571428573</v>
      </c>
      <c r="E157">
        <f t="shared" si="29"/>
        <v>5323.0224538067241</v>
      </c>
      <c r="F157">
        <f t="shared" si="30"/>
        <v>28343869.61004493</v>
      </c>
      <c r="G157">
        <f t="shared" si="31"/>
        <v>26203278.983004775</v>
      </c>
      <c r="L157">
        <f>Input!J158</f>
        <v>0</v>
      </c>
      <c r="M157">
        <f t="shared" si="32"/>
        <v>-0.24461900000000003</v>
      </c>
      <c r="N157">
        <f t="shared" si="33"/>
        <v>10.859945038159996</v>
      </c>
      <c r="O157">
        <f t="shared" si="34"/>
        <v>117.93840623185591</v>
      </c>
      <c r="P157">
        <f t="shared" si="35"/>
        <v>56.741616600254531</v>
      </c>
      <c r="T157" s="4"/>
    </row>
    <row r="158" spans="1:20" x14ac:dyDescent="0.25">
      <c r="A158">
        <f>Input!G159</f>
        <v>0</v>
      </c>
      <c r="B158">
        <f t="shared" si="27"/>
        <v>0</v>
      </c>
      <c r="C158" s="4">
        <f>Input!I159</f>
        <v>0</v>
      </c>
      <c r="D158">
        <f t="shared" si="28"/>
        <v>-0.87363928571428573</v>
      </c>
      <c r="E158">
        <f t="shared" si="29"/>
        <v>5333.8823988448839</v>
      </c>
      <c r="F158">
        <f t="shared" si="30"/>
        <v>28459621.98637088</v>
      </c>
      <c r="G158">
        <f t="shared" si="31"/>
        <v>26314579.167499203</v>
      </c>
      <c r="L158">
        <f>Input!J159</f>
        <v>0</v>
      </c>
      <c r="M158">
        <f t="shared" si="32"/>
        <v>-0.24461900000000003</v>
      </c>
      <c r="N158">
        <f t="shared" si="33"/>
        <v>10.859945038159996</v>
      </c>
      <c r="O158">
        <f t="shared" si="34"/>
        <v>117.93840623185591</v>
      </c>
      <c r="P158">
        <f t="shared" si="35"/>
        <v>56.741616600254531</v>
      </c>
      <c r="T158" s="4"/>
    </row>
    <row r="159" spans="1:20" x14ac:dyDescent="0.25">
      <c r="A159">
        <f>Input!G160</f>
        <v>0</v>
      </c>
      <c r="B159">
        <f t="shared" ref="B159:B176" si="36">A159-$A$3</f>
        <v>0</v>
      </c>
      <c r="C159" s="4">
        <f>Input!I160</f>
        <v>0</v>
      </c>
      <c r="D159">
        <f t="shared" ref="D159:D176" si="37">C159-$C$3</f>
        <v>-0.87363928571428573</v>
      </c>
      <c r="E159">
        <f t="shared" ref="E159:E176" si="38">N159+E158</f>
        <v>5344.7423438830438</v>
      </c>
      <c r="F159">
        <f t="shared" ref="F159:F176" si="39">(D159-E159)^2</f>
        <v>28575610.239509288</v>
      </c>
      <c r="G159">
        <f t="shared" ref="G159:G176" si="40">(E159-$H$4)^2</f>
        <v>26426115.228806097</v>
      </c>
      <c r="L159">
        <f>Input!J160</f>
        <v>0</v>
      </c>
      <c r="M159">
        <f t="shared" ref="M159:M176" si="41">L159-$L$3</f>
        <v>-0.24461900000000003</v>
      </c>
      <c r="N159">
        <f t="shared" ref="N159:N176" si="42">2*($X$3/PI())*($Z$3/(4*((B159-$Y$3)^2)+$Z$3*$Z$3))</f>
        <v>10.859945038159996</v>
      </c>
      <c r="O159">
        <f t="shared" ref="O159:O176" si="43">(L159-N159)^2</f>
        <v>117.93840623185591</v>
      </c>
      <c r="P159">
        <f t="shared" ref="P159:P176" si="44">(N159-$Q$4)^2</f>
        <v>56.741616600254531</v>
      </c>
    </row>
    <row r="160" spans="1:20" x14ac:dyDescent="0.25">
      <c r="A160">
        <f>Input!G161</f>
        <v>0</v>
      </c>
      <c r="B160">
        <f t="shared" si="36"/>
        <v>0</v>
      </c>
      <c r="C160" s="4">
        <f>Input!I161</f>
        <v>0</v>
      </c>
      <c r="D160">
        <f t="shared" si="37"/>
        <v>-0.87363928571428573</v>
      </c>
      <c r="E160">
        <f t="shared" si="38"/>
        <v>5355.6022889212036</v>
      </c>
      <c r="F160">
        <f t="shared" si="39"/>
        <v>28691834.369460166</v>
      </c>
      <c r="G160">
        <f t="shared" si="40"/>
        <v>26537887.166925456</v>
      </c>
      <c r="L160">
        <f>Input!J161</f>
        <v>0</v>
      </c>
      <c r="M160">
        <f t="shared" si="41"/>
        <v>-0.24461900000000003</v>
      </c>
      <c r="N160">
        <f t="shared" si="42"/>
        <v>10.859945038159996</v>
      </c>
      <c r="O160">
        <f t="shared" si="43"/>
        <v>117.93840623185591</v>
      </c>
      <c r="P160">
        <f t="shared" si="44"/>
        <v>56.741616600254531</v>
      </c>
    </row>
    <row r="161" spans="1:16" x14ac:dyDescent="0.25">
      <c r="A161">
        <f>Input!G162</f>
        <v>0</v>
      </c>
      <c r="B161">
        <f t="shared" si="36"/>
        <v>0</v>
      </c>
      <c r="C161" s="4">
        <f>Input!I162</f>
        <v>0</v>
      </c>
      <c r="D161">
        <f t="shared" si="37"/>
        <v>-0.87363928571428573</v>
      </c>
      <c r="E161">
        <f t="shared" si="38"/>
        <v>5366.4622339593634</v>
      </c>
      <c r="F161">
        <f t="shared" si="39"/>
        <v>28808294.376223505</v>
      </c>
      <c r="G161">
        <f t="shared" si="40"/>
        <v>26649894.981857277</v>
      </c>
      <c r="L161">
        <f>Input!J162</f>
        <v>0</v>
      </c>
      <c r="M161">
        <f t="shared" si="41"/>
        <v>-0.24461900000000003</v>
      </c>
      <c r="N161">
        <f t="shared" si="42"/>
        <v>10.859945038159996</v>
      </c>
      <c r="O161">
        <f t="shared" si="43"/>
        <v>117.93840623185591</v>
      </c>
      <c r="P161">
        <f t="shared" si="44"/>
        <v>56.741616600254531</v>
      </c>
    </row>
    <row r="162" spans="1:16" x14ac:dyDescent="0.25">
      <c r="A162">
        <f>Input!G163</f>
        <v>0</v>
      </c>
      <c r="B162">
        <f t="shared" si="36"/>
        <v>0</v>
      </c>
      <c r="C162" s="4">
        <f>Input!I163</f>
        <v>0</v>
      </c>
      <c r="D162">
        <f t="shared" si="37"/>
        <v>-0.87363928571428573</v>
      </c>
      <c r="E162">
        <f t="shared" si="38"/>
        <v>5377.3221789975232</v>
      </c>
      <c r="F162">
        <f t="shared" si="39"/>
        <v>28924990.259799305</v>
      </c>
      <c r="G162">
        <f t="shared" si="40"/>
        <v>26762138.67360156</v>
      </c>
      <c r="L162">
        <f>Input!J163</f>
        <v>0</v>
      </c>
      <c r="M162">
        <f t="shared" si="41"/>
        <v>-0.24461900000000003</v>
      </c>
      <c r="N162">
        <f t="shared" si="42"/>
        <v>10.859945038159996</v>
      </c>
      <c r="O162">
        <f t="shared" si="43"/>
        <v>117.93840623185591</v>
      </c>
      <c r="P162">
        <f t="shared" si="44"/>
        <v>56.741616600254531</v>
      </c>
    </row>
    <row r="163" spans="1:16" x14ac:dyDescent="0.25">
      <c r="A163">
        <f>Input!G164</f>
        <v>0</v>
      </c>
      <c r="B163">
        <f t="shared" si="36"/>
        <v>0</v>
      </c>
      <c r="C163" s="4">
        <f>Input!I164</f>
        <v>0</v>
      </c>
      <c r="D163">
        <f t="shared" si="37"/>
        <v>-0.87363928571428573</v>
      </c>
      <c r="E163">
        <f t="shared" si="38"/>
        <v>5388.182124035683</v>
      </c>
      <c r="F163">
        <f t="shared" si="39"/>
        <v>29041922.020187572</v>
      </c>
      <c r="G163">
        <f t="shared" si="40"/>
        <v>26874618.242158312</v>
      </c>
      <c r="L163">
        <f>Input!J164</f>
        <v>0</v>
      </c>
      <c r="M163">
        <f t="shared" si="41"/>
        <v>-0.24461900000000003</v>
      </c>
      <c r="N163">
        <f t="shared" si="42"/>
        <v>10.859945038159996</v>
      </c>
      <c r="O163">
        <f t="shared" si="43"/>
        <v>117.93840623185591</v>
      </c>
      <c r="P163">
        <f t="shared" si="44"/>
        <v>56.741616600254531</v>
      </c>
    </row>
    <row r="164" spans="1:16" x14ac:dyDescent="0.25">
      <c r="A164">
        <f>Input!G165</f>
        <v>0</v>
      </c>
      <c r="B164">
        <f t="shared" si="36"/>
        <v>0</v>
      </c>
      <c r="C164" s="4">
        <f>Input!I165</f>
        <v>0</v>
      </c>
      <c r="D164">
        <f t="shared" si="37"/>
        <v>-0.87363928571428573</v>
      </c>
      <c r="E164">
        <f t="shared" si="38"/>
        <v>5399.0420690738429</v>
      </c>
      <c r="F164">
        <f t="shared" si="39"/>
        <v>29159089.6573883</v>
      </c>
      <c r="G164">
        <f t="shared" si="40"/>
        <v>26987333.687527522</v>
      </c>
      <c r="L164">
        <f>Input!J165</f>
        <v>0</v>
      </c>
      <c r="M164">
        <f t="shared" si="41"/>
        <v>-0.24461900000000003</v>
      </c>
      <c r="N164">
        <f t="shared" si="42"/>
        <v>10.859945038159996</v>
      </c>
      <c r="O164">
        <f t="shared" si="43"/>
        <v>117.93840623185591</v>
      </c>
      <c r="P164">
        <f t="shared" si="44"/>
        <v>56.741616600254531</v>
      </c>
    </row>
    <row r="165" spans="1:16" x14ac:dyDescent="0.25">
      <c r="A165">
        <f>Input!G166</f>
        <v>0</v>
      </c>
      <c r="B165">
        <f t="shared" si="36"/>
        <v>0</v>
      </c>
      <c r="C165" s="4">
        <f>Input!I166</f>
        <v>0</v>
      </c>
      <c r="D165">
        <f t="shared" si="37"/>
        <v>-0.87363928571428573</v>
      </c>
      <c r="E165">
        <f t="shared" si="38"/>
        <v>5409.9020141120027</v>
      </c>
      <c r="F165">
        <f t="shared" si="39"/>
        <v>29276493.171401493</v>
      </c>
      <c r="G165">
        <f t="shared" si="40"/>
        <v>27100285.009709198</v>
      </c>
      <c r="L165">
        <f>Input!J166</f>
        <v>0</v>
      </c>
      <c r="M165">
        <f t="shared" si="41"/>
        <v>-0.24461900000000003</v>
      </c>
      <c r="N165">
        <f t="shared" si="42"/>
        <v>10.859945038159996</v>
      </c>
      <c r="O165">
        <f t="shared" si="43"/>
        <v>117.93840623185591</v>
      </c>
      <c r="P165">
        <f t="shared" si="44"/>
        <v>56.741616600254531</v>
      </c>
    </row>
    <row r="166" spans="1:16" x14ac:dyDescent="0.25">
      <c r="A166">
        <f>Input!G167</f>
        <v>0</v>
      </c>
      <c r="B166">
        <f t="shared" si="36"/>
        <v>0</v>
      </c>
      <c r="C166" s="4">
        <f>Input!I167</f>
        <v>0</v>
      </c>
      <c r="D166">
        <f t="shared" si="37"/>
        <v>-0.87363928571428573</v>
      </c>
      <c r="E166">
        <f t="shared" si="38"/>
        <v>5420.7619591501625</v>
      </c>
      <c r="F166">
        <f t="shared" si="39"/>
        <v>29394132.562227149</v>
      </c>
      <c r="G166">
        <f t="shared" si="40"/>
        <v>27213472.208703339</v>
      </c>
      <c r="L166">
        <f>Input!J167</f>
        <v>0</v>
      </c>
      <c r="M166">
        <f t="shared" si="41"/>
        <v>-0.24461900000000003</v>
      </c>
      <c r="N166">
        <f t="shared" si="42"/>
        <v>10.859945038159996</v>
      </c>
      <c r="O166">
        <f t="shared" si="43"/>
        <v>117.93840623185591</v>
      </c>
      <c r="P166">
        <f t="shared" si="44"/>
        <v>56.741616600254531</v>
      </c>
    </row>
    <row r="167" spans="1:16" x14ac:dyDescent="0.25">
      <c r="A167">
        <f>Input!G168</f>
        <v>0</v>
      </c>
      <c r="B167">
        <f t="shared" si="36"/>
        <v>0</v>
      </c>
      <c r="C167" s="4">
        <f>Input!I168</f>
        <v>0</v>
      </c>
      <c r="D167">
        <f t="shared" si="37"/>
        <v>-0.87363928571428573</v>
      </c>
      <c r="E167">
        <f t="shared" si="38"/>
        <v>5431.6219041883223</v>
      </c>
      <c r="F167">
        <f t="shared" si="39"/>
        <v>29512007.829865269</v>
      </c>
      <c r="G167">
        <f t="shared" si="40"/>
        <v>27326895.284509942</v>
      </c>
      <c r="L167">
        <f>Input!J168</f>
        <v>0</v>
      </c>
      <c r="M167">
        <f t="shared" si="41"/>
        <v>-0.24461900000000003</v>
      </c>
      <c r="N167">
        <f t="shared" si="42"/>
        <v>10.859945038159996</v>
      </c>
      <c r="O167">
        <f t="shared" si="43"/>
        <v>117.93840623185591</v>
      </c>
      <c r="P167">
        <f t="shared" si="44"/>
        <v>56.741616600254531</v>
      </c>
    </row>
    <row r="168" spans="1:16" x14ac:dyDescent="0.25">
      <c r="A168">
        <f>Input!G169</f>
        <v>0</v>
      </c>
      <c r="B168">
        <f t="shared" si="36"/>
        <v>0</v>
      </c>
      <c r="C168" s="4">
        <f>Input!I169</f>
        <v>0</v>
      </c>
      <c r="D168">
        <f t="shared" si="37"/>
        <v>-0.87363928571428573</v>
      </c>
      <c r="E168">
        <f t="shared" si="38"/>
        <v>5442.4818492264822</v>
      </c>
      <c r="F168">
        <f t="shared" si="39"/>
        <v>29630118.974315856</v>
      </c>
      <c r="G168">
        <f t="shared" si="40"/>
        <v>27440554.23712901</v>
      </c>
      <c r="L168">
        <f>Input!J169</f>
        <v>0</v>
      </c>
      <c r="M168">
        <f t="shared" si="41"/>
        <v>-0.24461900000000003</v>
      </c>
      <c r="N168">
        <f t="shared" si="42"/>
        <v>10.859945038159996</v>
      </c>
      <c r="O168">
        <f t="shared" si="43"/>
        <v>117.93840623185591</v>
      </c>
      <c r="P168">
        <f t="shared" si="44"/>
        <v>56.741616600254531</v>
      </c>
    </row>
    <row r="169" spans="1:16" x14ac:dyDescent="0.25">
      <c r="A169">
        <f>Input!G170</f>
        <v>0</v>
      </c>
      <c r="B169">
        <f t="shared" si="36"/>
        <v>0</v>
      </c>
      <c r="C169" s="4">
        <f>Input!I170</f>
        <v>0</v>
      </c>
      <c r="D169">
        <f t="shared" si="37"/>
        <v>-0.87363928571428573</v>
      </c>
      <c r="E169">
        <f t="shared" si="38"/>
        <v>5453.341794264642</v>
      </c>
      <c r="F169">
        <f t="shared" si="39"/>
        <v>29748465.995578904</v>
      </c>
      <c r="G169">
        <f t="shared" si="40"/>
        <v>27554449.06656054</v>
      </c>
      <c r="L169">
        <f>Input!J170</f>
        <v>0</v>
      </c>
      <c r="M169">
        <f t="shared" si="41"/>
        <v>-0.24461900000000003</v>
      </c>
      <c r="N169">
        <f t="shared" si="42"/>
        <v>10.859945038159996</v>
      </c>
      <c r="O169">
        <f t="shared" si="43"/>
        <v>117.93840623185591</v>
      </c>
      <c r="P169">
        <f t="shared" si="44"/>
        <v>56.741616600254531</v>
      </c>
    </row>
    <row r="170" spans="1:16" x14ac:dyDescent="0.25">
      <c r="A170">
        <f>Input!G171</f>
        <v>0</v>
      </c>
      <c r="B170">
        <f t="shared" si="36"/>
        <v>0</v>
      </c>
      <c r="C170" s="4">
        <f>Input!I171</f>
        <v>0</v>
      </c>
      <c r="D170">
        <f t="shared" si="37"/>
        <v>-0.87363928571428573</v>
      </c>
      <c r="E170">
        <f t="shared" si="38"/>
        <v>5464.2017393028018</v>
      </c>
      <c r="F170">
        <f t="shared" si="39"/>
        <v>29867048.893654414</v>
      </c>
      <c r="G170">
        <f t="shared" si="40"/>
        <v>27668579.772804536</v>
      </c>
      <c r="L170">
        <f>Input!J171</f>
        <v>0</v>
      </c>
      <c r="M170">
        <f t="shared" si="41"/>
        <v>-0.24461900000000003</v>
      </c>
      <c r="N170">
        <f t="shared" si="42"/>
        <v>10.859945038159996</v>
      </c>
      <c r="O170">
        <f t="shared" si="43"/>
        <v>117.93840623185591</v>
      </c>
      <c r="P170">
        <f t="shared" si="44"/>
        <v>56.741616600254531</v>
      </c>
    </row>
    <row r="171" spans="1:16" x14ac:dyDescent="0.25">
      <c r="A171">
        <f>Input!G172</f>
        <v>0</v>
      </c>
      <c r="B171">
        <f t="shared" si="36"/>
        <v>0</v>
      </c>
      <c r="C171" s="4">
        <f>Input!I172</f>
        <v>0</v>
      </c>
      <c r="D171">
        <f t="shared" si="37"/>
        <v>-0.87363928571428573</v>
      </c>
      <c r="E171">
        <f t="shared" si="38"/>
        <v>5475.0616843409616</v>
      </c>
      <c r="F171">
        <f t="shared" si="39"/>
        <v>29985867.668542389</v>
      </c>
      <c r="G171">
        <f t="shared" si="40"/>
        <v>27782946.355860993</v>
      </c>
      <c r="L171">
        <f>Input!J172</f>
        <v>0</v>
      </c>
      <c r="M171">
        <f t="shared" si="41"/>
        <v>-0.24461900000000003</v>
      </c>
      <c r="N171">
        <f t="shared" si="42"/>
        <v>10.859945038159996</v>
      </c>
      <c r="O171">
        <f t="shared" si="43"/>
        <v>117.93840623185591</v>
      </c>
      <c r="P171">
        <f t="shared" si="44"/>
        <v>56.741616600254531</v>
      </c>
    </row>
    <row r="172" spans="1:16" x14ac:dyDescent="0.25">
      <c r="A172">
        <f>Input!G173</f>
        <v>0</v>
      </c>
      <c r="B172">
        <f t="shared" si="36"/>
        <v>0</v>
      </c>
      <c r="C172" s="4">
        <f>Input!I173</f>
        <v>0</v>
      </c>
      <c r="D172">
        <f t="shared" si="37"/>
        <v>-0.87363928571428573</v>
      </c>
      <c r="E172">
        <f t="shared" si="38"/>
        <v>5485.9216293791214</v>
      </c>
      <c r="F172">
        <f t="shared" si="39"/>
        <v>30104922.32024283</v>
      </c>
      <c r="G172">
        <f t="shared" si="40"/>
        <v>27897548.815729916</v>
      </c>
      <c r="L172">
        <f>Input!J173</f>
        <v>0</v>
      </c>
      <c r="M172">
        <f t="shared" si="41"/>
        <v>-0.24461900000000003</v>
      </c>
      <c r="N172">
        <f t="shared" si="42"/>
        <v>10.859945038159996</v>
      </c>
      <c r="O172">
        <f t="shared" si="43"/>
        <v>117.93840623185591</v>
      </c>
      <c r="P172">
        <f t="shared" si="44"/>
        <v>56.741616600254531</v>
      </c>
    </row>
    <row r="173" spans="1:16" x14ac:dyDescent="0.25">
      <c r="A173">
        <f>Input!G174</f>
        <v>0</v>
      </c>
      <c r="B173">
        <f t="shared" si="36"/>
        <v>0</v>
      </c>
      <c r="C173" s="4">
        <f>Input!I174</f>
        <v>0</v>
      </c>
      <c r="D173">
        <f t="shared" si="37"/>
        <v>-0.87363928571428573</v>
      </c>
      <c r="E173">
        <f t="shared" si="38"/>
        <v>5496.7815744172813</v>
      </c>
      <c r="F173">
        <f t="shared" si="39"/>
        <v>30224212.848755732</v>
      </c>
      <c r="G173">
        <f t="shared" si="40"/>
        <v>28012387.152411301</v>
      </c>
      <c r="L173">
        <f>Input!J174</f>
        <v>0</v>
      </c>
      <c r="M173">
        <f t="shared" si="41"/>
        <v>-0.24461900000000003</v>
      </c>
      <c r="N173">
        <f t="shared" si="42"/>
        <v>10.859945038159996</v>
      </c>
      <c r="O173">
        <f t="shared" si="43"/>
        <v>117.93840623185591</v>
      </c>
      <c r="P173">
        <f t="shared" si="44"/>
        <v>56.741616600254531</v>
      </c>
    </row>
    <row r="174" spans="1:16" x14ac:dyDescent="0.25">
      <c r="A174">
        <f>Input!G175</f>
        <v>0</v>
      </c>
      <c r="B174">
        <f t="shared" si="36"/>
        <v>0</v>
      </c>
      <c r="C174" s="4">
        <f>Input!I175</f>
        <v>0</v>
      </c>
      <c r="D174">
        <f t="shared" si="37"/>
        <v>-0.87363928571428573</v>
      </c>
      <c r="E174">
        <f t="shared" si="38"/>
        <v>5507.6415194554411</v>
      </c>
      <c r="F174">
        <f t="shared" si="39"/>
        <v>30343739.2540811</v>
      </c>
      <c r="G174">
        <f t="shared" si="40"/>
        <v>28127461.365905151</v>
      </c>
      <c r="L174">
        <f>Input!J175</f>
        <v>0</v>
      </c>
      <c r="M174">
        <f t="shared" si="41"/>
        <v>-0.24461900000000003</v>
      </c>
      <c r="N174">
        <f t="shared" si="42"/>
        <v>10.859945038159996</v>
      </c>
      <c r="O174">
        <f t="shared" si="43"/>
        <v>117.93840623185591</v>
      </c>
      <c r="P174">
        <f t="shared" si="44"/>
        <v>56.741616600254531</v>
      </c>
    </row>
    <row r="175" spans="1:16" x14ac:dyDescent="0.25">
      <c r="A175">
        <f>Input!G176</f>
        <v>0</v>
      </c>
      <c r="B175">
        <f t="shared" si="36"/>
        <v>0</v>
      </c>
      <c r="C175" s="4">
        <f>Input!I176</f>
        <v>0</v>
      </c>
      <c r="D175">
        <f t="shared" si="37"/>
        <v>-0.87363928571428573</v>
      </c>
      <c r="E175">
        <f t="shared" si="38"/>
        <v>5518.5014644936009</v>
      </c>
      <c r="F175">
        <f t="shared" si="39"/>
        <v>30463501.53621893</v>
      </c>
      <c r="G175">
        <f t="shared" si="40"/>
        <v>28242771.456211463</v>
      </c>
      <c r="L175">
        <f>Input!J176</f>
        <v>0</v>
      </c>
      <c r="M175">
        <f t="shared" si="41"/>
        <v>-0.24461900000000003</v>
      </c>
      <c r="N175">
        <f t="shared" si="42"/>
        <v>10.859945038159996</v>
      </c>
      <c r="O175">
        <f t="shared" si="43"/>
        <v>117.93840623185591</v>
      </c>
      <c r="P175">
        <f t="shared" si="44"/>
        <v>56.741616600254531</v>
      </c>
    </row>
    <row r="176" spans="1:16" x14ac:dyDescent="0.25">
      <c r="A176">
        <f>Input!G177</f>
        <v>0</v>
      </c>
      <c r="B176">
        <f t="shared" si="36"/>
        <v>0</v>
      </c>
      <c r="C176" s="4">
        <f>Input!I177</f>
        <v>0</v>
      </c>
      <c r="D176">
        <f t="shared" si="37"/>
        <v>-0.87363928571428573</v>
      </c>
      <c r="E176">
        <f t="shared" si="38"/>
        <v>5529.3614095317607</v>
      </c>
      <c r="F176">
        <f t="shared" si="39"/>
        <v>30583499.695169222</v>
      </c>
      <c r="G176">
        <f t="shared" si="40"/>
        <v>28358317.42333024</v>
      </c>
      <c r="L176">
        <f>Input!J177</f>
        <v>0</v>
      </c>
      <c r="M176">
        <f t="shared" si="41"/>
        <v>-0.24461900000000003</v>
      </c>
      <c r="N176">
        <f t="shared" si="42"/>
        <v>10.859945038159996</v>
      </c>
      <c r="O176">
        <f t="shared" si="43"/>
        <v>117.93840623185591</v>
      </c>
      <c r="P176">
        <f t="shared" si="44"/>
        <v>56.741616600254531</v>
      </c>
    </row>
    <row r="177" spans="1:16" x14ac:dyDescent="0.25">
      <c r="A177">
        <f>Input!G178</f>
        <v>0</v>
      </c>
      <c r="B177">
        <f t="shared" ref="B177:B194" si="45">A177-$A$3</f>
        <v>0</v>
      </c>
      <c r="C177" s="4">
        <f>Input!I178</f>
        <v>0</v>
      </c>
      <c r="D177">
        <f t="shared" ref="D177:D194" si="46">C177-$C$3</f>
        <v>-0.87363928571428573</v>
      </c>
      <c r="E177">
        <f t="shared" ref="E177:E194" si="47">N177+E176</f>
        <v>5540.2213545699205</v>
      </c>
      <c r="F177">
        <f t="shared" ref="F177:F194" si="48">(D177-E177)^2</f>
        <v>30703733.730931979</v>
      </c>
      <c r="G177">
        <f t="shared" ref="G177:G194" si="49">(E177-$H$4)^2</f>
        <v>28474099.267261479</v>
      </c>
      <c r="L177">
        <f>Input!J178</f>
        <v>0</v>
      </c>
      <c r="M177">
        <f t="shared" ref="M177:M194" si="50">L177-$L$3</f>
        <v>-0.24461900000000003</v>
      </c>
      <c r="N177">
        <f t="shared" ref="N177:N194" si="51">2*($X$3/PI())*($Z$3/(4*((B177-$Y$3)^2)+$Z$3*$Z$3))</f>
        <v>10.859945038159996</v>
      </c>
      <c r="O177">
        <f t="shared" ref="O177:O194" si="52">(L177-N177)^2</f>
        <v>117.93840623185591</v>
      </c>
      <c r="P177">
        <f t="shared" ref="P177:P194" si="53">(N177-$Q$4)^2</f>
        <v>56.741616600254531</v>
      </c>
    </row>
    <row r="178" spans="1:16" x14ac:dyDescent="0.25">
      <c r="A178">
        <f>Input!G179</f>
        <v>0</v>
      </c>
      <c r="B178">
        <f t="shared" si="45"/>
        <v>0</v>
      </c>
      <c r="C178" s="4">
        <f>Input!I179</f>
        <v>0</v>
      </c>
      <c r="D178">
        <f t="shared" si="46"/>
        <v>-0.87363928571428573</v>
      </c>
      <c r="E178">
        <f t="shared" si="47"/>
        <v>5551.0812996080804</v>
      </c>
      <c r="F178">
        <f t="shared" si="48"/>
        <v>30824203.643507201</v>
      </c>
      <c r="G178">
        <f t="shared" si="49"/>
        <v>28590116.988005184</v>
      </c>
      <c r="L178">
        <f>Input!J179</f>
        <v>0</v>
      </c>
      <c r="M178">
        <f t="shared" si="50"/>
        <v>-0.24461900000000003</v>
      </c>
      <c r="N178">
        <f t="shared" si="51"/>
        <v>10.859945038159996</v>
      </c>
      <c r="O178">
        <f t="shared" si="52"/>
        <v>117.93840623185591</v>
      </c>
      <c r="P178">
        <f t="shared" si="53"/>
        <v>56.741616600254531</v>
      </c>
    </row>
    <row r="179" spans="1:16" x14ac:dyDescent="0.25">
      <c r="A179">
        <f>Input!G180</f>
        <v>0</v>
      </c>
      <c r="B179">
        <f t="shared" si="45"/>
        <v>0</v>
      </c>
      <c r="C179" s="4">
        <f>Input!I180</f>
        <v>0</v>
      </c>
      <c r="D179">
        <f t="shared" si="46"/>
        <v>-0.87363928571428573</v>
      </c>
      <c r="E179">
        <f t="shared" si="47"/>
        <v>5561.9412446462402</v>
      </c>
      <c r="F179">
        <f t="shared" si="48"/>
        <v>30944909.432894886</v>
      </c>
      <c r="G179">
        <f t="shared" si="49"/>
        <v>28706370.585561354</v>
      </c>
      <c r="L179">
        <f>Input!J180</f>
        <v>0</v>
      </c>
      <c r="M179">
        <f t="shared" si="50"/>
        <v>-0.24461900000000003</v>
      </c>
      <c r="N179">
        <f t="shared" si="51"/>
        <v>10.859945038159996</v>
      </c>
      <c r="O179">
        <f t="shared" si="52"/>
        <v>117.93840623185591</v>
      </c>
      <c r="P179">
        <f t="shared" si="53"/>
        <v>56.741616600254531</v>
      </c>
    </row>
    <row r="180" spans="1:16" x14ac:dyDescent="0.25">
      <c r="A180">
        <f>Input!G181</f>
        <v>0</v>
      </c>
      <c r="B180">
        <f t="shared" si="45"/>
        <v>0</v>
      </c>
      <c r="C180" s="4">
        <f>Input!I181</f>
        <v>0</v>
      </c>
      <c r="D180">
        <f t="shared" si="46"/>
        <v>-0.87363928571428573</v>
      </c>
      <c r="E180">
        <f t="shared" si="47"/>
        <v>5572.8011896844</v>
      </c>
      <c r="F180">
        <f t="shared" si="48"/>
        <v>31065851.099095035</v>
      </c>
      <c r="G180">
        <f t="shared" si="49"/>
        <v>28822860.059929986</v>
      </c>
      <c r="L180">
        <f>Input!J181</f>
        <v>0</v>
      </c>
      <c r="M180">
        <f t="shared" si="50"/>
        <v>-0.24461900000000003</v>
      </c>
      <c r="N180">
        <f t="shared" si="51"/>
        <v>10.859945038159996</v>
      </c>
      <c r="O180">
        <f t="shared" si="52"/>
        <v>117.93840623185591</v>
      </c>
      <c r="P180">
        <f t="shared" si="53"/>
        <v>56.741616600254531</v>
      </c>
    </row>
    <row r="181" spans="1:16" x14ac:dyDescent="0.25">
      <c r="A181">
        <f>Input!G182</f>
        <v>0</v>
      </c>
      <c r="B181">
        <f t="shared" si="45"/>
        <v>0</v>
      </c>
      <c r="C181" s="4">
        <f>Input!I182</f>
        <v>0</v>
      </c>
      <c r="D181">
        <f t="shared" si="46"/>
        <v>-0.87363928571428573</v>
      </c>
      <c r="E181">
        <f t="shared" si="47"/>
        <v>5583.6611347225598</v>
      </c>
      <c r="F181">
        <f t="shared" si="48"/>
        <v>31187028.642107647</v>
      </c>
      <c r="G181">
        <f t="shared" si="49"/>
        <v>28939585.411111079</v>
      </c>
      <c r="L181">
        <f>Input!J182</f>
        <v>0</v>
      </c>
      <c r="M181">
        <f t="shared" si="50"/>
        <v>-0.24461900000000003</v>
      </c>
      <c r="N181">
        <f t="shared" si="51"/>
        <v>10.859945038159996</v>
      </c>
      <c r="O181">
        <f t="shared" si="52"/>
        <v>117.93840623185591</v>
      </c>
      <c r="P181">
        <f t="shared" si="53"/>
        <v>56.741616600254531</v>
      </c>
    </row>
    <row r="182" spans="1:16" x14ac:dyDescent="0.25">
      <c r="A182">
        <f>Input!G183</f>
        <v>0</v>
      </c>
      <c r="B182">
        <f t="shared" si="45"/>
        <v>0</v>
      </c>
      <c r="C182" s="4">
        <f>Input!I183</f>
        <v>0</v>
      </c>
      <c r="D182">
        <f t="shared" si="46"/>
        <v>-0.87363928571428573</v>
      </c>
      <c r="E182">
        <f t="shared" si="47"/>
        <v>5594.5210797607197</v>
      </c>
      <c r="F182">
        <f t="shared" si="48"/>
        <v>31308442.061932724</v>
      </c>
      <c r="G182">
        <f t="shared" si="49"/>
        <v>29056546.639104638</v>
      </c>
      <c r="L182">
        <f>Input!J183</f>
        <v>0</v>
      </c>
      <c r="M182">
        <f t="shared" si="50"/>
        <v>-0.24461900000000003</v>
      </c>
      <c r="N182">
        <f t="shared" si="51"/>
        <v>10.859945038159996</v>
      </c>
      <c r="O182">
        <f t="shared" si="52"/>
        <v>117.93840623185591</v>
      </c>
      <c r="P182">
        <f t="shared" si="53"/>
        <v>56.741616600254531</v>
      </c>
    </row>
    <row r="183" spans="1:16" x14ac:dyDescent="0.25">
      <c r="A183">
        <f>Input!G184</f>
        <v>0</v>
      </c>
      <c r="B183">
        <f t="shared" si="45"/>
        <v>0</v>
      </c>
      <c r="C183" s="4">
        <f>Input!I184</f>
        <v>0</v>
      </c>
      <c r="D183">
        <f t="shared" si="46"/>
        <v>-0.87363928571428573</v>
      </c>
      <c r="E183">
        <f t="shared" si="47"/>
        <v>5605.3810247988795</v>
      </c>
      <c r="F183">
        <f t="shared" si="48"/>
        <v>31430091.358570263</v>
      </c>
      <c r="G183">
        <f t="shared" si="49"/>
        <v>29173743.743910663</v>
      </c>
      <c r="L183">
        <f>Input!J184</f>
        <v>0</v>
      </c>
      <c r="M183">
        <f t="shared" si="50"/>
        <v>-0.24461900000000003</v>
      </c>
      <c r="N183">
        <f t="shared" si="51"/>
        <v>10.859945038159996</v>
      </c>
      <c r="O183">
        <f t="shared" si="52"/>
        <v>117.93840623185591</v>
      </c>
      <c r="P183">
        <f t="shared" si="53"/>
        <v>56.741616600254531</v>
      </c>
    </row>
    <row r="184" spans="1:16" x14ac:dyDescent="0.25">
      <c r="A184">
        <f>Input!G185</f>
        <v>0</v>
      </c>
      <c r="B184">
        <f t="shared" si="45"/>
        <v>0</v>
      </c>
      <c r="C184" s="4">
        <f>Input!I185</f>
        <v>0</v>
      </c>
      <c r="D184">
        <f t="shared" si="46"/>
        <v>-0.87363928571428573</v>
      </c>
      <c r="E184">
        <f t="shared" si="47"/>
        <v>5616.2409698370393</v>
      </c>
      <c r="F184">
        <f t="shared" si="48"/>
        <v>31551976.532020267</v>
      </c>
      <c r="G184">
        <f t="shared" si="49"/>
        <v>29291176.725529149</v>
      </c>
      <c r="L184">
        <f>Input!J185</f>
        <v>0</v>
      </c>
      <c r="M184">
        <f t="shared" si="50"/>
        <v>-0.24461900000000003</v>
      </c>
      <c r="N184">
        <f t="shared" si="51"/>
        <v>10.859945038159996</v>
      </c>
      <c r="O184">
        <f t="shared" si="52"/>
        <v>117.93840623185591</v>
      </c>
      <c r="P184">
        <f t="shared" si="53"/>
        <v>56.741616600254531</v>
      </c>
    </row>
    <row r="185" spans="1:16" x14ac:dyDescent="0.25">
      <c r="A185">
        <f>Input!G186</f>
        <v>0</v>
      </c>
      <c r="B185">
        <f t="shared" si="45"/>
        <v>0</v>
      </c>
      <c r="C185" s="4">
        <f>Input!I186</f>
        <v>0</v>
      </c>
      <c r="D185">
        <f t="shared" si="46"/>
        <v>-0.87363928571428573</v>
      </c>
      <c r="E185">
        <f t="shared" si="47"/>
        <v>5627.1009148751991</v>
      </c>
      <c r="F185">
        <f t="shared" si="48"/>
        <v>31674097.582282733</v>
      </c>
      <c r="G185">
        <f t="shared" si="49"/>
        <v>29408845.583960097</v>
      </c>
      <c r="L185">
        <f>Input!J186</f>
        <v>0</v>
      </c>
      <c r="M185">
        <f t="shared" si="50"/>
        <v>-0.24461900000000003</v>
      </c>
      <c r="N185">
        <f t="shared" si="51"/>
        <v>10.859945038159996</v>
      </c>
      <c r="O185">
        <f t="shared" si="52"/>
        <v>117.93840623185591</v>
      </c>
      <c r="P185">
        <f t="shared" si="53"/>
        <v>56.741616600254531</v>
      </c>
    </row>
    <row r="186" spans="1:16" x14ac:dyDescent="0.25">
      <c r="A186">
        <f>Input!G187</f>
        <v>0</v>
      </c>
      <c r="B186">
        <f t="shared" si="45"/>
        <v>0</v>
      </c>
      <c r="C186" s="4">
        <f>Input!I187</f>
        <v>0</v>
      </c>
      <c r="D186">
        <f t="shared" si="46"/>
        <v>-0.87363928571428573</v>
      </c>
      <c r="E186">
        <f t="shared" si="47"/>
        <v>5637.9608599133589</v>
      </c>
      <c r="F186">
        <f t="shared" si="48"/>
        <v>31796454.509357665</v>
      </c>
      <c r="G186">
        <f t="shared" si="49"/>
        <v>29526750.319203511</v>
      </c>
      <c r="L186">
        <f>Input!J187</f>
        <v>0</v>
      </c>
      <c r="M186">
        <f t="shared" si="50"/>
        <v>-0.24461900000000003</v>
      </c>
      <c r="N186">
        <f t="shared" si="51"/>
        <v>10.859945038159996</v>
      </c>
      <c r="O186">
        <f t="shared" si="52"/>
        <v>117.93840623185591</v>
      </c>
      <c r="P186">
        <f t="shared" si="53"/>
        <v>56.741616600254531</v>
      </c>
    </row>
    <row r="187" spans="1:16" x14ac:dyDescent="0.25">
      <c r="A187">
        <f>Input!G188</f>
        <v>0</v>
      </c>
      <c r="B187">
        <f t="shared" si="45"/>
        <v>0</v>
      </c>
      <c r="C187" s="4">
        <f>Input!I188</f>
        <v>0</v>
      </c>
      <c r="D187">
        <f t="shared" si="46"/>
        <v>-0.87363928571428573</v>
      </c>
      <c r="E187">
        <f t="shared" si="47"/>
        <v>5648.8208049515188</v>
      </c>
      <c r="F187">
        <f t="shared" si="48"/>
        <v>31919047.313245062</v>
      </c>
      <c r="G187">
        <f t="shared" si="49"/>
        <v>29644890.93125939</v>
      </c>
      <c r="L187">
        <f>Input!J188</f>
        <v>0</v>
      </c>
      <c r="M187">
        <f t="shared" si="50"/>
        <v>-0.24461900000000003</v>
      </c>
      <c r="N187">
        <f t="shared" si="51"/>
        <v>10.859945038159996</v>
      </c>
      <c r="O187">
        <f t="shared" si="52"/>
        <v>117.93840623185591</v>
      </c>
      <c r="P187">
        <f t="shared" si="53"/>
        <v>56.741616600254531</v>
      </c>
    </row>
    <row r="188" spans="1:16" x14ac:dyDescent="0.25">
      <c r="A188">
        <f>Input!G189</f>
        <v>0</v>
      </c>
      <c r="B188">
        <f t="shared" si="45"/>
        <v>0</v>
      </c>
      <c r="C188" s="4">
        <f>Input!I189</f>
        <v>0</v>
      </c>
      <c r="D188">
        <f t="shared" si="46"/>
        <v>-0.87363928571428573</v>
      </c>
      <c r="E188">
        <f t="shared" si="47"/>
        <v>5659.6807499896786</v>
      </c>
      <c r="F188">
        <f t="shared" si="48"/>
        <v>32041875.993944917</v>
      </c>
      <c r="G188">
        <f t="shared" si="49"/>
        <v>29763267.420127731</v>
      </c>
      <c r="L188">
        <f>Input!J189</f>
        <v>0</v>
      </c>
      <c r="M188">
        <f t="shared" si="50"/>
        <v>-0.24461900000000003</v>
      </c>
      <c r="N188">
        <f t="shared" si="51"/>
        <v>10.859945038159996</v>
      </c>
      <c r="O188">
        <f t="shared" si="52"/>
        <v>117.93840623185591</v>
      </c>
      <c r="P188">
        <f t="shared" si="53"/>
        <v>56.741616600254531</v>
      </c>
    </row>
    <row r="189" spans="1:16" x14ac:dyDescent="0.25">
      <c r="A189">
        <f>Input!G190</f>
        <v>0</v>
      </c>
      <c r="B189">
        <f t="shared" si="45"/>
        <v>0</v>
      </c>
      <c r="C189" s="4">
        <f>Input!I190</f>
        <v>0</v>
      </c>
      <c r="D189">
        <f t="shared" si="46"/>
        <v>-0.87363928571428573</v>
      </c>
      <c r="E189">
        <f t="shared" si="47"/>
        <v>5670.5406950278384</v>
      </c>
      <c r="F189">
        <f t="shared" si="48"/>
        <v>32164940.551457241</v>
      </c>
      <c r="G189">
        <f t="shared" si="49"/>
        <v>29881879.785808537</v>
      </c>
      <c r="L189">
        <f>Input!J190</f>
        <v>0</v>
      </c>
      <c r="M189">
        <f t="shared" si="50"/>
        <v>-0.24461900000000003</v>
      </c>
      <c r="N189">
        <f t="shared" si="51"/>
        <v>10.859945038159996</v>
      </c>
      <c r="O189">
        <f t="shared" si="52"/>
        <v>117.93840623185591</v>
      </c>
      <c r="P189">
        <f t="shared" si="53"/>
        <v>56.741616600254531</v>
      </c>
    </row>
    <row r="190" spans="1:16" x14ac:dyDescent="0.25">
      <c r="A190">
        <f>Input!G191</f>
        <v>0</v>
      </c>
      <c r="B190">
        <f t="shared" si="45"/>
        <v>0</v>
      </c>
      <c r="C190" s="4">
        <f>Input!I191</f>
        <v>0</v>
      </c>
      <c r="D190">
        <f t="shared" si="46"/>
        <v>-0.87363928571428573</v>
      </c>
      <c r="E190">
        <f t="shared" si="47"/>
        <v>5681.4006400659982</v>
      </c>
      <c r="F190">
        <f t="shared" si="48"/>
        <v>32288240.985782027</v>
      </c>
      <c r="G190">
        <f t="shared" si="49"/>
        <v>30000728.028301805</v>
      </c>
      <c r="L190">
        <f>Input!J191</f>
        <v>0</v>
      </c>
      <c r="M190">
        <f t="shared" si="50"/>
        <v>-0.24461900000000003</v>
      </c>
      <c r="N190">
        <f t="shared" si="51"/>
        <v>10.859945038159996</v>
      </c>
      <c r="O190">
        <f t="shared" si="52"/>
        <v>117.93840623185591</v>
      </c>
      <c r="P190">
        <f t="shared" si="53"/>
        <v>56.741616600254531</v>
      </c>
    </row>
    <row r="191" spans="1:16" x14ac:dyDescent="0.25">
      <c r="A191">
        <f>Input!G192</f>
        <v>0</v>
      </c>
      <c r="B191">
        <f t="shared" si="45"/>
        <v>0</v>
      </c>
      <c r="C191" s="4">
        <f>Input!I192</f>
        <v>0</v>
      </c>
      <c r="D191">
        <f t="shared" si="46"/>
        <v>-0.87363928571428573</v>
      </c>
      <c r="E191">
        <f t="shared" si="47"/>
        <v>5692.2605851041581</v>
      </c>
      <c r="F191">
        <f t="shared" si="48"/>
        <v>32411777.296919275</v>
      </c>
      <c r="G191">
        <f t="shared" si="49"/>
        <v>30119812.147607535</v>
      </c>
      <c r="L191">
        <f>Input!J192</f>
        <v>0</v>
      </c>
      <c r="M191">
        <f t="shared" si="50"/>
        <v>-0.24461900000000003</v>
      </c>
      <c r="N191">
        <f t="shared" si="51"/>
        <v>10.859945038159996</v>
      </c>
      <c r="O191">
        <f t="shared" si="52"/>
        <v>117.93840623185591</v>
      </c>
      <c r="P191">
        <f t="shared" si="53"/>
        <v>56.741616600254531</v>
      </c>
    </row>
    <row r="192" spans="1:16" x14ac:dyDescent="0.25">
      <c r="A192">
        <f>Input!G193</f>
        <v>0</v>
      </c>
      <c r="B192">
        <f t="shared" si="45"/>
        <v>0</v>
      </c>
      <c r="C192" s="4">
        <f>Input!I193</f>
        <v>0</v>
      </c>
      <c r="D192">
        <f t="shared" si="46"/>
        <v>-0.87363928571428573</v>
      </c>
      <c r="E192">
        <f t="shared" si="47"/>
        <v>5703.1205301423179</v>
      </c>
      <c r="F192">
        <f t="shared" si="48"/>
        <v>32535549.484868988</v>
      </c>
      <c r="G192">
        <f t="shared" si="49"/>
        <v>30239132.143725734</v>
      </c>
      <c r="L192">
        <f>Input!J193</f>
        <v>0</v>
      </c>
      <c r="M192">
        <f t="shared" si="50"/>
        <v>-0.24461900000000003</v>
      </c>
      <c r="N192">
        <f t="shared" si="51"/>
        <v>10.859945038159996</v>
      </c>
      <c r="O192">
        <f t="shared" si="52"/>
        <v>117.93840623185591</v>
      </c>
      <c r="P192">
        <f t="shared" si="53"/>
        <v>56.741616600254531</v>
      </c>
    </row>
    <row r="193" spans="1:16" x14ac:dyDescent="0.25">
      <c r="A193">
        <f>Input!G194</f>
        <v>0</v>
      </c>
      <c r="B193">
        <f t="shared" si="45"/>
        <v>0</v>
      </c>
      <c r="C193" s="4">
        <f>Input!I194</f>
        <v>0</v>
      </c>
      <c r="D193">
        <f t="shared" si="46"/>
        <v>-0.87363928571428573</v>
      </c>
      <c r="E193">
        <f t="shared" si="47"/>
        <v>5713.9804751804777</v>
      </c>
      <c r="F193">
        <f t="shared" si="48"/>
        <v>32659557.549631167</v>
      </c>
      <c r="G193">
        <f t="shared" si="49"/>
        <v>30358688.016656391</v>
      </c>
      <c r="L193">
        <f>Input!J194</f>
        <v>0</v>
      </c>
      <c r="M193">
        <f t="shared" si="50"/>
        <v>-0.24461900000000003</v>
      </c>
      <c r="N193">
        <f t="shared" si="51"/>
        <v>10.859945038159996</v>
      </c>
      <c r="O193">
        <f t="shared" si="52"/>
        <v>117.93840623185591</v>
      </c>
      <c r="P193">
        <f t="shared" si="53"/>
        <v>56.741616600254531</v>
      </c>
    </row>
    <row r="194" spans="1:16" x14ac:dyDescent="0.25">
      <c r="A194">
        <f>Input!G195</f>
        <v>0</v>
      </c>
      <c r="B194">
        <f t="shared" si="45"/>
        <v>0</v>
      </c>
      <c r="C194" s="4">
        <f>Input!I195</f>
        <v>0</v>
      </c>
      <c r="D194">
        <f t="shared" si="46"/>
        <v>-0.87363928571428573</v>
      </c>
      <c r="E194">
        <f t="shared" si="47"/>
        <v>5724.8404202186375</v>
      </c>
      <c r="F194">
        <f t="shared" si="48"/>
        <v>32783801.491205808</v>
      </c>
      <c r="G194">
        <f t="shared" si="49"/>
        <v>30478479.766399518</v>
      </c>
      <c r="L194">
        <f>Input!J195</f>
        <v>0</v>
      </c>
      <c r="M194">
        <f t="shared" si="50"/>
        <v>-0.24461900000000003</v>
      </c>
      <c r="N194">
        <f t="shared" si="51"/>
        <v>10.859945038159996</v>
      </c>
      <c r="O194">
        <f t="shared" si="52"/>
        <v>117.93840623185591</v>
      </c>
      <c r="P194">
        <f t="shared" si="53"/>
        <v>56.741616600254531</v>
      </c>
    </row>
    <row r="195" spans="1:16" x14ac:dyDescent="0.25">
      <c r="C195" s="4"/>
    </row>
    <row r="196" spans="1:16" x14ac:dyDescent="0.25">
      <c r="C196" s="4"/>
    </row>
    <row r="197" spans="1:16" x14ac:dyDescent="0.25">
      <c r="C197" s="4"/>
    </row>
    <row r="198" spans="1:16" x14ac:dyDescent="0.25">
      <c r="C198" s="4"/>
    </row>
    <row r="199" spans="1:16" x14ac:dyDescent="0.25">
      <c r="C199" s="4"/>
    </row>
    <row r="200" spans="1:16" x14ac:dyDescent="0.25">
      <c r="C200" s="4"/>
    </row>
    <row r="201" spans="1:16" x14ac:dyDescent="0.25">
      <c r="C201" s="4"/>
    </row>
    <row r="202" spans="1:16" x14ac:dyDescent="0.25">
      <c r="C202" s="4"/>
    </row>
    <row r="203" spans="1:16" x14ac:dyDescent="0.25">
      <c r="C203" s="4"/>
    </row>
    <row r="204" spans="1:16" x14ac:dyDescent="0.25">
      <c r="C204" s="4"/>
    </row>
    <row r="205" spans="1:16" x14ac:dyDescent="0.25">
      <c r="C205" s="4"/>
    </row>
    <row r="206" spans="1:16" x14ac:dyDescent="0.25">
      <c r="C206" s="4"/>
    </row>
    <row r="207" spans="1:16" x14ac:dyDescent="0.25">
      <c r="C207" s="4"/>
    </row>
    <row r="208" spans="1:16" x14ac:dyDescent="0.25">
      <c r="C208" s="4"/>
    </row>
    <row r="209" spans="3:3" x14ac:dyDescent="0.25">
      <c r="C209" s="4"/>
    </row>
    <row r="210" spans="3:3" x14ac:dyDescent="0.25">
      <c r="C210" s="4"/>
    </row>
  </sheetData>
  <mergeCells count="3">
    <mergeCell ref="C1:J1"/>
    <mergeCell ref="L1:S1"/>
    <mergeCell ref="AB3:AI18"/>
  </mergeCells>
  <conditionalFormatting sqref="W6">
    <cfRule type="cellIs" dxfId="8" priority="1" operator="greaterThan">
      <formula>0.05</formula>
    </cfRule>
    <cfRule type="cellIs" dxfId="7" priority="2" operator="between">
      <formula>0.05</formula>
      <formula>0.025</formula>
    </cfRule>
    <cfRule type="cellIs" dxfId="6" priority="3" operator="lessThan">
      <formula>0.025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workbookViewId="0">
      <selection activeCell="K3" sqref="K3"/>
    </sheetView>
  </sheetViews>
  <sheetFormatPr defaultRowHeight="15" x14ac:dyDescent="0.25"/>
  <cols>
    <col min="8" max="8" width="12" bestFit="1" customWidth="1"/>
    <col min="9" max="10" width="12" customWidth="1"/>
    <col min="11" max="11" width="12" bestFit="1" customWidth="1"/>
    <col min="17" max="17" width="12" bestFit="1" customWidth="1"/>
    <col min="18" max="19" width="12" customWidth="1"/>
    <col min="20" max="20" width="12.140625" bestFit="1" customWidth="1"/>
    <col min="21" max="21" width="12.42578125" bestFit="1" customWidth="1"/>
    <col min="24" max="24" width="16.42578125" bestFit="1" customWidth="1"/>
    <col min="25" max="25" width="12.28515625" bestFit="1" customWidth="1"/>
    <col min="26" max="28" width="9" bestFit="1" customWidth="1"/>
    <col min="30" max="30" width="11.5703125" bestFit="1" customWidth="1"/>
    <col min="31" max="31" width="12.42578125" customWidth="1"/>
    <col min="32" max="32" width="11.5703125" bestFit="1" customWidth="1"/>
  </cols>
  <sheetData>
    <row r="1" spans="1:37" ht="18" x14ac:dyDescent="0.35">
      <c r="E1" s="28" t="s">
        <v>18</v>
      </c>
      <c r="F1" s="28"/>
      <c r="G1" s="28"/>
      <c r="H1" s="28"/>
      <c r="I1" s="28"/>
      <c r="J1" s="28"/>
      <c r="K1" s="28"/>
      <c r="L1" s="28"/>
      <c r="N1" s="28" t="s">
        <v>19</v>
      </c>
      <c r="O1" s="28"/>
      <c r="P1" s="28"/>
      <c r="Q1" s="28"/>
      <c r="R1" s="28"/>
      <c r="S1" s="28"/>
      <c r="T1" s="28"/>
      <c r="U1" s="28"/>
    </row>
    <row r="2" spans="1:37" ht="14.45" x14ac:dyDescent="0.3">
      <c r="A2" t="s">
        <v>30</v>
      </c>
      <c r="B2" t="s">
        <v>9</v>
      </c>
      <c r="C2" t="s">
        <v>32</v>
      </c>
      <c r="D2" t="s">
        <v>35</v>
      </c>
      <c r="E2" t="s">
        <v>0</v>
      </c>
      <c r="F2" t="s">
        <v>20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21</v>
      </c>
      <c r="P2" t="s">
        <v>8</v>
      </c>
      <c r="Q2" t="s">
        <v>2</v>
      </c>
      <c r="T2" t="s">
        <v>4</v>
      </c>
      <c r="U2" t="s">
        <v>3</v>
      </c>
      <c r="X2" t="s">
        <v>7</v>
      </c>
      <c r="Z2" t="s">
        <v>10</v>
      </c>
      <c r="AA2" t="s">
        <v>33</v>
      </c>
      <c r="AB2" t="s">
        <v>34</v>
      </c>
    </row>
    <row r="3" spans="1:37" x14ac:dyDescent="0.25">
      <c r="A3">
        <f>Input!G4</f>
        <v>0</v>
      </c>
      <c r="B3">
        <f>A3-$A$3</f>
        <v>0</v>
      </c>
      <c r="C3">
        <f>B3*$AA$3</f>
        <v>0</v>
      </c>
      <c r="D3">
        <f>POWER(C3,$AB$3)</f>
        <v>0</v>
      </c>
      <c r="E3" s="4">
        <f>Input!I4</f>
        <v>0.87363928571428573</v>
      </c>
      <c r="F3">
        <f>E3-$E$3</f>
        <v>0</v>
      </c>
      <c r="G3">
        <f>$Z$3*(1-EXP(-1*D3))</f>
        <v>0</v>
      </c>
      <c r="H3">
        <f>(F3-G3)^2</f>
        <v>0</v>
      </c>
      <c r="I3">
        <f>(G3-$J$4)^2</f>
        <v>111185.40270237011</v>
      </c>
      <c r="J3" s="2" t="s">
        <v>11</v>
      </c>
      <c r="K3" s="23">
        <f>SUM(H3:H167)</f>
        <v>478199.19016327691</v>
      </c>
      <c r="L3">
        <f>1-(K3/K5)</f>
        <v>0.88504435338452547</v>
      </c>
      <c r="N3">
        <f>Input!J4</f>
        <v>0.24461900000000003</v>
      </c>
      <c r="O3">
        <f>N3-$N$3</f>
        <v>0</v>
      </c>
      <c r="P3">
        <f>POWER(C3,$AB$3)*EXP(-D3)*$Z$3*$AA$3*$AB$3</f>
        <v>0</v>
      </c>
      <c r="Q3">
        <f>(O3-P3)^2</f>
        <v>0</v>
      </c>
      <c r="R3">
        <f>(P3-$S$4)^2</f>
        <v>29.545673429735658</v>
      </c>
      <c r="S3" s="1" t="s">
        <v>11</v>
      </c>
      <c r="T3" s="23">
        <f>SUM(Q3:Q167)</f>
        <v>205.60119374890667</v>
      </c>
      <c r="U3" s="5">
        <f>1-(T3/T5)</f>
        <v>0.92951987144005199</v>
      </c>
      <c r="X3">
        <f>COUNT(B3:B500)</f>
        <v>81</v>
      </c>
      <c r="Z3">
        <v>578.28037316264226</v>
      </c>
      <c r="AA3">
        <v>2.7950913507624794E-2</v>
      </c>
      <c r="AB3">
        <v>2.7760187257807347</v>
      </c>
      <c r="AD3" s="29"/>
      <c r="AE3" s="29"/>
      <c r="AF3" s="29"/>
      <c r="AG3" s="29"/>
      <c r="AH3" s="29"/>
      <c r="AI3" s="29"/>
      <c r="AJ3" s="29"/>
      <c r="AK3" s="29"/>
    </row>
    <row r="4" spans="1:37" x14ac:dyDescent="0.25">
      <c r="A4">
        <f>Input!G5</f>
        <v>1</v>
      </c>
      <c r="B4">
        <f t="shared" ref="B4:B67" si="0">A4-$A$3</f>
        <v>1</v>
      </c>
      <c r="C4">
        <f t="shared" ref="C4:C67" si="1">B4*$AA$3</f>
        <v>2.7950913507624794E-2</v>
      </c>
      <c r="D4">
        <f t="shared" ref="D4:D67" si="2">POWER(C4,$AB$3)</f>
        <v>4.8659340792916818E-5</v>
      </c>
      <c r="E4" s="4">
        <f>Input!I5</f>
        <v>1.1182582857142858</v>
      </c>
      <c r="F4">
        <f t="shared" ref="F4:F67" si="3">E4-$E$3</f>
        <v>0.24461900000000003</v>
      </c>
      <c r="G4">
        <f t="shared" ref="G4:G67" si="4">$Z$3*(1-EXP(-1*D4))</f>
        <v>2.8138057156390874E-2</v>
      </c>
      <c r="H4">
        <f t="shared" ref="H4:H67" si="5">(F4-G4)^2</f>
        <v>4.6863998614457975E-2</v>
      </c>
      <c r="I4">
        <f t="shared" ref="I4:I67" si="6">(G4-$J$4)^2</f>
        <v>111166.63851913423</v>
      </c>
      <c r="J4">
        <f>AVERAGE(E3:E167)</f>
        <v>333.4447520990098</v>
      </c>
      <c r="K4" t="s">
        <v>5</v>
      </c>
      <c r="L4" t="s">
        <v>6</v>
      </c>
      <c r="N4">
        <f>Input!J5</f>
        <v>0.24461900000000003</v>
      </c>
      <c r="O4">
        <f t="shared" ref="O4:O67" si="7">N4-$N$3</f>
        <v>0</v>
      </c>
      <c r="P4">
        <f t="shared" ref="P4:P67" si="8">POWER(C4,$AB$3)*EXP(-D4)*$Z$3*$AA$3*$AB$3</f>
        <v>2.1832423086434061E-3</v>
      </c>
      <c r="Q4">
        <f t="shared" ref="Q4:Q67" si="9">(O4-P4)^2</f>
        <v>4.7665469782505896E-6</v>
      </c>
      <c r="R4">
        <f t="shared" ref="R4:R67" si="10">(P4-$S$4)^2</f>
        <v>29.521943762191484</v>
      </c>
      <c r="S4">
        <f>AVERAGE(N3:N167)</f>
        <v>5.4355931994342308</v>
      </c>
      <c r="T4" t="s">
        <v>5</v>
      </c>
      <c r="U4" t="s">
        <v>6</v>
      </c>
      <c r="AD4" s="29"/>
      <c r="AE4" s="29"/>
      <c r="AF4" s="29"/>
      <c r="AG4" s="29"/>
      <c r="AH4" s="29"/>
      <c r="AI4" s="29"/>
      <c r="AJ4" s="29"/>
      <c r="AK4" s="29"/>
    </row>
    <row r="5" spans="1:37" x14ac:dyDescent="0.25">
      <c r="A5">
        <f>Input!G6</f>
        <v>2</v>
      </c>
      <c r="B5">
        <f t="shared" si="0"/>
        <v>2</v>
      </c>
      <c r="C5">
        <f t="shared" si="1"/>
        <v>5.5901827015249587E-2</v>
      </c>
      <c r="D5">
        <f t="shared" si="2"/>
        <v>3.3329678623678381E-4</v>
      </c>
      <c r="E5" s="4">
        <f>Input!I6</f>
        <v>1.3978228571428573</v>
      </c>
      <c r="F5">
        <f t="shared" si="3"/>
        <v>0.52418357142857153</v>
      </c>
      <c r="G5">
        <f t="shared" si="4"/>
        <v>0.19270687384411697</v>
      </c>
      <c r="H5">
        <f t="shared" si="5"/>
        <v>0.10987680104149593</v>
      </c>
      <c r="I5">
        <f t="shared" si="6"/>
        <v>111056.92564675586</v>
      </c>
      <c r="K5">
        <f>SUM(I3:I167)</f>
        <v>4159858.2082953118</v>
      </c>
      <c r="L5" s="5">
        <f>1-((1-L3)*(X3-1)/(X3-1-1))</f>
        <v>0.88358921861724093</v>
      </c>
      <c r="N5">
        <f>Input!J6</f>
        <v>0.2795645714285715</v>
      </c>
      <c r="O5">
        <f t="shared" si="7"/>
        <v>3.4945571428571465E-2</v>
      </c>
      <c r="P5">
        <f t="shared" si="8"/>
        <v>1.4950070042209955E-2</v>
      </c>
      <c r="Q5">
        <f t="shared" si="9"/>
        <v>3.9982007569198513E-4</v>
      </c>
      <c r="R5">
        <f t="shared" si="10"/>
        <v>29.383371936224918</v>
      </c>
      <c r="T5">
        <f>SUM(R3:R167)</f>
        <v>2917.1512304213425</v>
      </c>
      <c r="U5" s="5">
        <f>1-((1-U3)*(X3-1)/(X3-1-1))</f>
        <v>0.92862771791397669</v>
      </c>
      <c r="X5" s="17"/>
      <c r="Y5" s="18"/>
      <c r="AD5" s="29"/>
      <c r="AE5" s="29"/>
      <c r="AF5" s="29"/>
      <c r="AG5" s="29"/>
      <c r="AH5" s="29"/>
      <c r="AI5" s="29"/>
      <c r="AJ5" s="29"/>
      <c r="AK5" s="29"/>
    </row>
    <row r="6" spans="1:37" x14ac:dyDescent="0.25">
      <c r="A6">
        <f>Input!G7</f>
        <v>3</v>
      </c>
      <c r="B6">
        <f t="shared" si="0"/>
        <v>3</v>
      </c>
      <c r="C6">
        <f t="shared" si="1"/>
        <v>8.3852740522874378E-2</v>
      </c>
      <c r="D6">
        <f t="shared" si="2"/>
        <v>1.0272206909301531E-3</v>
      </c>
      <c r="E6" s="4">
        <f>Input!I7</f>
        <v>1.6424418571428572</v>
      </c>
      <c r="F6">
        <f t="shared" si="3"/>
        <v>0.76880257142857145</v>
      </c>
      <c r="G6">
        <f t="shared" si="4"/>
        <v>0.59371657329053196</v>
      </c>
      <c r="H6">
        <f t="shared" si="5"/>
        <v>3.0655106743993566E-2</v>
      </c>
      <c r="I6">
        <f t="shared" si="6"/>
        <v>110789.81185054364</v>
      </c>
      <c r="N6">
        <f>Input!J7</f>
        <v>0.24461899999999992</v>
      </c>
      <c r="O6">
        <f t="shared" si="7"/>
        <v>0</v>
      </c>
      <c r="P6">
        <f t="shared" si="8"/>
        <v>4.6044153452238307E-2</v>
      </c>
      <c r="Q6">
        <f t="shared" si="9"/>
        <v>2.1200640671332686E-3</v>
      </c>
      <c r="R6">
        <f t="shared" si="10"/>
        <v>29.047238919045402</v>
      </c>
      <c r="X6" s="19" t="s">
        <v>17</v>
      </c>
      <c r="Y6" s="25">
        <f>SQRT((U5-L5)^2)</f>
        <v>4.5038499296735757E-2</v>
      </c>
      <c r="AD6" s="29"/>
      <c r="AE6" s="29"/>
      <c r="AF6" s="29"/>
      <c r="AG6" s="29"/>
      <c r="AH6" s="29"/>
      <c r="AI6" s="29"/>
      <c r="AJ6" s="29"/>
      <c r="AK6" s="29"/>
    </row>
    <row r="7" spans="1:37" x14ac:dyDescent="0.25">
      <c r="A7">
        <f>Input!G8</f>
        <v>4</v>
      </c>
      <c r="B7">
        <f t="shared" si="0"/>
        <v>4</v>
      </c>
      <c r="C7">
        <f t="shared" si="1"/>
        <v>0.11180365403049917</v>
      </c>
      <c r="D7">
        <f t="shared" si="2"/>
        <v>2.2829480610624918E-3</v>
      </c>
      <c r="E7" s="4">
        <f>Input!I8</f>
        <v>1.8870608571428569</v>
      </c>
      <c r="F7">
        <f t="shared" si="3"/>
        <v>1.0134215714285713</v>
      </c>
      <c r="G7">
        <f t="shared" si="4"/>
        <v>1.3186782469590592</v>
      </c>
      <c r="H7">
        <f t="shared" si="5"/>
        <v>9.3181637955925614E-2</v>
      </c>
      <c r="I7">
        <f t="shared" si="6"/>
        <v>110307.72893237787</v>
      </c>
      <c r="N7">
        <f>Input!J8</f>
        <v>0.2446189999999997</v>
      </c>
      <c r="O7">
        <f t="shared" si="7"/>
        <v>-3.3306690738754696E-16</v>
      </c>
      <c r="P7">
        <f t="shared" si="8"/>
        <v>0.10220247417293375</v>
      </c>
      <c r="Q7">
        <f t="shared" si="9"/>
        <v>1.0445345727069259E-2</v>
      </c>
      <c r="R7">
        <f t="shared" si="10"/>
        <v>28.445056628303224</v>
      </c>
      <c r="X7" s="21"/>
      <c r="Y7" s="22"/>
      <c r="AD7" s="29"/>
      <c r="AE7" s="29"/>
      <c r="AF7" s="29"/>
      <c r="AG7" s="29"/>
      <c r="AH7" s="29"/>
      <c r="AI7" s="29"/>
      <c r="AJ7" s="29"/>
      <c r="AK7" s="29"/>
    </row>
    <row r="8" spans="1:37" x14ac:dyDescent="0.25">
      <c r="A8">
        <f>Input!G9</f>
        <v>5</v>
      </c>
      <c r="B8">
        <f t="shared" si="0"/>
        <v>5</v>
      </c>
      <c r="C8">
        <f t="shared" si="1"/>
        <v>0.13975456753812396</v>
      </c>
      <c r="D8">
        <f t="shared" si="2"/>
        <v>4.2415055720941598E-3</v>
      </c>
      <c r="E8" s="4">
        <f>Input!I9</f>
        <v>2.0967342857142857</v>
      </c>
      <c r="F8">
        <f t="shared" si="3"/>
        <v>1.2230949999999998</v>
      </c>
      <c r="G8">
        <f t="shared" si="4"/>
        <v>2.4475850328124493</v>
      </c>
      <c r="H8">
        <f t="shared" si="5"/>
        <v>1.4993758404570336</v>
      </c>
      <c r="I8">
        <f t="shared" si="6"/>
        <v>109559.12460584815</v>
      </c>
      <c r="N8">
        <f>Input!J9</f>
        <v>0.20967342857142879</v>
      </c>
      <c r="O8">
        <f t="shared" si="7"/>
        <v>-3.4945571428571243E-2</v>
      </c>
      <c r="P8">
        <f t="shared" si="8"/>
        <v>0.18951117733468156</v>
      </c>
      <c r="Q8">
        <f t="shared" si="9"/>
        <v>5.0380832065369988E-2</v>
      </c>
      <c r="R8">
        <f t="shared" si="10"/>
        <v>27.521376582596094</v>
      </c>
      <c r="AD8" s="29"/>
      <c r="AE8" s="29"/>
      <c r="AF8" s="29"/>
      <c r="AG8" s="29"/>
      <c r="AH8" s="29"/>
      <c r="AI8" s="29"/>
      <c r="AJ8" s="29"/>
      <c r="AK8" s="29"/>
    </row>
    <row r="9" spans="1:37" x14ac:dyDescent="0.25">
      <c r="A9">
        <f>Input!G10</f>
        <v>6</v>
      </c>
      <c r="B9">
        <f t="shared" si="0"/>
        <v>6</v>
      </c>
      <c r="C9">
        <f t="shared" si="1"/>
        <v>0.16770548104574876</v>
      </c>
      <c r="D9">
        <f t="shared" si="2"/>
        <v>7.0360458950727602E-3</v>
      </c>
      <c r="E9" s="4">
        <f>Input!I10</f>
        <v>2.3064077142857142</v>
      </c>
      <c r="F9">
        <f t="shared" si="3"/>
        <v>1.4327684285714284</v>
      </c>
      <c r="G9">
        <f t="shared" si="4"/>
        <v>4.0545266012515082</v>
      </c>
      <c r="H9">
        <f t="shared" si="5"/>
        <v>6.8736159160147912</v>
      </c>
      <c r="I9">
        <f t="shared" si="6"/>
        <v>108497.92065346407</v>
      </c>
      <c r="N9">
        <f>Input!J10</f>
        <v>0.20967342857142857</v>
      </c>
      <c r="O9">
        <f t="shared" si="7"/>
        <v>-3.4945571428571465E-2</v>
      </c>
      <c r="P9">
        <f t="shared" si="8"/>
        <v>0.31349440766667019</v>
      </c>
      <c r="Q9">
        <f t="shared" si="9"/>
        <v>0.12141041903189244</v>
      </c>
      <c r="R9">
        <f t="shared" si="10"/>
        <v>26.235896032626702</v>
      </c>
      <c r="AD9" s="29"/>
      <c r="AE9" s="29"/>
      <c r="AF9" s="29"/>
      <c r="AG9" s="29"/>
      <c r="AH9" s="29"/>
      <c r="AI9" s="29"/>
      <c r="AJ9" s="29"/>
      <c r="AK9" s="29"/>
    </row>
    <row r="10" spans="1:37" x14ac:dyDescent="0.25">
      <c r="A10">
        <f>Input!G11</f>
        <v>7</v>
      </c>
      <c r="B10">
        <f t="shared" si="0"/>
        <v>7</v>
      </c>
      <c r="C10">
        <f t="shared" si="1"/>
        <v>0.19565639455337355</v>
      </c>
      <c r="D10">
        <f t="shared" si="2"/>
        <v>1.0793795988231446E-2</v>
      </c>
      <c r="E10" s="4">
        <f>Input!I11</f>
        <v>2.4811355714285712</v>
      </c>
      <c r="F10">
        <f t="shared" si="3"/>
        <v>1.6074962857142854</v>
      </c>
      <c r="G10">
        <f t="shared" si="4"/>
        <v>6.2082746717893311</v>
      </c>
      <c r="H10">
        <f t="shared" si="5"/>
        <v>21.167161757775304</v>
      </c>
      <c r="I10">
        <f t="shared" si="6"/>
        <v>107083.71215897576</v>
      </c>
      <c r="N10">
        <f>Input!J11</f>
        <v>0.17472785714285699</v>
      </c>
      <c r="O10">
        <f t="shared" si="7"/>
        <v>-6.989114285714304E-2</v>
      </c>
      <c r="P10">
        <f t="shared" si="8"/>
        <v>0.47911897337772874</v>
      </c>
      <c r="Q10">
        <f t="shared" si="9"/>
        <v>0.30141210772822735</v>
      </c>
      <c r="R10">
        <f t="shared" si="10"/>
        <v>24.566636753562406</v>
      </c>
      <c r="AD10" s="29"/>
      <c r="AE10" s="29"/>
      <c r="AF10" s="29"/>
      <c r="AG10" s="29"/>
      <c r="AH10" s="29"/>
      <c r="AI10" s="29"/>
      <c r="AJ10" s="29"/>
      <c r="AK10" s="29"/>
    </row>
    <row r="11" spans="1:37" x14ac:dyDescent="0.25">
      <c r="A11">
        <f>Input!G12</f>
        <v>8</v>
      </c>
      <c r="B11">
        <f t="shared" si="0"/>
        <v>8</v>
      </c>
      <c r="C11">
        <f t="shared" si="1"/>
        <v>0.22360730806099835</v>
      </c>
      <c r="D11">
        <f t="shared" si="2"/>
        <v>1.5637270038980643E-2</v>
      </c>
      <c r="E11" s="4">
        <f>Input!I12</f>
        <v>2.6558634285714287</v>
      </c>
      <c r="F11">
        <f t="shared" si="3"/>
        <v>1.7822241428571428</v>
      </c>
      <c r="G11">
        <f t="shared" si="4"/>
        <v>8.9723916678438211</v>
      </c>
      <c r="H11">
        <f t="shared" si="5"/>
        <v>51.698509037373064</v>
      </c>
      <c r="I11">
        <f t="shared" si="6"/>
        <v>105282.3126837725</v>
      </c>
      <c r="N11">
        <f>Input!J12</f>
        <v>0.17472785714285743</v>
      </c>
      <c r="O11">
        <f t="shared" si="7"/>
        <v>-6.9891142857142596E-2</v>
      </c>
      <c r="P11">
        <f t="shared" si="8"/>
        <v>0.69075908603340519</v>
      </c>
      <c r="Q11">
        <f t="shared" si="9"/>
        <v>0.57858877071124271</v>
      </c>
      <c r="R11">
        <f t="shared" si="10"/>
        <v>22.513450763692198</v>
      </c>
      <c r="AD11" s="29"/>
      <c r="AE11" s="29"/>
      <c r="AF11" s="29"/>
      <c r="AG11" s="29"/>
      <c r="AH11" s="29"/>
      <c r="AI11" s="29"/>
      <c r="AJ11" s="29"/>
      <c r="AK11" s="29"/>
    </row>
    <row r="12" spans="1:37" x14ac:dyDescent="0.25">
      <c r="A12">
        <f>Input!G13</f>
        <v>9</v>
      </c>
      <c r="B12">
        <f t="shared" si="0"/>
        <v>9</v>
      </c>
      <c r="C12">
        <f t="shared" si="1"/>
        <v>0.25155822156862312</v>
      </c>
      <c r="D12">
        <f t="shared" si="2"/>
        <v>2.1685093358860746E-2</v>
      </c>
      <c r="E12" s="4">
        <f>Input!I13</f>
        <v>2.8305912857142852</v>
      </c>
      <c r="F12">
        <f t="shared" si="3"/>
        <v>1.9569519999999994</v>
      </c>
      <c r="G12">
        <f t="shared" si="4"/>
        <v>12.405075160024397</v>
      </c>
      <c r="H12">
        <f t="shared" si="5"/>
        <v>109.16327756703821</v>
      </c>
      <c r="I12">
        <f t="shared" si="6"/>
        <v>103066.47416908811</v>
      </c>
      <c r="N12">
        <f>Input!J13</f>
        <v>0.17472785714285655</v>
      </c>
      <c r="O12">
        <f t="shared" si="7"/>
        <v>-6.9891142857143485E-2</v>
      </c>
      <c r="P12">
        <f t="shared" si="8"/>
        <v>0.95213916594707526</v>
      </c>
      <c r="Q12">
        <f t="shared" si="9"/>
        <v>1.0445459521144465</v>
      </c>
      <c r="R12">
        <f t="shared" si="10"/>
        <v>20.101360070392243</v>
      </c>
      <c r="AD12" s="29"/>
      <c r="AE12" s="29"/>
      <c r="AF12" s="29"/>
      <c r="AG12" s="29"/>
      <c r="AH12" s="29"/>
      <c r="AI12" s="29"/>
      <c r="AJ12" s="29"/>
      <c r="AK12" s="29"/>
    </row>
    <row r="13" spans="1:37" x14ac:dyDescent="0.25">
      <c r="A13">
        <f>Input!G14</f>
        <v>10</v>
      </c>
      <c r="B13">
        <f t="shared" si="0"/>
        <v>10</v>
      </c>
      <c r="C13">
        <f t="shared" si="1"/>
        <v>0.27950913507624792</v>
      </c>
      <c r="D13">
        <f t="shared" si="2"/>
        <v>2.9052596129501642E-2</v>
      </c>
      <c r="E13" s="4">
        <f>Input!I14</f>
        <v>3.1451014285714285</v>
      </c>
      <c r="F13">
        <f t="shared" si="3"/>
        <v>2.2714621428571427</v>
      </c>
      <c r="G13">
        <f t="shared" si="4"/>
        <v>16.558842749890477</v>
      </c>
      <c r="H13">
        <f t="shared" si="5"/>
        <v>204.12924461023221</v>
      </c>
      <c r="I13">
        <f t="shared" si="6"/>
        <v>100416.67954401828</v>
      </c>
      <c r="N13">
        <f>Input!J14</f>
        <v>0.31451014285714329</v>
      </c>
      <c r="O13">
        <f t="shared" si="7"/>
        <v>6.9891142857143262E-2</v>
      </c>
      <c r="P13">
        <f t="shared" si="8"/>
        <v>1.2662644516870174</v>
      </c>
      <c r="Q13">
        <f t="shared" si="9"/>
        <v>1.4313090940805411</v>
      </c>
      <c r="R13">
        <f t="shared" si="10"/>
        <v>17.383302206791349</v>
      </c>
      <c r="AD13" s="29"/>
      <c r="AE13" s="29"/>
      <c r="AF13" s="29"/>
      <c r="AG13" s="29"/>
      <c r="AH13" s="29"/>
      <c r="AI13" s="29"/>
      <c r="AJ13" s="29"/>
      <c r="AK13" s="29"/>
    </row>
    <row r="14" spans="1:37" x14ac:dyDescent="0.25">
      <c r="A14">
        <f>Input!G15</f>
        <v>11</v>
      </c>
      <c r="B14">
        <f t="shared" si="0"/>
        <v>11</v>
      </c>
      <c r="C14">
        <f t="shared" si="1"/>
        <v>0.30746004858387271</v>
      </c>
      <c r="D14">
        <f t="shared" si="2"/>
        <v>3.7852260126577796E-2</v>
      </c>
      <c r="E14" s="4">
        <f>Input!I15</f>
        <v>3.4596115714285713</v>
      </c>
      <c r="F14">
        <f t="shared" si="3"/>
        <v>2.5859722857142855</v>
      </c>
      <c r="G14">
        <f t="shared" si="4"/>
        <v>21.480118932853156</v>
      </c>
      <c r="H14">
        <f t="shared" si="5"/>
        <v>356.98877752358908</v>
      </c>
      <c r="I14">
        <f t="shared" si="6"/>
        <v>97321.932346494694</v>
      </c>
      <c r="N14">
        <f>Input!J15</f>
        <v>0.31451014285714285</v>
      </c>
      <c r="O14">
        <f t="shared" si="7"/>
        <v>6.9891142857142818E-2</v>
      </c>
      <c r="P14">
        <f t="shared" si="8"/>
        <v>1.6353459454415022</v>
      </c>
      <c r="Q14">
        <f t="shared" si="9"/>
        <v>2.4506487389344356</v>
      </c>
      <c r="R14">
        <f t="shared" si="10"/>
        <v>14.441879191479275</v>
      </c>
      <c r="AD14" s="29"/>
      <c r="AE14" s="29"/>
      <c r="AF14" s="29"/>
      <c r="AG14" s="29"/>
      <c r="AH14" s="29"/>
      <c r="AI14" s="29"/>
      <c r="AJ14" s="29"/>
      <c r="AK14" s="29"/>
    </row>
    <row r="15" spans="1:37" x14ac:dyDescent="0.25">
      <c r="A15">
        <f>Input!G16</f>
        <v>12</v>
      </c>
      <c r="B15">
        <f t="shared" si="0"/>
        <v>12</v>
      </c>
      <c r="C15">
        <f t="shared" si="1"/>
        <v>0.33541096209149751</v>
      </c>
      <c r="D15">
        <f t="shared" si="2"/>
        <v>4.8194066060665529E-2</v>
      </c>
      <c r="E15" s="4">
        <f>Input!I16</f>
        <v>4.1934685714285713</v>
      </c>
      <c r="F15">
        <f t="shared" si="3"/>
        <v>3.3198292857142855</v>
      </c>
      <c r="G15">
        <f t="shared" si="4"/>
        <v>27.208765771331912</v>
      </c>
      <c r="H15">
        <f t="shared" si="5"/>
        <v>570.68128641387307</v>
      </c>
      <c r="I15">
        <f t="shared" si="6"/>
        <v>93780.479322085725</v>
      </c>
      <c r="N15">
        <f>Input!J16</f>
        <v>0.73385699999999998</v>
      </c>
      <c r="O15">
        <f t="shared" si="7"/>
        <v>0.48923799999999995</v>
      </c>
      <c r="P15">
        <f t="shared" si="8"/>
        <v>2.0607248201126223</v>
      </c>
      <c r="Q15">
        <f t="shared" si="9"/>
        <v>2.4695708257876818</v>
      </c>
      <c r="R15">
        <f t="shared" si="10"/>
        <v>11.389736577744861</v>
      </c>
      <c r="AD15" s="29"/>
      <c r="AE15" s="29"/>
      <c r="AF15" s="29"/>
      <c r="AG15" s="29"/>
      <c r="AH15" s="29"/>
      <c r="AI15" s="29"/>
      <c r="AJ15" s="29"/>
      <c r="AK15" s="29"/>
    </row>
    <row r="16" spans="1:37" x14ac:dyDescent="0.25">
      <c r="A16">
        <f>Input!G17</f>
        <v>13</v>
      </c>
      <c r="B16">
        <f t="shared" si="0"/>
        <v>13</v>
      </c>
      <c r="C16">
        <f t="shared" si="1"/>
        <v>0.36336187559912231</v>
      </c>
      <c r="D16">
        <f t="shared" si="2"/>
        <v>6.0185770748216294E-2</v>
      </c>
      <c r="E16" s="4">
        <f>Input!I17</f>
        <v>5.1020534285714287</v>
      </c>
      <c r="F16">
        <f t="shared" si="3"/>
        <v>4.2284141428571429</v>
      </c>
      <c r="G16">
        <f t="shared" si="4"/>
        <v>33.777589335945748</v>
      </c>
      <c r="H16">
        <f t="shared" si="5"/>
        <v>873.15375459184293</v>
      </c>
      <c r="I16">
        <f t="shared" si="6"/>
        <v>89800.408438464743</v>
      </c>
      <c r="N16">
        <f>Input!J17</f>
        <v>0.90858485714285742</v>
      </c>
      <c r="O16">
        <f t="shared" si="7"/>
        <v>0.66396585714285739</v>
      </c>
      <c r="P16">
        <f t="shared" si="8"/>
        <v>2.5428007372470898</v>
      </c>
      <c r="Q16">
        <f t="shared" si="9"/>
        <v>3.5300205066962858</v>
      </c>
      <c r="R16">
        <f t="shared" si="10"/>
        <v>8.3682482292867419</v>
      </c>
      <c r="AD16" s="29"/>
      <c r="AE16" s="29"/>
      <c r="AF16" s="29"/>
      <c r="AG16" s="29"/>
      <c r="AH16" s="29"/>
      <c r="AI16" s="29"/>
      <c r="AJ16" s="29"/>
      <c r="AK16" s="29"/>
    </row>
    <row r="17" spans="1:37" x14ac:dyDescent="0.25">
      <c r="A17">
        <f>Input!G18</f>
        <v>14</v>
      </c>
      <c r="B17">
        <f t="shared" si="0"/>
        <v>14</v>
      </c>
      <c r="C17">
        <f t="shared" si="1"/>
        <v>0.39131278910674711</v>
      </c>
      <c r="D17">
        <f t="shared" si="2"/>
        <v>7.393313299256031E-2</v>
      </c>
      <c r="E17" s="4">
        <f>Input!I18</f>
        <v>6.3950395714285708</v>
      </c>
      <c r="F17">
        <f t="shared" si="3"/>
        <v>5.521400285714285</v>
      </c>
      <c r="G17">
        <f t="shared" si="4"/>
        <v>41.21184853813071</v>
      </c>
      <c r="H17">
        <f t="shared" si="5"/>
        <v>1273.8080964584146</v>
      </c>
      <c r="I17">
        <f t="shared" si="6"/>
        <v>85400.069923622068</v>
      </c>
      <c r="N17">
        <f>Input!J18</f>
        <v>1.2929861428571421</v>
      </c>
      <c r="O17">
        <f t="shared" si="7"/>
        <v>1.0483671428571419</v>
      </c>
      <c r="P17">
        <f t="shared" si="8"/>
        <v>3.0809681505881286</v>
      </c>
      <c r="Q17">
        <f t="shared" si="9"/>
        <v>4.1314668566290225</v>
      </c>
      <c r="R17">
        <f t="shared" si="10"/>
        <v>5.5442591206535097</v>
      </c>
      <c r="AD17" s="29"/>
      <c r="AE17" s="29"/>
      <c r="AF17" s="29"/>
      <c r="AG17" s="29"/>
      <c r="AH17" s="29"/>
      <c r="AI17" s="29"/>
      <c r="AJ17" s="29"/>
      <c r="AK17" s="29"/>
    </row>
    <row r="18" spans="1:37" x14ac:dyDescent="0.25">
      <c r="A18">
        <f>Input!G19</f>
        <v>15</v>
      </c>
      <c r="B18">
        <f t="shared" si="0"/>
        <v>15</v>
      </c>
      <c r="C18">
        <f t="shared" si="1"/>
        <v>0.4192637026143719</v>
      </c>
      <c r="D18">
        <f t="shared" si="2"/>
        <v>8.9540100900522085E-2</v>
      </c>
      <c r="E18" s="4">
        <f>Input!I19</f>
        <v>7.9675902857142864</v>
      </c>
      <c r="F18">
        <f t="shared" si="3"/>
        <v>7.0939510000000006</v>
      </c>
      <c r="G18">
        <f t="shared" si="4"/>
        <v>49.528789830806097</v>
      </c>
      <c r="H18">
        <f t="shared" si="5"/>
        <v>1800.7155465964893</v>
      </c>
      <c r="I18">
        <f t="shared" si="6"/>
        <v>80608.27363068008</v>
      </c>
      <c r="N18">
        <f>Input!J19</f>
        <v>1.5725507142857156</v>
      </c>
      <c r="O18">
        <f t="shared" si="7"/>
        <v>1.3279317142857154</v>
      </c>
      <c r="P18">
        <f t="shared" si="8"/>
        <v>3.6735644021853897</v>
      </c>
      <c r="Q18">
        <f t="shared" si="9"/>
        <v>5.5019927065434509</v>
      </c>
      <c r="R18">
        <f t="shared" si="10"/>
        <v>3.1047454823341973</v>
      </c>
      <c r="AD18" s="29"/>
      <c r="AE18" s="29"/>
      <c r="AF18" s="29"/>
      <c r="AG18" s="29"/>
      <c r="AH18" s="29"/>
      <c r="AI18" s="29"/>
      <c r="AJ18" s="29"/>
      <c r="AK18" s="29"/>
    </row>
    <row r="19" spans="1:37" x14ac:dyDescent="0.25">
      <c r="A19">
        <f>Input!G20</f>
        <v>16</v>
      </c>
      <c r="B19">
        <f t="shared" si="0"/>
        <v>16</v>
      </c>
      <c r="C19">
        <f t="shared" si="1"/>
        <v>0.4472146161219967</v>
      </c>
      <c r="D19">
        <f t="shared" si="2"/>
        <v>0.10710896951295473</v>
      </c>
      <c r="E19" s="4">
        <f>Input!I20</f>
        <v>9.7498144285714279</v>
      </c>
      <c r="F19">
        <f t="shared" si="3"/>
        <v>8.8761751428571429</v>
      </c>
      <c r="G19">
        <f t="shared" si="4"/>
        <v>58.737229137689312</v>
      </c>
      <c r="H19">
        <f t="shared" si="5"/>
        <v>2486.124705475569</v>
      </c>
      <c r="I19">
        <f t="shared" si="6"/>
        <v>75464.223171544421</v>
      </c>
      <c r="N19">
        <f>Input!J20</f>
        <v>1.7822241428571415</v>
      </c>
      <c r="O19">
        <f t="shared" si="7"/>
        <v>1.5376051428571413</v>
      </c>
      <c r="P19">
        <f t="shared" si="8"/>
        <v>4.3178331556667091</v>
      </c>
      <c r="Q19">
        <f t="shared" si="9"/>
        <v>7.7296678032110382</v>
      </c>
      <c r="R19">
        <f t="shared" si="10"/>
        <v>1.2493875154431719</v>
      </c>
    </row>
    <row r="20" spans="1:37" x14ac:dyDescent="0.25">
      <c r="A20">
        <f>Input!G21</f>
        <v>17</v>
      </c>
      <c r="B20">
        <f t="shared" si="0"/>
        <v>17</v>
      </c>
      <c r="C20">
        <f t="shared" si="1"/>
        <v>0.4751655296296215</v>
      </c>
      <c r="D20">
        <f t="shared" si="2"/>
        <v>0.12674051512452342</v>
      </c>
      <c r="E20" s="4">
        <f>Input!I21</f>
        <v>11.916439714285714</v>
      </c>
      <c r="F20">
        <f t="shared" si="3"/>
        <v>11.042800428571429</v>
      </c>
      <c r="G20">
        <f t="shared" si="4"/>
        <v>68.837200667609224</v>
      </c>
      <c r="H20">
        <f t="shared" si="5"/>
        <v>3340.1926989900926</v>
      </c>
      <c r="I20">
        <f t="shared" si="6"/>
        <v>70017.156274521301</v>
      </c>
      <c r="N20">
        <f>Input!J21</f>
        <v>2.1666252857142858</v>
      </c>
      <c r="O20">
        <f t="shared" si="7"/>
        <v>1.9220062857142857</v>
      </c>
      <c r="P20">
        <f t="shared" si="8"/>
        <v>5.009906397950024</v>
      </c>
      <c r="Q20">
        <f t="shared" si="9"/>
        <v>9.5351271031454861</v>
      </c>
      <c r="R20">
        <f t="shared" si="10"/>
        <v>0.18120925295785448</v>
      </c>
    </row>
    <row r="21" spans="1:37" x14ac:dyDescent="0.25">
      <c r="A21">
        <f>Input!G22</f>
        <v>18</v>
      </c>
      <c r="B21">
        <f t="shared" si="0"/>
        <v>18</v>
      </c>
      <c r="C21">
        <f t="shared" si="1"/>
        <v>0.50311644313724624</v>
      </c>
      <c r="D21">
        <f t="shared" si="2"/>
        <v>0.14853411098419592</v>
      </c>
      <c r="E21" s="4">
        <f>Input!I22</f>
        <v>14.921758714285714</v>
      </c>
      <c r="F21">
        <f t="shared" si="3"/>
        <v>14.048119428571429</v>
      </c>
      <c r="G21">
        <f t="shared" si="4"/>
        <v>79.819690624347885</v>
      </c>
      <c r="H21">
        <f t="shared" si="5"/>
        <v>4325.899577561092</v>
      </c>
      <c r="I21">
        <f t="shared" si="6"/>
        <v>64325.67180802604</v>
      </c>
      <c r="N21">
        <f>Input!J22</f>
        <v>3.0053190000000001</v>
      </c>
      <c r="O21">
        <f t="shared" si="7"/>
        <v>2.7606999999999999</v>
      </c>
      <c r="P21">
        <f t="shared" si="8"/>
        <v>5.7448078437272878</v>
      </c>
      <c r="Q21">
        <f t="shared" si="9"/>
        <v>8.9048996229947228</v>
      </c>
      <c r="R21">
        <f t="shared" si="10"/>
        <v>9.5613696245281765E-2</v>
      </c>
    </row>
    <row r="22" spans="1:37" x14ac:dyDescent="0.25">
      <c r="A22">
        <f>Input!G23</f>
        <v>19</v>
      </c>
      <c r="B22">
        <f t="shared" si="0"/>
        <v>19</v>
      </c>
      <c r="C22">
        <f t="shared" si="1"/>
        <v>0.53106735664487104</v>
      </c>
      <c r="D22">
        <f t="shared" si="2"/>
        <v>0.17258782790226207</v>
      </c>
      <c r="E22" s="4">
        <f>Input!I23</f>
        <v>18.27653342857143</v>
      </c>
      <c r="F22">
        <f t="shared" si="3"/>
        <v>17.402894142857143</v>
      </c>
      <c r="G22">
        <f t="shared" si="4"/>
        <v>91.666472025465424</v>
      </c>
      <c r="H22">
        <f t="shared" si="5"/>
        <v>5515.0789999262252</v>
      </c>
      <c r="I22">
        <f t="shared" si="6"/>
        <v>58456.736715321269</v>
      </c>
      <c r="N22">
        <f>Input!J23</f>
        <v>3.3547747142857158</v>
      </c>
      <c r="O22">
        <f t="shared" si="7"/>
        <v>3.1101557142857157</v>
      </c>
      <c r="P22">
        <f t="shared" si="8"/>
        <v>6.516480078860555</v>
      </c>
      <c r="Q22">
        <f t="shared" si="9"/>
        <v>11.603045676696183</v>
      </c>
      <c r="R22">
        <f t="shared" si="10"/>
        <v>1.1683164461159772</v>
      </c>
    </row>
    <row r="23" spans="1:37" x14ac:dyDescent="0.25">
      <c r="A23">
        <f>Input!G24</f>
        <v>20</v>
      </c>
      <c r="B23">
        <f t="shared" si="0"/>
        <v>20</v>
      </c>
      <c r="C23">
        <f t="shared" si="1"/>
        <v>0.55901827015249583</v>
      </c>
      <c r="D23">
        <f t="shared" si="2"/>
        <v>0.1989985224626733</v>
      </c>
      <c r="E23" s="4">
        <f>Input!I24</f>
        <v>24.147389285714286</v>
      </c>
      <c r="F23">
        <f t="shared" si="3"/>
        <v>23.27375</v>
      </c>
      <c r="G23">
        <f t="shared" si="4"/>
        <v>104.35005477145602</v>
      </c>
      <c r="H23">
        <f t="shared" si="5"/>
        <v>6573.3671953940229</v>
      </c>
      <c r="I23">
        <f t="shared" si="6"/>
        <v>52484.380343603472</v>
      </c>
      <c r="N23">
        <f>Input!J24</f>
        <v>5.8708558571428568</v>
      </c>
      <c r="O23">
        <f t="shared" si="7"/>
        <v>5.6262368571428567</v>
      </c>
      <c r="P23">
        <f t="shared" si="8"/>
        <v>7.3178371728195879</v>
      </c>
      <c r="Q23">
        <f t="shared" si="9"/>
        <v>2.8615116279976167</v>
      </c>
      <c r="R23">
        <f t="shared" si="10"/>
        <v>3.5428423753454967</v>
      </c>
    </row>
    <row r="24" spans="1:37" x14ac:dyDescent="0.25">
      <c r="A24">
        <f>Input!G25</f>
        <v>21</v>
      </c>
      <c r="B24">
        <f t="shared" si="0"/>
        <v>21</v>
      </c>
      <c r="C24">
        <f t="shared" si="1"/>
        <v>0.58696918366012063</v>
      </c>
      <c r="D24">
        <f t="shared" si="2"/>
        <v>0.22786191493996186</v>
      </c>
      <c r="E24" s="4">
        <f>Input!I25</f>
        <v>31.311231142857146</v>
      </c>
      <c r="F24">
        <f t="shared" si="3"/>
        <v>30.437591857142859</v>
      </c>
      <c r="G24">
        <f t="shared" si="4"/>
        <v>117.83376269288975</v>
      </c>
      <c r="H24">
        <f t="shared" si="5"/>
        <v>7638.0906767510551</v>
      </c>
      <c r="I24">
        <f t="shared" si="6"/>
        <v>46488.098752686012</v>
      </c>
      <c r="N24">
        <f>Input!J25</f>
        <v>7.1638418571428595</v>
      </c>
      <c r="O24">
        <f t="shared" si="7"/>
        <v>6.9192228571428593</v>
      </c>
      <c r="P24">
        <f t="shared" si="8"/>
        <v>8.1408437791198107</v>
      </c>
      <c r="Q24">
        <f t="shared" si="9"/>
        <v>1.4923576770118168</v>
      </c>
      <c r="R24">
        <f t="shared" si="10"/>
        <v>7.3183806988891664</v>
      </c>
    </row>
    <row r="25" spans="1:37" x14ac:dyDescent="0.25">
      <c r="A25">
        <f>Input!G26</f>
        <v>22</v>
      </c>
      <c r="B25">
        <f t="shared" si="0"/>
        <v>22</v>
      </c>
      <c r="C25">
        <f t="shared" si="1"/>
        <v>0.61492009716774543</v>
      </c>
      <c r="D25">
        <f t="shared" si="2"/>
        <v>0.25927265857706872</v>
      </c>
      <c r="E25" s="4">
        <f>Input!I26</f>
        <v>40.327188285714286</v>
      </c>
      <c r="F25">
        <f t="shared" si="3"/>
        <v>39.453549000000002</v>
      </c>
      <c r="G25">
        <f t="shared" si="4"/>
        <v>132.07194652377132</v>
      </c>
      <c r="H25">
        <f t="shared" si="5"/>
        <v>8578.1675598713264</v>
      </c>
      <c r="I25">
        <f t="shared" si="6"/>
        <v>40551.006825242803</v>
      </c>
      <c r="N25">
        <f>Input!J26</f>
        <v>9.0159571428571397</v>
      </c>
      <c r="O25">
        <f t="shared" si="7"/>
        <v>8.7713381428571395</v>
      </c>
      <c r="P25">
        <f t="shared" si="8"/>
        <v>8.9766209373486117</v>
      </c>
      <c r="Q25">
        <f t="shared" si="9"/>
        <v>4.2141025714227981E-2</v>
      </c>
      <c r="R25">
        <f t="shared" si="10"/>
        <v>12.538877440679038</v>
      </c>
    </row>
    <row r="26" spans="1:37" x14ac:dyDescent="0.25">
      <c r="A26">
        <f>Input!G27</f>
        <v>23</v>
      </c>
      <c r="B26">
        <f t="shared" si="0"/>
        <v>23</v>
      </c>
      <c r="C26">
        <f t="shared" si="1"/>
        <v>0.64287101067537022</v>
      </c>
      <c r="D26">
        <f t="shared" si="2"/>
        <v>0.29332440154764733</v>
      </c>
      <c r="E26" s="4">
        <f>Input!I27</f>
        <v>51.404934142857144</v>
      </c>
      <c r="F26">
        <f t="shared" si="3"/>
        <v>50.531294857142861</v>
      </c>
      <c r="G26">
        <f t="shared" si="4"/>
        <v>147.01033861442042</v>
      </c>
      <c r="H26">
        <f t="shared" si="5"/>
        <v>9308.2058843186787</v>
      </c>
      <c r="I26">
        <f t="shared" si="6"/>
        <v>34757.790531342842</v>
      </c>
      <c r="N26">
        <f>Input!J27</f>
        <v>11.077745857142858</v>
      </c>
      <c r="O26">
        <f t="shared" si="7"/>
        <v>10.833126857142858</v>
      </c>
      <c r="P26">
        <f t="shared" si="8"/>
        <v>9.8155779094059259</v>
      </c>
      <c r="Q26">
        <f t="shared" si="9"/>
        <v>1.0354058610405379</v>
      </c>
      <c r="R26">
        <f t="shared" si="10"/>
        <v>19.184266059585834</v>
      </c>
    </row>
    <row r="27" spans="1:37" x14ac:dyDescent="0.25">
      <c r="A27">
        <f>Input!G28</f>
        <v>24</v>
      </c>
      <c r="B27">
        <f t="shared" si="0"/>
        <v>24</v>
      </c>
      <c r="C27">
        <f t="shared" si="1"/>
        <v>0.67082192418299502</v>
      </c>
      <c r="D27">
        <f t="shared" si="2"/>
        <v>0.33010984267261845</v>
      </c>
      <c r="E27" s="4">
        <f>Input!I28</f>
        <v>64.020285142857148</v>
      </c>
      <c r="F27">
        <f t="shared" si="3"/>
        <v>63.146645857142865</v>
      </c>
      <c r="G27">
        <f t="shared" si="4"/>
        <v>162.58655174633401</v>
      </c>
      <c r="H27">
        <f t="shared" si="5"/>
        <v>9888.2948832511938</v>
      </c>
      <c r="I27">
        <f t="shared" si="6"/>
        <v>29192.524627755101</v>
      </c>
      <c r="N27">
        <f>Input!J28</f>
        <v>12.615351000000004</v>
      </c>
      <c r="O27">
        <f t="shared" si="7"/>
        <v>12.370732000000004</v>
      </c>
      <c r="P27">
        <f t="shared" si="8"/>
        <v>10.647568451594033</v>
      </c>
      <c r="Q27">
        <f t="shared" si="9"/>
        <v>2.9692926145550569</v>
      </c>
      <c r="R27">
        <f t="shared" si="10"/>
        <v>27.164686029126234</v>
      </c>
    </row>
    <row r="28" spans="1:37" x14ac:dyDescent="0.25">
      <c r="A28">
        <f>Input!G29</f>
        <v>25</v>
      </c>
      <c r="B28">
        <f t="shared" si="0"/>
        <v>25</v>
      </c>
      <c r="C28">
        <f t="shared" si="1"/>
        <v>0.69877283769061982</v>
      </c>
      <c r="D28">
        <f t="shared" si="2"/>
        <v>0.36972078176456985</v>
      </c>
      <c r="E28" s="4">
        <f>Input!I29</f>
        <v>77.649057714285718</v>
      </c>
      <c r="F28">
        <f t="shared" si="3"/>
        <v>76.775418428571427</v>
      </c>
      <c r="G28">
        <f t="shared" si="4"/>
        <v>178.73072071006024</v>
      </c>
      <c r="H28">
        <f t="shared" si="5"/>
        <v>10394.883663309758</v>
      </c>
      <c r="I28">
        <f t="shared" si="6"/>
        <v>23936.43150862087</v>
      </c>
      <c r="N28">
        <f>Input!J29</f>
        <v>13.62877257142857</v>
      </c>
      <c r="O28">
        <f t="shared" si="7"/>
        <v>13.38415357142857</v>
      </c>
      <c r="P28">
        <f t="shared" si="8"/>
        <v>11.462068974785389</v>
      </c>
      <c r="Q28">
        <f t="shared" si="9"/>
        <v>3.69440919665298</v>
      </c>
      <c r="R28">
        <f t="shared" si="10"/>
        <v>36.31841027089434</v>
      </c>
    </row>
    <row r="29" spans="1:37" x14ac:dyDescent="0.25">
      <c r="A29">
        <f>Input!G30</f>
        <v>26</v>
      </c>
      <c r="B29">
        <f t="shared" si="0"/>
        <v>26</v>
      </c>
      <c r="C29">
        <f t="shared" si="1"/>
        <v>0.72672375119824462</v>
      </c>
      <c r="D29">
        <f t="shared" si="2"/>
        <v>0.4122481653200773</v>
      </c>
      <c r="E29" s="4">
        <f>Input!I30</f>
        <v>93.654128999999998</v>
      </c>
      <c r="F29">
        <f t="shared" si="3"/>
        <v>92.780489714285707</v>
      </c>
      <c r="G29">
        <f t="shared" si="4"/>
        <v>195.36628144273195</v>
      </c>
      <c r="H29">
        <f t="shared" si="5"/>
        <v>10523.844664552149</v>
      </c>
      <c r="I29">
        <f t="shared" si="6"/>
        <v>19065.664058776587</v>
      </c>
      <c r="N29">
        <f>Input!J30</f>
        <v>16.00507128571428</v>
      </c>
      <c r="O29">
        <f t="shared" si="7"/>
        <v>15.76045228571428</v>
      </c>
      <c r="P29">
        <f t="shared" si="8"/>
        <v>12.248375113537199</v>
      </c>
      <c r="Q29">
        <f t="shared" si="9"/>
        <v>12.334686063327363</v>
      </c>
      <c r="R29">
        <f t="shared" si="10"/>
        <v>46.413997409128498</v>
      </c>
    </row>
    <row r="30" spans="1:37" x14ac:dyDescent="0.25">
      <c r="A30">
        <f>Input!G31</f>
        <v>27</v>
      </c>
      <c r="B30">
        <f t="shared" si="0"/>
        <v>27</v>
      </c>
      <c r="C30">
        <f t="shared" si="1"/>
        <v>0.75467466470586941</v>
      </c>
      <c r="D30">
        <f t="shared" si="2"/>
        <v>0.45778212815855479</v>
      </c>
      <c r="E30" s="4">
        <f>Input!I31</f>
        <v>109.41458128571428</v>
      </c>
      <c r="F30">
        <f t="shared" si="3"/>
        <v>108.54094199999999</v>
      </c>
      <c r="G30">
        <f t="shared" si="4"/>
        <v>212.41087860079324</v>
      </c>
      <c r="H30">
        <f t="shared" si="5"/>
        <v>10788.963729452809</v>
      </c>
      <c r="I30">
        <f t="shared" si="6"/>
        <v>14649.19853398229</v>
      </c>
      <c r="N30">
        <f>Input!J31</f>
        <v>15.76045228571428</v>
      </c>
      <c r="O30">
        <f t="shared" si="7"/>
        <v>15.51583328571428</v>
      </c>
      <c r="P30">
        <f t="shared" si="8"/>
        <v>12.995812351487539</v>
      </c>
      <c r="Q30">
        <f t="shared" si="9"/>
        <v>6.3505055089410165</v>
      </c>
      <c r="R30">
        <f t="shared" si="10"/>
        <v>57.156913627073635</v>
      </c>
    </row>
    <row r="31" spans="1:37" x14ac:dyDescent="0.25">
      <c r="A31">
        <f>Input!G32</f>
        <v>28</v>
      </c>
      <c r="B31">
        <f t="shared" si="0"/>
        <v>28</v>
      </c>
      <c r="C31">
        <f t="shared" si="1"/>
        <v>0.78262557821349421</v>
      </c>
      <c r="D31">
        <f t="shared" si="2"/>
        <v>0.50641203150915115</v>
      </c>
      <c r="E31" s="4">
        <f>Input!I32</f>
        <v>125.45459814285717</v>
      </c>
      <c r="F31">
        <f t="shared" si="3"/>
        <v>124.58095885714287</v>
      </c>
      <c r="G31">
        <f t="shared" si="4"/>
        <v>229.77738858617028</v>
      </c>
      <c r="H31">
        <f t="shared" si="5"/>
        <v>11066.288827734199</v>
      </c>
      <c r="I31">
        <f t="shared" si="6"/>
        <v>10746.922257703212</v>
      </c>
      <c r="N31">
        <f>Input!J32</f>
        <v>16.040016857142888</v>
      </c>
      <c r="O31">
        <f t="shared" si="7"/>
        <v>15.795397857142888</v>
      </c>
      <c r="P31">
        <f t="shared" si="8"/>
        <v>13.693955575918697</v>
      </c>
      <c r="Q31">
        <f t="shared" si="9"/>
        <v>4.4160596613167318</v>
      </c>
      <c r="R31">
        <f t="shared" si="10"/>
        <v>68.200549141334164</v>
      </c>
    </row>
    <row r="32" spans="1:37" x14ac:dyDescent="0.25">
      <c r="A32">
        <f>Input!G33</f>
        <v>29</v>
      </c>
      <c r="B32">
        <f t="shared" si="0"/>
        <v>29</v>
      </c>
      <c r="C32">
        <f t="shared" si="1"/>
        <v>0.81057649172111901</v>
      </c>
      <c r="D32">
        <f t="shared" si="2"/>
        <v>0.55822649796888613</v>
      </c>
      <c r="E32" s="4">
        <f>Input!I33</f>
        <v>142.05374414285717</v>
      </c>
      <c r="F32">
        <f t="shared" si="3"/>
        <v>141.18010485714288</v>
      </c>
      <c r="G32">
        <f t="shared" si="4"/>
        <v>247.37504138057139</v>
      </c>
      <c r="H32">
        <f t="shared" si="5"/>
        <v>11277.36454321501</v>
      </c>
      <c r="I32">
        <f t="shared" si="6"/>
        <v>7407.995103155673</v>
      </c>
      <c r="N32">
        <f>Input!J33</f>
        <v>16.599146000000005</v>
      </c>
      <c r="O32">
        <f t="shared" si="7"/>
        <v>16.354527000000004</v>
      </c>
      <c r="P32">
        <f t="shared" si="8"/>
        <v>14.332851799650502</v>
      </c>
      <c r="Q32">
        <f t="shared" si="9"/>
        <v>4.0871706157082004</v>
      </c>
      <c r="R32">
        <f t="shared" si="10"/>
        <v>79.161210599122413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0.83852740522874381</v>
      </c>
      <c r="D33">
        <f t="shared" si="2"/>
        <v>0.61331344369148577</v>
      </c>
      <c r="E33" s="4">
        <f>Input!I34</f>
        <v>159.00234585714287</v>
      </c>
      <c r="F33">
        <f t="shared" si="3"/>
        <v>158.12870657142858</v>
      </c>
      <c r="G33">
        <f t="shared" si="4"/>
        <v>265.1106212064193</v>
      </c>
      <c r="H33">
        <f t="shared" si="5"/>
        <v>11445.130058968442</v>
      </c>
      <c r="I33">
        <f t="shared" si="6"/>
        <v>4669.5534448456929</v>
      </c>
      <c r="N33">
        <f>Input!J34</f>
        <v>16.948601714285701</v>
      </c>
      <c r="O33">
        <f t="shared" si="7"/>
        <v>16.703982714285701</v>
      </c>
      <c r="P33">
        <f t="shared" si="8"/>
        <v>14.903239831189785</v>
      </c>
      <c r="Q33">
        <f t="shared" si="9"/>
        <v>3.2426749310205918</v>
      </c>
      <c r="R33">
        <f t="shared" si="10"/>
        <v>89.636332743792266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0.8664783187363686</v>
      </c>
      <c r="D34">
        <f t="shared" si="2"/>
        <v>0.67176010811411335</v>
      </c>
      <c r="E34" s="4">
        <f>Input!I35</f>
        <v>177.20898814285715</v>
      </c>
      <c r="F34">
        <f t="shared" si="3"/>
        <v>176.33534885714286</v>
      </c>
      <c r="G34">
        <f t="shared" si="4"/>
        <v>282.88972315544225</v>
      </c>
      <c r="H34">
        <f t="shared" si="5"/>
        <v>11353.834682102086</v>
      </c>
      <c r="I34">
        <f t="shared" si="6"/>
        <v>2555.8109514849525</v>
      </c>
      <c r="N34">
        <f>Input!J35</f>
        <v>18.206642285714281</v>
      </c>
      <c r="O34">
        <f t="shared" si="7"/>
        <v>17.962023285714281</v>
      </c>
      <c r="P34">
        <f t="shared" si="8"/>
        <v>15.396760426872753</v>
      </c>
      <c r="Q34">
        <f t="shared" si="9"/>
        <v>6.5805735349518102</v>
      </c>
      <c r="R34">
        <f t="shared" si="10"/>
        <v>99.224852532995271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0.8944292322439934</v>
      </c>
      <c r="D35">
        <f t="shared" si="2"/>
        <v>0.73365308148601394</v>
      </c>
      <c r="E35" s="4">
        <f>Input!I36</f>
        <v>195.24090257142856</v>
      </c>
      <c r="F35">
        <f t="shared" si="3"/>
        <v>194.36726328571427</v>
      </c>
      <c r="G35">
        <f t="shared" si="4"/>
        <v>300.61804062979024</v>
      </c>
      <c r="H35">
        <f t="shared" si="5"/>
        <v>11289.227686220407</v>
      </c>
      <c r="I35">
        <f t="shared" si="6"/>
        <v>1077.5929858833911</v>
      </c>
      <c r="N35">
        <f>Input!J36</f>
        <v>18.031914428571412</v>
      </c>
      <c r="O35">
        <f t="shared" si="7"/>
        <v>17.787295428571412</v>
      </c>
      <c r="P35">
        <f t="shared" si="8"/>
        <v>15.806150446725413</v>
      </c>
      <c r="Q35">
        <f t="shared" si="9"/>
        <v>3.9249354390935829</v>
      </c>
      <c r="R35">
        <f t="shared" si="10"/>
        <v>107.54845761934364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0.9223801457516182</v>
      </c>
      <c r="D36">
        <f t="shared" si="2"/>
        <v>0.79907833042718102</v>
      </c>
      <c r="E36" s="4">
        <f>Input!I37</f>
        <v>212.46906885714284</v>
      </c>
      <c r="F36">
        <f t="shared" si="3"/>
        <v>211.59542957142855</v>
      </c>
      <c r="G36">
        <f t="shared" si="4"/>
        <v>318.20265683324652</v>
      </c>
      <c r="H36">
        <f t="shared" si="5"/>
        <v>11365.100904452904</v>
      </c>
      <c r="I36">
        <f t="shared" si="6"/>
        <v>232.32146809060347</v>
      </c>
      <c r="N36">
        <f>Input!J37</f>
        <v>17.228166285714281</v>
      </c>
      <c r="O36">
        <f t="shared" si="7"/>
        <v>16.98354728571428</v>
      </c>
      <c r="P36">
        <f t="shared" si="8"/>
        <v>16.125414774629284</v>
      </c>
      <c r="Q36">
        <f t="shared" si="9"/>
        <v>0.73639140658104074</v>
      </c>
      <c r="R36">
        <f t="shared" si="10"/>
        <v>114.27228530950568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0.95033105925924299</v>
      </c>
      <c r="D37">
        <f t="shared" si="2"/>
        <v>0.86812122171509698</v>
      </c>
      <c r="E37" s="4">
        <f>Input!I38</f>
        <v>228.85854142857144</v>
      </c>
      <c r="F37">
        <f t="shared" si="3"/>
        <v>227.98490214285715</v>
      </c>
      <c r="G37">
        <f t="shared" si="4"/>
        <v>335.55331271811264</v>
      </c>
      <c r="H37">
        <f t="shared" si="5"/>
        <v>11570.962953686736</v>
      </c>
      <c r="I37">
        <f t="shared" si="6"/>
        <v>4.4460278844313175</v>
      </c>
      <c r="N37">
        <f>Input!J38</f>
        <v>16.389472571428598</v>
      </c>
      <c r="O37">
        <f t="shared" si="7"/>
        <v>16.144853571428598</v>
      </c>
      <c r="P37">
        <f t="shared" si="8"/>
        <v>16.349970257758859</v>
      </c>
      <c r="Q37">
        <f t="shared" si="9"/>
        <v>4.2072855011106462E-2</v>
      </c>
      <c r="R37">
        <f t="shared" si="10"/>
        <v>119.12362657128297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0.97828197276686779</v>
      </c>
      <c r="D38">
        <f t="shared" si="2"/>
        <v>0.94086654447229257</v>
      </c>
      <c r="E38" s="4">
        <f>Input!I39</f>
        <v>245.2480141428571</v>
      </c>
      <c r="F38">
        <f t="shared" si="3"/>
        <v>244.37437485714281</v>
      </c>
      <c r="G38">
        <f t="shared" si="4"/>
        <v>352.58362379662879</v>
      </c>
      <c r="H38">
        <f t="shared" si="5"/>
        <v>11709.241556047646</v>
      </c>
      <c r="I38">
        <f t="shared" si="6"/>
        <v>366.29640985792088</v>
      </c>
      <c r="N38">
        <f>Input!J39</f>
        <v>16.38947271428566</v>
      </c>
      <c r="O38">
        <f t="shared" si="7"/>
        <v>16.144853714285659</v>
      </c>
      <c r="P38">
        <f t="shared" si="8"/>
        <v>16.47675666264281</v>
      </c>
      <c r="Q38">
        <f t="shared" si="9"/>
        <v>0.11015956712816932</v>
      </c>
      <c r="R38">
        <f t="shared" si="10"/>
        <v>121.90729062129208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1.0062328862744925</v>
      </c>
      <c r="D39">
        <f t="shared" si="2"/>
        <v>1.0173985309060487</v>
      </c>
      <c r="E39" s="4">
        <f>Input!I40</f>
        <v>260.34450057142857</v>
      </c>
      <c r="F39">
        <f t="shared" si="3"/>
        <v>259.47086128571431</v>
      </c>
      <c r="G39">
        <f t="shared" si="4"/>
        <v>369.21221909353574</v>
      </c>
      <c r="H39">
        <f t="shared" si="5"/>
        <v>12043.16561350429</v>
      </c>
      <c r="I39">
        <f t="shared" si="6"/>
        <v>1279.311695204502</v>
      </c>
      <c r="N39">
        <f>Input!J40</f>
        <v>15.096486428571467</v>
      </c>
      <c r="O39">
        <f t="shared" si="7"/>
        <v>14.851867428571467</v>
      </c>
      <c r="P39">
        <f t="shared" si="8"/>
        <v>16.504310615464874</v>
      </c>
      <c r="Q39">
        <f t="shared" si="9"/>
        <v>2.7305684859104402</v>
      </c>
      <c r="R39">
        <f t="shared" si="10"/>
        <v>122.5165052359401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1.0341837997821173</v>
      </c>
      <c r="D40">
        <f t="shared" si="2"/>
        <v>1.0978008757333357</v>
      </c>
      <c r="E40" s="4">
        <f>Input!I41</f>
        <v>274.84691228571427</v>
      </c>
      <c r="F40">
        <f t="shared" si="3"/>
        <v>273.97327300000001</v>
      </c>
      <c r="G40">
        <f t="shared" si="4"/>
        <v>385.36377724393094</v>
      </c>
      <c r="H40">
        <f t="shared" si="5"/>
        <v>12407.844435717196</v>
      </c>
      <c r="I40">
        <f t="shared" si="6"/>
        <v>2695.5851719989532</v>
      </c>
      <c r="N40">
        <f>Input!J41</f>
        <v>14.502411714285699</v>
      </c>
      <c r="O40">
        <f t="shared" si="7"/>
        <v>14.257792714285699</v>
      </c>
      <c r="P40">
        <f t="shared" si="8"/>
        <v>16.432799659877794</v>
      </c>
      <c r="Q40">
        <f t="shared" si="9"/>
        <v>4.7306552133738551</v>
      </c>
      <c r="R40">
        <f t="shared" si="10"/>
        <v>120.93854993362167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1.0621347132897421</v>
      </c>
      <c r="D41">
        <f t="shared" si="2"/>
        <v>1.182156754408489</v>
      </c>
      <c r="E41" s="4">
        <f>Input!I42</f>
        <v>288.12622914285714</v>
      </c>
      <c r="F41">
        <f t="shared" si="3"/>
        <v>287.25258985714288</v>
      </c>
      <c r="G41">
        <f t="shared" si="4"/>
        <v>400.96993728799862</v>
      </c>
      <c r="H41">
        <f t="shared" si="5"/>
        <v>12931.635106709953</v>
      </c>
      <c r="I41">
        <f t="shared" si="6"/>
        <v>4559.6506348072344</v>
      </c>
      <c r="N41">
        <f>Input!J42</f>
        <v>13.279316857142874</v>
      </c>
      <c r="O41">
        <f t="shared" si="7"/>
        <v>13.034697857142874</v>
      </c>
      <c r="P41">
        <f t="shared" si="8"/>
        <v>16.264014882830374</v>
      </c>
      <c r="Q41">
        <f t="shared" si="9"/>
        <v>10.428488452395163</v>
      </c>
      <c r="R41">
        <f t="shared" si="10"/>
        <v>117.25471615344378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1.0900856267973669</v>
      </c>
      <c r="D42">
        <f t="shared" si="2"/>
        <v>1.2705488402577403</v>
      </c>
      <c r="E42" s="4">
        <f>Input!I43</f>
        <v>301.964675</v>
      </c>
      <c r="F42">
        <f t="shared" si="3"/>
        <v>301.09103571428574</v>
      </c>
      <c r="G42">
        <f t="shared" si="4"/>
        <v>415.97006500661826</v>
      </c>
      <c r="H42">
        <f t="shared" si="5"/>
        <v>13197.191371148592</v>
      </c>
      <c r="I42">
        <f t="shared" si="6"/>
        <v>6810.4272704986861</v>
      </c>
      <c r="N42">
        <f>Input!J43</f>
        <v>13.838445857142858</v>
      </c>
      <c r="O42">
        <f t="shared" si="7"/>
        <v>13.593826857142858</v>
      </c>
      <c r="P42">
        <f t="shared" si="8"/>
        <v>16.001321974312685</v>
      </c>
      <c r="Q42">
        <f t="shared" si="9"/>
        <v>5.7960327391965576</v>
      </c>
      <c r="R42">
        <f t="shared" si="10"/>
        <v>111.63462454429457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1.1180365403049917</v>
      </c>
      <c r="D43">
        <f t="shared" si="2"/>
        <v>1.3630593206131623</v>
      </c>
      <c r="E43" s="4">
        <f>Input!I44</f>
        <v>316.5020324285714</v>
      </c>
      <c r="F43">
        <f t="shared" si="3"/>
        <v>315.62839314285713</v>
      </c>
      <c r="G43">
        <f t="shared" si="4"/>
        <v>430.3118595715444</v>
      </c>
      <c r="H43">
        <f t="shared" si="5"/>
        <v>13152.297472099839</v>
      </c>
      <c r="I43">
        <f t="shared" si="6"/>
        <v>9383.2365100955685</v>
      </c>
      <c r="N43">
        <f>Input!J44</f>
        <v>14.537357428571397</v>
      </c>
      <c r="O43">
        <f t="shared" si="7"/>
        <v>14.292738428571397</v>
      </c>
      <c r="P43">
        <f t="shared" si="8"/>
        <v>15.649572040008229</v>
      </c>
      <c r="Q43">
        <f t="shared" si="9"/>
        <v>1.8409974491247154</v>
      </c>
      <c r="R43">
        <f t="shared" si="10"/>
        <v>104.32536375569333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1.1459874538126165</v>
      </c>
      <c r="D44">
        <f t="shared" si="2"/>
        <v>1.4597699120285783</v>
      </c>
      <c r="E44" s="4">
        <f>Input!I45</f>
        <v>330.75982514285715</v>
      </c>
      <c r="F44">
        <f t="shared" si="3"/>
        <v>329.88618585714289</v>
      </c>
      <c r="G44">
        <f t="shared" si="4"/>
        <v>443.95178971418261</v>
      </c>
      <c r="H44">
        <f t="shared" si="5"/>
        <v>13010.961983271114</v>
      </c>
      <c r="I44">
        <f t="shared" si="6"/>
        <v>12211.805362481218</v>
      </c>
      <c r="N44">
        <f>Input!J45</f>
        <v>14.257792714285756</v>
      </c>
      <c r="O44">
        <f t="shared" si="7"/>
        <v>14.013173714285756</v>
      </c>
      <c r="P44">
        <f t="shared" si="8"/>
        <v>15.214974912020228</v>
      </c>
      <c r="Q44">
        <f t="shared" si="9"/>
        <v>1.4443261188760115</v>
      </c>
      <c r="R44">
        <f t="shared" si="10"/>
        <v>95.636306680461445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1.1739383673202413</v>
      </c>
      <c r="D45">
        <f t="shared" si="2"/>
        <v>1.5607618746512888</v>
      </c>
      <c r="E45" s="4">
        <f>Input!I46</f>
        <v>345.36707357142859</v>
      </c>
      <c r="F45">
        <f t="shared" si="3"/>
        <v>344.49343428571433</v>
      </c>
      <c r="G45">
        <f t="shared" si="4"/>
        <v>456.85535338803993</v>
      </c>
      <c r="H45">
        <f t="shared" si="5"/>
        <v>12625.200864357563</v>
      </c>
      <c r="I45">
        <f t="shared" si="6"/>
        <v>15230.176510519965</v>
      </c>
      <c r="N45">
        <f>Input!J46</f>
        <v>14.607248428571438</v>
      </c>
      <c r="O45">
        <f t="shared" si="7"/>
        <v>14.362629428571438</v>
      </c>
      <c r="P45">
        <f t="shared" si="8"/>
        <v>14.704939036873528</v>
      </c>
      <c r="Q45">
        <f t="shared" si="9"/>
        <v>0.11717586793593014</v>
      </c>
      <c r="R45">
        <f t="shared" si="10"/>
        <v>85.920772254053205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1.2018892808278661</v>
      </c>
      <c r="D46">
        <f t="shared" si="2"/>
        <v>1.6661160258158696</v>
      </c>
      <c r="E46" s="4">
        <f>Input!I47</f>
        <v>360.32377785714289</v>
      </c>
      <c r="F46">
        <f t="shared" si="3"/>
        <v>359.45013857142862</v>
      </c>
      <c r="G46">
        <f t="shared" si="4"/>
        <v>468.99715983544047</v>
      </c>
      <c r="H46">
        <f t="shared" si="5"/>
        <v>12000.549867817863</v>
      </c>
      <c r="I46">
        <f t="shared" si="6"/>
        <v>18374.455243143548</v>
      </c>
      <c r="N46">
        <f>Input!J47</f>
        <v>14.956704285714295</v>
      </c>
      <c r="O46">
        <f t="shared" si="7"/>
        <v>14.712085285714295</v>
      </c>
      <c r="P46">
        <f t="shared" si="8"/>
        <v>14.127883199608817</v>
      </c>
      <c r="Q46">
        <f t="shared" si="9"/>
        <v>0.34129207740999201</v>
      </c>
      <c r="R46">
        <f t="shared" si="10"/>
        <v>75.555905447135132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1.2298401943354909</v>
      </c>
      <c r="D47">
        <f t="shared" si="2"/>
        <v>1.7759127529196437</v>
      </c>
      <c r="E47" s="4">
        <f>Input!I48</f>
        <v>375.07080857142864</v>
      </c>
      <c r="F47">
        <f t="shared" si="3"/>
        <v>374.19716928571438</v>
      </c>
      <c r="G47">
        <f t="shared" si="4"/>
        <v>480.36083788458353</v>
      </c>
      <c r="H47">
        <f t="shared" si="5"/>
        <v>11270.724530370515</v>
      </c>
      <c r="I47">
        <f t="shared" si="6"/>
        <v>21584.336262554058</v>
      </c>
      <c r="N47">
        <f>Input!J48</f>
        <v>14.747030714285756</v>
      </c>
      <c r="O47">
        <f t="shared" si="7"/>
        <v>14.502411714285756</v>
      </c>
      <c r="P47">
        <f t="shared" si="8"/>
        <v>13.493026312253917</v>
      </c>
      <c r="Q47">
        <f t="shared" si="9"/>
        <v>1.0188588898349771</v>
      </c>
      <c r="R47">
        <f t="shared" si="10"/>
        <v>64.922228367563164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1.2577911078431157</v>
      </c>
      <c r="D48">
        <f t="shared" si="2"/>
        <v>1.8902320256335836</v>
      </c>
      <c r="E48" s="4">
        <f>Input!I49</f>
        <v>388.97914557142855</v>
      </c>
      <c r="F48">
        <f t="shared" si="3"/>
        <v>388.10550628571428</v>
      </c>
      <c r="G48">
        <f t="shared" si="4"/>
        <v>490.93877901434911</v>
      </c>
      <c r="H48">
        <f t="shared" si="5"/>
        <v>10574.68198008179</v>
      </c>
      <c r="I48">
        <f t="shared" si="6"/>
        <v>24804.36851400962</v>
      </c>
      <c r="N48">
        <f>Input!J49</f>
        <v>13.908336999999904</v>
      </c>
      <c r="O48">
        <f t="shared" si="7"/>
        <v>13.663717999999903</v>
      </c>
      <c r="P48">
        <f t="shared" si="8"/>
        <v>12.810162208398079</v>
      </c>
      <c r="Q48">
        <f t="shared" si="9"/>
        <v>0.7285574893770167</v>
      </c>
      <c r="R48">
        <f t="shared" si="10"/>
        <v>54.384268067970041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1.2857420213507404</v>
      </c>
      <c r="D49">
        <f t="shared" si="2"/>
        <v>2.0091534074972528</v>
      </c>
      <c r="E49" s="4">
        <f>Input!I50</f>
        <v>402.39824471428568</v>
      </c>
      <c r="F49">
        <f t="shared" si="3"/>
        <v>401.52460542857142</v>
      </c>
      <c r="G49">
        <f t="shared" si="4"/>
        <v>500.73172805650057</v>
      </c>
      <c r="H49">
        <f t="shared" si="5"/>
        <v>9842.0531801129728</v>
      </c>
      <c r="I49">
        <f t="shared" si="6"/>
        <v>27984.932325002093</v>
      </c>
      <c r="N49">
        <f>Input!J50</f>
        <v>13.419099142857135</v>
      </c>
      <c r="O49">
        <f t="shared" si="7"/>
        <v>13.174480142857135</v>
      </c>
      <c r="P49">
        <f t="shared" si="8"/>
        <v>12.089426809762275</v>
      </c>
      <c r="Q49">
        <f t="shared" si="9"/>
        <v>1.1773407356602661</v>
      </c>
      <c r="R49">
        <f t="shared" si="10"/>
        <v>44.273501713931132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1.3136929348583652</v>
      </c>
      <c r="D50">
        <f t="shared" si="2"/>
        <v>2.1327560669418295</v>
      </c>
      <c r="E50" s="4">
        <f>Input!I51</f>
        <v>413.54588171428571</v>
      </c>
      <c r="F50">
        <f t="shared" si="3"/>
        <v>412.67224242857145</v>
      </c>
      <c r="G50">
        <f t="shared" si="4"/>
        <v>509.74823820072953</v>
      </c>
      <c r="H50">
        <f t="shared" si="5"/>
        <v>9423.7489551560539</v>
      </c>
      <c r="I50">
        <f t="shared" si="6"/>
        <v>31082.919211619283</v>
      </c>
      <c r="N50">
        <f>Input!J51</f>
        <v>11.147637000000032</v>
      </c>
      <c r="O50">
        <f t="shared" si="7"/>
        <v>10.903018000000031</v>
      </c>
      <c r="P50">
        <f t="shared" si="8"/>
        <v>11.341065147006006</v>
      </c>
      <c r="Q50">
        <f t="shared" si="9"/>
        <v>0.19188530300007389</v>
      </c>
      <c r="R50">
        <f t="shared" si="10"/>
        <v>34.874598923557173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1.34164384836599</v>
      </c>
      <c r="D51">
        <f t="shared" si="2"/>
        <v>2.2611187877812373</v>
      </c>
      <c r="E51" s="4">
        <f>Input!I52</f>
        <v>423.95966171428569</v>
      </c>
      <c r="F51">
        <f t="shared" si="3"/>
        <v>423.08602242857143</v>
      </c>
      <c r="G51">
        <f t="shared" si="4"/>
        <v>518.00401009506663</v>
      </c>
      <c r="H51">
        <f t="shared" si="5"/>
        <v>9009.4243826569364</v>
      </c>
      <c r="I51">
        <f t="shared" si="6"/>
        <v>34062.119712055064</v>
      </c>
      <c r="N51">
        <f>Input!J52</f>
        <v>10.413779999999974</v>
      </c>
      <c r="O51">
        <f t="shared" si="7"/>
        <v>10.169160999999974</v>
      </c>
      <c r="P51">
        <f t="shared" si="8"/>
        <v>10.575205522881379</v>
      </c>
      <c r="Q51">
        <f t="shared" si="9"/>
        <v>0.16487215456198812</v>
      </c>
      <c r="R51">
        <f t="shared" si="10"/>
        <v>26.415614835329798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1.3695947618736148</v>
      </c>
      <c r="D52">
        <f t="shared" si="2"/>
        <v>2.3943199792077885</v>
      </c>
      <c r="E52" s="4">
        <f>Input!I53</f>
        <v>433.4299112857143</v>
      </c>
      <c r="F52">
        <f t="shared" si="3"/>
        <v>432.55627200000004</v>
      </c>
      <c r="G52">
        <f t="shared" si="4"/>
        <v>525.52113719151976</v>
      </c>
      <c r="H52">
        <f t="shared" si="5"/>
        <v>8642.4661600774343</v>
      </c>
      <c r="I52">
        <f t="shared" si="6"/>
        <v>36893.337710206179</v>
      </c>
      <c r="N52">
        <f>Input!J53</f>
        <v>9.4702495714286101</v>
      </c>
      <c r="O52">
        <f t="shared" si="7"/>
        <v>9.22563057142861</v>
      </c>
      <c r="P52">
        <f t="shared" si="8"/>
        <v>9.8016476146760976</v>
      </c>
      <c r="Q52">
        <f t="shared" si="9"/>
        <v>0.33179563411157798</v>
      </c>
      <c r="R52">
        <f t="shared" si="10"/>
        <v>19.062431156852998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1.3975456753812396</v>
      </c>
      <c r="D53">
        <f t="shared" si="2"/>
        <v>2.5324376853255748</v>
      </c>
      <c r="E53" s="4">
        <f>Input!I54</f>
        <v>441.5023379999999</v>
      </c>
      <c r="F53">
        <f t="shared" si="3"/>
        <v>440.62869871428563</v>
      </c>
      <c r="G53">
        <f t="shared" si="4"/>
        <v>532.32728100911356</v>
      </c>
      <c r="H53">
        <f t="shared" si="5"/>
        <v>8408.6299948813303</v>
      </c>
      <c r="I53">
        <f t="shared" si="6"/>
        <v>39554.260305678254</v>
      </c>
      <c r="N53">
        <f>Input!J54</f>
        <v>8.0724267142855979</v>
      </c>
      <c r="O53">
        <f t="shared" si="7"/>
        <v>7.8278077142855977</v>
      </c>
      <c r="P53">
        <f t="shared" si="8"/>
        <v>9.029670553413311</v>
      </c>
      <c r="Q53">
        <f t="shared" si="9"/>
        <v>1.4444742840761278</v>
      </c>
      <c r="R53">
        <f t="shared" si="10"/>
        <v>12.917392026385267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1.4254965888888644</v>
      </c>
      <c r="D54">
        <f t="shared" si="2"/>
        <v>2.6755495942519634</v>
      </c>
      <c r="E54" s="4">
        <f>Input!I55</f>
        <v>448.63123442857142</v>
      </c>
      <c r="F54">
        <f t="shared" si="3"/>
        <v>447.75759514285716</v>
      </c>
      <c r="G54">
        <f t="shared" si="4"/>
        <v>538.45480064669425</v>
      </c>
      <c r="H54">
        <f t="shared" si="5"/>
        <v>8225.9830862052586</v>
      </c>
      <c r="I54">
        <f t="shared" si="6"/>
        <v>42029.120005523931</v>
      </c>
      <c r="N54">
        <f>Input!J55</f>
        <v>7.1288964285715224</v>
      </c>
      <c r="O54">
        <f t="shared" si="7"/>
        <v>6.8842774285715223</v>
      </c>
      <c r="P54">
        <f t="shared" si="8"/>
        <v>8.2678660317617449</v>
      </c>
      <c r="Q54">
        <f t="shared" si="9"/>
        <v>1.9143174228778714</v>
      </c>
      <c r="R54">
        <f t="shared" si="10"/>
        <v>8.0217693967405186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1.4534475023964892</v>
      </c>
      <c r="D55">
        <f t="shared" si="2"/>
        <v>2.8237330468149975</v>
      </c>
      <c r="E55" s="4">
        <f>Input!I56</f>
        <v>455.93485871428578</v>
      </c>
      <c r="F55">
        <f t="shared" si="3"/>
        <v>455.06121942857152</v>
      </c>
      <c r="G55">
        <f t="shared" si="4"/>
        <v>543.93986068743493</v>
      </c>
      <c r="H55">
        <f t="shared" si="5"/>
        <v>7899.4128720217377</v>
      </c>
      <c r="I55">
        <f t="shared" si="6"/>
        <v>44308.190739652884</v>
      </c>
      <c r="N55">
        <f>Input!J56</f>
        <v>7.3036242857143634</v>
      </c>
      <c r="O55">
        <f t="shared" si="7"/>
        <v>7.0590052857143633</v>
      </c>
      <c r="P55">
        <f t="shared" si="8"/>
        <v>7.5240003342364963</v>
      </c>
      <c r="Q55">
        <f t="shared" si="9"/>
        <v>0.21622039515010086</v>
      </c>
      <c r="R55">
        <f t="shared" si="10"/>
        <v>4.3614443606930076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1.481398415904114</v>
      </c>
      <c r="D56">
        <f t="shared" si="2"/>
        <v>2.977065044872206</v>
      </c>
      <c r="E56" s="4">
        <f>Input!I57</f>
        <v>462.57451700000001</v>
      </c>
      <c r="F56">
        <f t="shared" si="3"/>
        <v>461.70087771428575</v>
      </c>
      <c r="G56">
        <f t="shared" si="4"/>
        <v>548.82154064429153</v>
      </c>
      <c r="H56">
        <f t="shared" si="5"/>
        <v>7590.0099093636827</v>
      </c>
      <c r="I56">
        <f t="shared" si="6"/>
        <v>46387.161044078995</v>
      </c>
      <c r="N56">
        <f>Input!J57</f>
        <v>6.6396582857142334</v>
      </c>
      <c r="O56">
        <f t="shared" si="7"/>
        <v>6.3950392857142333</v>
      </c>
      <c r="P56">
        <f t="shared" si="8"/>
        <v>6.8049079128576748</v>
      </c>
      <c r="Q56">
        <f t="shared" si="9"/>
        <v>0.16799229151644948</v>
      </c>
      <c r="R56">
        <f t="shared" si="10"/>
        <v>1.8750227843979286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1.5093493294117388</v>
      </c>
      <c r="D57">
        <f t="shared" si="2"/>
        <v>3.13562225927426</v>
      </c>
      <c r="E57" s="4">
        <f>Input!I58</f>
        <v>469.38890314285715</v>
      </c>
      <c r="F57">
        <f t="shared" si="3"/>
        <v>468.51526385714288</v>
      </c>
      <c r="G57">
        <f t="shared" si="4"/>
        <v>553.14096738222793</v>
      </c>
      <c r="H57">
        <f t="shared" si="5"/>
        <v>7161.5096971155908</v>
      </c>
      <c r="I57">
        <f t="shared" si="6"/>
        <v>48266.427009770123</v>
      </c>
      <c r="N57">
        <f>Input!J58</f>
        <v>6.8143861428571313</v>
      </c>
      <c r="O57">
        <f t="shared" si="7"/>
        <v>6.5697671428571311</v>
      </c>
      <c r="P57">
        <f t="shared" si="8"/>
        <v>6.1164178137220597</v>
      </c>
      <c r="Q57">
        <f t="shared" si="9"/>
        <v>0.20552561422721932</v>
      </c>
      <c r="R57">
        <f t="shared" si="10"/>
        <v>0.463522155420171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1.5373002429193636</v>
      </c>
      <c r="D58">
        <f t="shared" si="2"/>
        <v>3.299481037495033</v>
      </c>
      <c r="E58" s="4">
        <f>Input!I59</f>
        <v>475.81888814285713</v>
      </c>
      <c r="F58">
        <f t="shared" si="3"/>
        <v>474.94524885714287</v>
      </c>
      <c r="G58">
        <f t="shared" si="4"/>
        <v>556.94048962817214</v>
      </c>
      <c r="H58">
        <f t="shared" si="5"/>
        <v>6723.2195090990608</v>
      </c>
      <c r="I58">
        <f t="shared" si="6"/>
        <v>49950.344693704224</v>
      </c>
      <c r="N58">
        <f>Input!J59</f>
        <v>6.4299849999999878</v>
      </c>
      <c r="O58">
        <f t="shared" si="7"/>
        <v>6.1853659999999877</v>
      </c>
      <c r="P58">
        <f t="shared" si="8"/>
        <v>5.4633129597063359</v>
      </c>
      <c r="Q58">
        <f t="shared" si="9"/>
        <v>0.52136059299730597</v>
      </c>
      <c r="R58">
        <f t="shared" si="10"/>
        <v>7.6838510954297615E-4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1.5652511564269884</v>
      </c>
      <c r="D59">
        <f t="shared" si="2"/>
        <v>3.4687174109479662</v>
      </c>
      <c r="E59" s="4">
        <f>Input!I60</f>
        <v>481.37523385714286</v>
      </c>
      <c r="F59">
        <f t="shared" si="3"/>
        <v>480.5015945714286</v>
      </c>
      <c r="G59">
        <f t="shared" si="4"/>
        <v>560.26291087371476</v>
      </c>
      <c r="H59">
        <f t="shared" si="5"/>
        <v>6361.8675782733399</v>
      </c>
      <c r="I59">
        <f t="shared" si="6"/>
        <v>51446.477149947263</v>
      </c>
      <c r="N59">
        <f>Input!J60</f>
        <v>5.556345714285726</v>
      </c>
      <c r="O59">
        <f t="shared" si="7"/>
        <v>5.3117267142857258</v>
      </c>
      <c r="P59">
        <f t="shared" si="8"/>
        <v>4.8493210727806453</v>
      </c>
      <c r="Q59">
        <f t="shared" si="9"/>
        <v>0.21381897729572508</v>
      </c>
      <c r="R59">
        <f t="shared" si="10"/>
        <v>0.34371500649091785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1.5932020699346132</v>
      </c>
      <c r="D60">
        <f t="shared" si="2"/>
        <v>3.6434071020070853</v>
      </c>
      <c r="E60" s="4">
        <f>Input!I61</f>
        <v>486.89663400000001</v>
      </c>
      <c r="F60">
        <f t="shared" si="3"/>
        <v>486.02299471428574</v>
      </c>
      <c r="G60">
        <f t="shared" si="4"/>
        <v>563.15079383237025</v>
      </c>
      <c r="H60">
        <f t="shared" si="5"/>
        <v>5948.6973967995982</v>
      </c>
      <c r="I60">
        <f t="shared" si="6"/>
        <v>52764.86560880833</v>
      </c>
      <c r="N60">
        <f>Input!J61</f>
        <v>5.5214001428571464</v>
      </c>
      <c r="O60">
        <f t="shared" si="7"/>
        <v>5.2767811428571463</v>
      </c>
      <c r="P60">
        <f t="shared" si="8"/>
        <v>4.2771349300131583</v>
      </c>
      <c r="Q60">
        <f t="shared" si="9"/>
        <v>0.9992925508533278</v>
      </c>
      <c r="R60">
        <f t="shared" si="10"/>
        <v>1.3420255619900663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1.621152983442238</v>
      </c>
      <c r="D61">
        <f t="shared" si="2"/>
        <v>3.8236255307496472</v>
      </c>
      <c r="E61" s="4">
        <f>Input!I62</f>
        <v>491.75406828571425</v>
      </c>
      <c r="F61">
        <f t="shared" si="3"/>
        <v>490.88042899999999</v>
      </c>
      <c r="G61">
        <f t="shared" si="4"/>
        <v>565.64584628212742</v>
      </c>
      <c r="H61">
        <f t="shared" si="5"/>
        <v>5589.8676213706394</v>
      </c>
      <c r="I61">
        <f t="shared" si="6"/>
        <v>53917.348139837057</v>
      </c>
      <c r="N61">
        <f>Input!J62</f>
        <v>4.8574342857142483</v>
      </c>
      <c r="O61">
        <f t="shared" si="7"/>
        <v>4.6128152857142481</v>
      </c>
      <c r="P61">
        <f t="shared" si="8"/>
        <v>3.7484587341252475</v>
      </c>
      <c r="Q61">
        <f t="shared" si="9"/>
        <v>0.74711224827482869</v>
      </c>
      <c r="R61">
        <f t="shared" si="10"/>
        <v>2.8464227040334289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1.6491038969498628</v>
      </c>
      <c r="D62">
        <f t="shared" si="2"/>
        <v>4.0094478214361473</v>
      </c>
      <c r="E62" s="4">
        <f>Input!I63</f>
        <v>495.66797214285708</v>
      </c>
      <c r="F62">
        <f t="shared" si="3"/>
        <v>494.79433285714282</v>
      </c>
      <c r="G62">
        <f t="shared" si="4"/>
        <v>567.78839475204234</v>
      </c>
      <c r="H62">
        <f t="shared" si="5"/>
        <v>5328.1330719164216</v>
      </c>
      <c r="I62">
        <f t="shared" si="6"/>
        <v>54916.942851892207</v>
      </c>
      <c r="N62">
        <f>Input!J63</f>
        <v>3.9139038571428273</v>
      </c>
      <c r="O62">
        <f t="shared" si="7"/>
        <v>3.6692848571428271</v>
      </c>
      <c r="P62">
        <f t="shared" si="8"/>
        <v>3.2640766741776002</v>
      </c>
      <c r="Q62">
        <f t="shared" si="9"/>
        <v>0.16419367154198086</v>
      </c>
      <c r="R62">
        <f t="shared" si="10"/>
        <v>4.7154840194626306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1.6770548104574876</v>
      </c>
      <c r="D63">
        <f t="shared" si="2"/>
        <v>4.2009488087422513</v>
      </c>
      <c r="E63" s="4">
        <f>Input!I64</f>
        <v>498.9878014285714</v>
      </c>
      <c r="F63">
        <f t="shared" si="3"/>
        <v>498.11416214285714</v>
      </c>
      <c r="G63">
        <f t="shared" si="4"/>
        <v>569.61694923627192</v>
      </c>
      <c r="H63">
        <f t="shared" si="5"/>
        <v>5112.6485621262036</v>
      </c>
      <c r="I63">
        <f t="shared" si="6"/>
        <v>55777.306700641799</v>
      </c>
      <c r="N63">
        <f>Input!J64</f>
        <v>3.3198292857143201</v>
      </c>
      <c r="O63">
        <f t="shared" si="7"/>
        <v>3.07521028571432</v>
      </c>
      <c r="P63">
        <f t="shared" si="8"/>
        <v>2.8239392731445094</v>
      </c>
      <c r="Q63">
        <f t="shared" si="9"/>
        <v>6.3137121757857892E-2</v>
      </c>
      <c r="R63">
        <f t="shared" si="10"/>
        <v>6.820736230704517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1.7050057239651124</v>
      </c>
      <c r="D64">
        <f t="shared" si="2"/>
        <v>4.3982030437561939</v>
      </c>
      <c r="E64" s="4">
        <f>Input!I65</f>
        <v>501.64366485714282</v>
      </c>
      <c r="F64">
        <f t="shared" si="3"/>
        <v>500.77002557142856</v>
      </c>
      <c r="G64">
        <f t="shared" si="4"/>
        <v>571.16785906189148</v>
      </c>
      <c r="H64">
        <f t="shared" si="5"/>
        <v>4955.8549601509421</v>
      </c>
      <c r="I64">
        <f t="shared" si="6"/>
        <v>56512.275584085684</v>
      </c>
      <c r="N64">
        <f>Input!J65</f>
        <v>2.655863428571422</v>
      </c>
      <c r="O64">
        <f t="shared" si="7"/>
        <v>2.4112444285714218</v>
      </c>
      <c r="P64">
        <f t="shared" si="8"/>
        <v>2.4272628717757292</v>
      </c>
      <c r="Q64">
        <f t="shared" si="9"/>
        <v>2.5659052268962006E-4</v>
      </c>
      <c r="R64">
        <f t="shared" si="10"/>
        <v>9.050051360309908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1.7329566374727372</v>
      </c>
      <c r="D65">
        <f t="shared" si="2"/>
        <v>4.6012847997542217</v>
      </c>
      <c r="E65" s="4">
        <f>Input!I66</f>
        <v>504.15974599999998</v>
      </c>
      <c r="F65">
        <f t="shared" si="3"/>
        <v>503.28610671428572</v>
      </c>
      <c r="G65">
        <f t="shared" si="4"/>
        <v>572.47505729916088</v>
      </c>
      <c r="H65">
        <f t="shared" si="5"/>
        <v>4787.1108830362964</v>
      </c>
      <c r="I65">
        <f t="shared" si="6"/>
        <v>57135.486804077373</v>
      </c>
      <c r="N65">
        <f>Input!J66</f>
        <v>2.5160811428571606</v>
      </c>
      <c r="O65">
        <f t="shared" si="7"/>
        <v>2.2714621428571604</v>
      </c>
      <c r="P65">
        <f t="shared" si="8"/>
        <v>2.0726375743971328</v>
      </c>
      <c r="Q65">
        <f t="shared" si="9"/>
        <v>3.9531209023316208E-2</v>
      </c>
      <c r="R65">
        <f t="shared" si="10"/>
        <v>11.309470535968659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1.760907550980362</v>
      </c>
      <c r="D66">
        <f t="shared" si="2"/>
        <v>4.8102680777658158</v>
      </c>
      <c r="E66" s="4">
        <f>Input!I67</f>
        <v>506.46615371428567</v>
      </c>
      <c r="F66">
        <f t="shared" si="3"/>
        <v>505.59251442857141</v>
      </c>
      <c r="G66">
        <f t="shared" si="4"/>
        <v>573.56988876160142</v>
      </c>
      <c r="H66">
        <f t="shared" si="5"/>
        <v>4620.9234212128877</v>
      </c>
      <c r="I66">
        <f t="shared" si="6"/>
        <v>57660.081257228303</v>
      </c>
      <c r="N66">
        <f>Input!J67</f>
        <v>2.3064077142856831</v>
      </c>
      <c r="O66">
        <f t="shared" si="7"/>
        <v>2.061788714285683</v>
      </c>
      <c r="P66">
        <f t="shared" si="8"/>
        <v>1.7581391628764542</v>
      </c>
      <c r="Q66">
        <f t="shared" si="9"/>
        <v>9.2203050071025874E-2</v>
      </c>
      <c r="R66">
        <f t="shared" si="10"/>
        <v>13.523668190995084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1.7888584644879868</v>
      </c>
      <c r="D67">
        <f t="shared" si="2"/>
        <v>5.0252266119395648</v>
      </c>
      <c r="E67" s="4">
        <f>Input!I68</f>
        <v>508.63277914285715</v>
      </c>
      <c r="F67">
        <f t="shared" si="3"/>
        <v>507.75913985714288</v>
      </c>
      <c r="G67">
        <f t="shared" si="4"/>
        <v>574.48101474962436</v>
      </c>
      <c r="H67">
        <f t="shared" si="5"/>
        <v>4451.8085891679502</v>
      </c>
      <c r="I67">
        <f t="shared" si="6"/>
        <v>58098.479912576047</v>
      </c>
      <c r="N67">
        <f>Input!J68</f>
        <v>2.1666254285714786</v>
      </c>
      <c r="O67">
        <f t="shared" si="7"/>
        <v>1.9220064285714784</v>
      </c>
      <c r="P67">
        <f t="shared" si="8"/>
        <v>1.4814408412403171</v>
      </c>
      <c r="Q67">
        <f t="shared" si="9"/>
        <v>0.19409803674045117</v>
      </c>
      <c r="R67">
        <f t="shared" si="10"/>
        <v>15.635320871810489</v>
      </c>
    </row>
    <row r="68" spans="1:18" x14ac:dyDescent="0.25">
      <c r="A68">
        <f>Input!G69</f>
        <v>65</v>
      </c>
      <c r="B68">
        <f t="shared" ref="B68:B83" si="11">A68-$A$3</f>
        <v>65</v>
      </c>
      <c r="C68">
        <f t="shared" ref="C68:C83" si="12">B68*$AA$3</f>
        <v>1.8168093779956116</v>
      </c>
      <c r="D68">
        <f t="shared" ref="D68:D83" si="13">POWER(C68,$AB$3)</f>
        <v>5.2462338747199277</v>
      </c>
      <c r="E68" s="4">
        <f>Input!I69</f>
        <v>510.90424128571425</v>
      </c>
      <c r="F68">
        <f t="shared" ref="F68:F83" si="14">E68-$E$3</f>
        <v>510.03060199999999</v>
      </c>
      <c r="G68">
        <f t="shared" ref="G68:G83" si="15">$Z$3*(1-EXP(-1*D68))</f>
        <v>575.23438627093901</v>
      </c>
      <c r="H68">
        <f t="shared" ref="H68:H83" si="16">(F68-G68)^2</f>
        <v>4251.5334832511553</v>
      </c>
      <c r="I68">
        <f t="shared" ref="I68:I83" si="17">(G68-$J$4)^2</f>
        <v>58462.227192995357</v>
      </c>
      <c r="N68">
        <f>Input!J69</f>
        <v>2.2714621428571036</v>
      </c>
      <c r="O68">
        <f t="shared" ref="O68:O83" si="18">N68-$N$3</f>
        <v>2.0268431428571034</v>
      </c>
      <c r="P68">
        <f t="shared" ref="P68:P83" si="19">POWER(C68,$AB$3)*EXP(-D68)*$Z$3*$AA$3*$AB$3</f>
        <v>1.2399211699089256</v>
      </c>
      <c r="Q68">
        <f t="shared" ref="Q68:Q83" si="20">(O68-P68)^2</f>
        <v>0.61924619150865268</v>
      </c>
      <c r="R68">
        <f t="shared" ref="R68:R83" si="21">(P68-$S$4)^2</f>
        <v>17.603663779340991</v>
      </c>
    </row>
    <row r="69" spans="1:18" x14ac:dyDescent="0.25">
      <c r="A69">
        <f>Input!G70</f>
        <v>66</v>
      </c>
      <c r="B69">
        <f t="shared" si="11"/>
        <v>66</v>
      </c>
      <c r="C69">
        <f t="shared" si="12"/>
        <v>1.8447602915032364</v>
      </c>
      <c r="D69">
        <f t="shared" si="13"/>
        <v>5.4733630818443686</v>
      </c>
      <c r="E69" s="4">
        <f>Input!I70</f>
        <v>512.89613885714289</v>
      </c>
      <c r="F69">
        <f t="shared" si="14"/>
        <v>512.02249957142863</v>
      </c>
      <c r="G69">
        <f t="shared" si="15"/>
        <v>575.85327652449848</v>
      </c>
      <c r="H69">
        <f t="shared" si="16"/>
        <v>4074.3680864325543</v>
      </c>
      <c r="I69">
        <f t="shared" si="17"/>
        <v>58761.892714142741</v>
      </c>
      <c r="N69">
        <f>Input!J70</f>
        <v>1.9918975714286375</v>
      </c>
      <c r="O69">
        <f t="shared" si="18"/>
        <v>1.7472785714286374</v>
      </c>
      <c r="P69">
        <f t="shared" si="19"/>
        <v>1.0307651456869917</v>
      </c>
      <c r="Q69">
        <f t="shared" si="20"/>
        <v>0.5133914892680288</v>
      </c>
      <c r="R69">
        <f t="shared" si="21"/>
        <v>19.402510183078689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1.8727112050108612</v>
      </c>
      <c r="D70">
        <f t="shared" si="13"/>
        <v>5.7066871971697486</v>
      </c>
      <c r="E70" s="4">
        <f>Input!I71</f>
        <v>514.60847185714283</v>
      </c>
      <c r="F70">
        <f t="shared" si="14"/>
        <v>513.73483257142857</v>
      </c>
      <c r="G70">
        <f t="shared" si="15"/>
        <v>576.3583629413813</v>
      </c>
      <c r="H70">
        <f t="shared" si="16"/>
        <v>3921.7065559963921</v>
      </c>
      <c r="I70">
        <f t="shared" si="17"/>
        <v>59007.0223324791</v>
      </c>
      <c r="N70">
        <f>Input!J71</f>
        <v>1.7123329999999441</v>
      </c>
      <c r="O70">
        <f t="shared" si="18"/>
        <v>1.467713999999944</v>
      </c>
      <c r="P70">
        <f t="shared" si="19"/>
        <v>0.85105604069835972</v>
      </c>
      <c r="Q70">
        <f t="shared" si="20"/>
        <v>0.3802670387699944</v>
      </c>
      <c r="R70">
        <f t="shared" si="21"/>
        <v>21.01798095982997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1.900662118518486</v>
      </c>
      <c r="D71">
        <f t="shared" si="13"/>
        <v>5.9462789373363485</v>
      </c>
      <c r="E71" s="4">
        <f>Input!I72</f>
        <v>517.26433514285713</v>
      </c>
      <c r="F71">
        <f t="shared" si="14"/>
        <v>516.39069585714287</v>
      </c>
      <c r="G71">
        <f t="shared" si="15"/>
        <v>576.76784899651318</v>
      </c>
      <c r="H71">
        <f t="shared" si="16"/>
        <v>3645.4006212149739</v>
      </c>
      <c r="I71">
        <f t="shared" si="17"/>
        <v>59206.129483791818</v>
      </c>
      <c r="N71">
        <f>Input!J72</f>
        <v>2.6558632857143039</v>
      </c>
      <c r="O71">
        <f t="shared" si="18"/>
        <v>2.4112442857143037</v>
      </c>
      <c r="P71">
        <f t="shared" si="19"/>
        <v>0.69785629087188539</v>
      </c>
      <c r="Q71">
        <f t="shared" si="20"/>
        <v>2.9356984208701227</v>
      </c>
      <c r="R71">
        <f t="shared" si="21"/>
        <v>22.446151014753887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1.9286130320261108</v>
      </c>
      <c r="D72">
        <f t="shared" si="13"/>
        <v>6.1922107762772844</v>
      </c>
      <c r="E72" s="4">
        <f>Input!I73</f>
        <v>520.33954528571428</v>
      </c>
      <c r="F72">
        <f t="shared" si="14"/>
        <v>519.46590600000002</v>
      </c>
      <c r="G72">
        <f t="shared" si="15"/>
        <v>577.09761628619526</v>
      </c>
      <c r="H72">
        <f t="shared" si="16"/>
        <v>3321.4140305119427</v>
      </c>
      <c r="I72">
        <f t="shared" si="17"/>
        <v>59366.718226619043</v>
      </c>
      <c r="N72">
        <f>Input!J73</f>
        <v>3.075210142857145</v>
      </c>
      <c r="O72">
        <f t="shared" si="18"/>
        <v>2.8305911428571449</v>
      </c>
      <c r="P72">
        <f t="shared" si="19"/>
        <v>0.5682763864234921</v>
      </c>
      <c r="Q72">
        <f t="shared" si="20"/>
        <v>5.1180680571774566</v>
      </c>
      <c r="R72">
        <f t="shared" si="21"/>
        <v>23.690772958217011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1.9565639455337356</v>
      </c>
      <c r="D73">
        <f t="shared" si="13"/>
        <v>6.4445549495806453</v>
      </c>
      <c r="E73" s="4">
        <f>Input!I74</f>
        <v>523.51959214285728</v>
      </c>
      <c r="F73">
        <f t="shared" si="14"/>
        <v>522.64595285714302</v>
      </c>
      <c r="G73">
        <f t="shared" si="15"/>
        <v>577.36139794518022</v>
      </c>
      <c r="H73">
        <f t="shared" si="16"/>
        <v>2993.779931182014</v>
      </c>
      <c r="I73">
        <f t="shared" si="17"/>
        <v>59495.33012084612</v>
      </c>
      <c r="N73">
        <f>Input!J74</f>
        <v>3.1800468571429974</v>
      </c>
      <c r="O73">
        <f t="shared" si="18"/>
        <v>2.9354278571429973</v>
      </c>
      <c r="P73">
        <f t="shared" si="19"/>
        <v>0.45953133239554417</v>
      </c>
      <c r="Q73">
        <f t="shared" si="20"/>
        <v>6.1300636012565155</v>
      </c>
      <c r="R73">
        <f t="shared" si="21"/>
        <v>24.761191704596541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1.9845148590413604</v>
      </c>
      <c r="D74">
        <f t="shared" si="13"/>
        <v>6.7033834587112402</v>
      </c>
      <c r="E74" s="4">
        <f>Input!I75</f>
        <v>526.83942128571425</v>
      </c>
      <c r="F74">
        <f t="shared" si="14"/>
        <v>525.96578199999999</v>
      </c>
      <c r="G74">
        <f t="shared" si="15"/>
        <v>577.5709652856558</v>
      </c>
      <c r="H74">
        <f t="shared" si="16"/>
        <v>2663.0949419461299</v>
      </c>
      <c r="I74">
        <f t="shared" si="17"/>
        <v>59597.607964851733</v>
      </c>
      <c r="N74">
        <f>Input!J75</f>
        <v>3.3198291428569746</v>
      </c>
      <c r="O74">
        <f t="shared" si="18"/>
        <v>3.0752101428569745</v>
      </c>
      <c r="P74">
        <f t="shared" si="19"/>
        <v>0.36898479259708888</v>
      </c>
      <c r="Q74">
        <f t="shared" si="20"/>
        <v>7.3236556463892395</v>
      </c>
      <c r="R74">
        <f t="shared" si="21"/>
        <v>25.670520748232803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2.012465772548985</v>
      </c>
      <c r="D75">
        <f t="shared" si="13"/>
        <v>6.968768075098394</v>
      </c>
      <c r="E75" s="4">
        <f>Input!I76</f>
        <v>530.15925042857145</v>
      </c>
      <c r="F75">
        <f t="shared" si="14"/>
        <v>529.28561114285719</v>
      </c>
      <c r="G75">
        <f t="shared" si="15"/>
        <v>577.73632051027005</v>
      </c>
      <c r="H75">
        <f t="shared" si="16"/>
        <v>2347.4712382055077</v>
      </c>
      <c r="I75">
        <f t="shared" si="17"/>
        <v>59678.370396833445</v>
      </c>
      <c r="N75">
        <f>Input!J76</f>
        <v>3.319829142857202</v>
      </c>
      <c r="O75">
        <f t="shared" si="18"/>
        <v>3.0752101428572018</v>
      </c>
      <c r="P75">
        <f t="shared" si="19"/>
        <v>0.29418148827923685</v>
      </c>
      <c r="Q75">
        <f t="shared" si="20"/>
        <v>7.7341203775837277</v>
      </c>
      <c r="R75">
        <f t="shared" si="21"/>
        <v>26.434114383601724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2.0404166860566098</v>
      </c>
      <c r="D76">
        <f t="shared" si="13"/>
        <v>7.2407803440958736</v>
      </c>
      <c r="E76" s="4">
        <f>Input!I77</f>
        <v>533.44413399999996</v>
      </c>
      <c r="F76">
        <f t="shared" si="14"/>
        <v>532.5704947142857</v>
      </c>
      <c r="G76">
        <f t="shared" si="15"/>
        <v>577.86588941650643</v>
      </c>
      <c r="H76">
        <f t="shared" si="16"/>
        <v>2051.6727812299659</v>
      </c>
      <c r="I76">
        <f t="shared" si="17"/>
        <v>59741.692367578544</v>
      </c>
      <c r="N76">
        <f>Input!J77</f>
        <v>3.2848835714285087</v>
      </c>
      <c r="O76">
        <f t="shared" si="18"/>
        <v>3.0402645714285086</v>
      </c>
      <c r="P76">
        <f t="shared" si="19"/>
        <v>0.23286878384955506</v>
      </c>
      <c r="Q76">
        <f t="shared" si="20"/>
        <v>7.8814711081160533</v>
      </c>
      <c r="R76">
        <f t="shared" si="21"/>
        <v>27.068341344520906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2.0683675995642345</v>
      </c>
      <c r="D77">
        <f t="shared" si="13"/>
        <v>7.5194915888196752</v>
      </c>
      <c r="E77" s="4">
        <f>Input!I78</f>
        <v>536.79890871428563</v>
      </c>
      <c r="F77">
        <f t="shared" si="14"/>
        <v>535.92526942857137</v>
      </c>
      <c r="G77">
        <f t="shared" si="15"/>
        <v>577.96670911038177</v>
      </c>
      <c r="H77">
        <f t="shared" si="16"/>
        <v>1767.4826505193023</v>
      </c>
      <c r="I77">
        <f t="shared" si="17"/>
        <v>59790.98746067124</v>
      </c>
      <c r="N77">
        <f>Input!J78</f>
        <v>3.3547747142856679</v>
      </c>
      <c r="O77">
        <f t="shared" si="18"/>
        <v>3.1101557142856677</v>
      </c>
      <c r="P77">
        <f t="shared" si="19"/>
        <v>0.1830086529580584</v>
      </c>
      <c r="Q77">
        <f t="shared" si="20"/>
        <v>8.5681899186388595</v>
      </c>
      <c r="R77">
        <f t="shared" si="21"/>
        <v>27.589644417880297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2.0963185130718593</v>
      </c>
      <c r="D78">
        <f t="shared" si="13"/>
        <v>7.8049729138690331</v>
      </c>
      <c r="E78" s="4">
        <f>Input!I79</f>
        <v>538.93058857142853</v>
      </c>
      <c r="F78">
        <f t="shared" si="14"/>
        <v>538.05694928571427</v>
      </c>
      <c r="G78">
        <f t="shared" si="15"/>
        <v>578.04460683183049</v>
      </c>
      <c r="H78">
        <f t="shared" si="16"/>
        <v>1599.0127560254659</v>
      </c>
      <c r="I78">
        <f t="shared" si="17"/>
        <v>59829.088935316984</v>
      </c>
      <c r="N78">
        <f>Input!J79</f>
        <v>2.131679857142899</v>
      </c>
      <c r="O78">
        <f t="shared" si="18"/>
        <v>1.8870608571428988</v>
      </c>
      <c r="P78">
        <f t="shared" si="19"/>
        <v>0.14278138244866692</v>
      </c>
      <c r="Q78">
        <f t="shared" si="20"/>
        <v>3.0425108858395853</v>
      </c>
      <c r="R78">
        <f t="shared" si="21"/>
        <v>28.013856930022026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2.1242694265794841</v>
      </c>
      <c r="D79">
        <f t="shared" si="13"/>
        <v>8.0972952089357406</v>
      </c>
      <c r="E79" s="4">
        <f>Input!I80</f>
        <v>540.60797600000001</v>
      </c>
      <c r="F79">
        <f t="shared" si="14"/>
        <v>539.73433671428575</v>
      </c>
      <c r="G79">
        <f t="shared" si="15"/>
        <v>578.10436702000379</v>
      </c>
      <c r="H79">
        <f t="shared" si="16"/>
        <v>1472.2592256617213</v>
      </c>
      <c r="I79">
        <f t="shared" si="17"/>
        <v>59858.327173289064</v>
      </c>
      <c r="N79">
        <f>Input!J80</f>
        <v>1.6773874285714783</v>
      </c>
      <c r="O79">
        <f t="shared" si="18"/>
        <v>1.4327684285714781</v>
      </c>
      <c r="P79">
        <f t="shared" si="19"/>
        <v>0.11058244693084768</v>
      </c>
      <c r="Q79">
        <f t="shared" si="20"/>
        <v>1.7481757700469978</v>
      </c>
      <c r="R79">
        <f t="shared" si="21"/>
        <v>28.355739514276646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2.1522203400871089</v>
      </c>
      <c r="D80">
        <f t="shared" si="13"/>
        <v>8.3965291523066234</v>
      </c>
      <c r="E80" s="4">
        <f>Input!I81</f>
        <v>541.97085328571427</v>
      </c>
      <c r="F80">
        <f t="shared" si="14"/>
        <v>541.09721400000001</v>
      </c>
      <c r="G80">
        <f t="shared" si="15"/>
        <v>578.14988468193644</v>
      </c>
      <c r="H80">
        <f t="shared" si="16"/>
        <v>1372.9004046640318</v>
      </c>
      <c r="I80">
        <f t="shared" si="17"/>
        <v>59880.601912427701</v>
      </c>
      <c r="N80">
        <f>Input!J81</f>
        <v>1.3628772857142621</v>
      </c>
      <c r="O80">
        <f t="shared" si="18"/>
        <v>1.118258285714262</v>
      </c>
      <c r="P80">
        <f t="shared" si="19"/>
        <v>8.5013984684731564E-2</v>
      </c>
      <c r="Q80">
        <f t="shared" si="20"/>
        <v>1.0675937856100031</v>
      </c>
      <c r="R80">
        <f t="shared" si="21"/>
        <v>28.628697933309365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2.1801712535947337</v>
      </c>
      <c r="D81">
        <f t="shared" si="13"/>
        <v>8.7027452142635955</v>
      </c>
      <c r="E81" s="4">
        <f>Input!I82</f>
        <v>543.08911157142859</v>
      </c>
      <c r="F81">
        <f t="shared" si="14"/>
        <v>542.21547228571433</v>
      </c>
      <c r="G81">
        <f t="shared" si="15"/>
        <v>578.18430395060182</v>
      </c>
      <c r="H81">
        <f t="shared" si="16"/>
        <v>1293.7568513370129</v>
      </c>
      <c r="I81">
        <f t="shared" si="17"/>
        <v>59897.448240518097</v>
      </c>
      <c r="N81">
        <f>Input!J82</f>
        <v>1.1182582857143188</v>
      </c>
      <c r="O81">
        <f t="shared" si="18"/>
        <v>0.87363928571431881</v>
      </c>
      <c r="P81">
        <f t="shared" si="19"/>
        <v>6.4872240189787114E-2</v>
      </c>
      <c r="Q81">
        <f t="shared" si="20"/>
        <v>0.65410413392647992</v>
      </c>
      <c r="R81">
        <f t="shared" si="21"/>
        <v>28.844643622067554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2.2081221671023585</v>
      </c>
      <c r="D82">
        <f t="shared" si="13"/>
        <v>9.0160136603856849</v>
      </c>
      <c r="E82" s="4">
        <f>Input!I83</f>
        <v>543.96275085714285</v>
      </c>
      <c r="F82">
        <f t="shared" si="14"/>
        <v>543.08911157142859</v>
      </c>
      <c r="G82">
        <f t="shared" si="15"/>
        <v>578.21014141570799</v>
      </c>
      <c r="H82">
        <f t="shared" si="16"/>
        <v>1233.4867373227646</v>
      </c>
      <c r="I82">
        <f t="shared" si="17"/>
        <v>59910.095807354832</v>
      </c>
      <c r="N82">
        <f>Input!J83</f>
        <v>0.87363928571426186</v>
      </c>
      <c r="O82">
        <f t="shared" si="18"/>
        <v>0.62902028571426183</v>
      </c>
      <c r="P82">
        <f t="shared" si="19"/>
        <v>4.9132224752952591E-2</v>
      </c>
      <c r="Q82">
        <f t="shared" si="20"/>
        <v>0.33627016324546716</v>
      </c>
      <c r="R82">
        <f t="shared" si="21"/>
        <v>29.013961831764387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2.2360730806099833</v>
      </c>
      <c r="D83">
        <f t="shared" si="13"/>
        <v>9.3364045547569994</v>
      </c>
      <c r="E83" s="4">
        <f>Input!I84</f>
        <v>544.69660785714291</v>
      </c>
      <c r="F83">
        <f t="shared" si="14"/>
        <v>543.82296857142865</v>
      </c>
      <c r="G83">
        <f t="shared" si="15"/>
        <v>578.229394378449</v>
      </c>
      <c r="H83">
        <f t="shared" si="16"/>
        <v>1183.8021368139962</v>
      </c>
      <c r="I83">
        <f t="shared" si="17"/>
        <v>59919.521095873009</v>
      </c>
      <c r="N83">
        <f>Input!J84</f>
        <v>0.73385700000005727</v>
      </c>
      <c r="O83">
        <f t="shared" si="18"/>
        <v>0.48923800000005724</v>
      </c>
      <c r="P83">
        <f t="shared" si="19"/>
        <v>3.6930699455514852E-2</v>
      </c>
      <c r="Q83">
        <f t="shared" si="20"/>
        <v>0.20458189412589098</v>
      </c>
      <c r="R83">
        <f t="shared" si="21"/>
        <v>29.145556788676441</v>
      </c>
    </row>
    <row r="84" spans="1:18" x14ac:dyDescent="0.25">
      <c r="A84">
        <f>Input!G85</f>
        <v>81</v>
      </c>
      <c r="E84" s="4">
        <f>Input!I85</f>
        <v>545.25573700000007</v>
      </c>
      <c r="N84">
        <f>Input!J85</f>
        <v>0.55912914285715942</v>
      </c>
    </row>
    <row r="85" spans="1:18" x14ac:dyDescent="0.25">
      <c r="A85">
        <f>Input!G86</f>
        <v>82</v>
      </c>
      <c r="E85" s="4">
        <f>Input!I86</f>
        <v>545.98959400000001</v>
      </c>
      <c r="N85">
        <f>Input!J86</f>
        <v>0.73385699999994358</v>
      </c>
    </row>
    <row r="86" spans="1:18" x14ac:dyDescent="0.25">
      <c r="A86">
        <f>Input!G87</f>
        <v>83</v>
      </c>
      <c r="E86" s="4">
        <f>Input!I87</f>
        <v>546.6535598571428</v>
      </c>
      <c r="N86">
        <f>Input!J87</f>
        <v>0.66396585714278444</v>
      </c>
    </row>
    <row r="87" spans="1:18" x14ac:dyDescent="0.25">
      <c r="A87">
        <f>Input!G88</f>
        <v>84</v>
      </c>
      <c r="E87" s="4">
        <f>Input!I88</f>
        <v>547.282580142857</v>
      </c>
      <c r="N87">
        <f>Input!J88</f>
        <v>0.62902028571420487</v>
      </c>
    </row>
    <row r="88" spans="1:18" x14ac:dyDescent="0.25">
      <c r="A88">
        <f>Input!G89</f>
        <v>85</v>
      </c>
      <c r="E88" s="4">
        <f>Input!I89</f>
        <v>547.84170928571416</v>
      </c>
      <c r="N88">
        <f>Input!J89</f>
        <v>0.55912914285715942</v>
      </c>
    </row>
    <row r="89" spans="1:18" x14ac:dyDescent="0.25">
      <c r="A89">
        <f>Input!G90</f>
        <v>86</v>
      </c>
      <c r="E89" s="4">
        <f>Input!I90</f>
        <v>548.26105614285711</v>
      </c>
      <c r="N89">
        <f>Input!J90</f>
        <v>0.41934685714295483</v>
      </c>
    </row>
    <row r="90" spans="1:18" x14ac:dyDescent="0.25">
      <c r="A90">
        <f>Input!G91</f>
        <v>87</v>
      </c>
      <c r="E90" s="4">
        <f>Input!I91</f>
        <v>548.6105118571428</v>
      </c>
      <c r="N90">
        <f>Input!J91</f>
        <v>0.34945571428568201</v>
      </c>
    </row>
    <row r="91" spans="1:18" x14ac:dyDescent="0.25">
      <c r="A91">
        <f>Input!G92</f>
        <v>88</v>
      </c>
      <c r="E91" s="4">
        <f>Input!I92</f>
        <v>548.89007642857143</v>
      </c>
      <c r="N91">
        <f>Input!J92</f>
        <v>0.27956457142863655</v>
      </c>
    </row>
    <row r="92" spans="1:18" x14ac:dyDescent="0.25">
      <c r="A92">
        <f>Input!G93</f>
        <v>89</v>
      </c>
      <c r="E92" s="4">
        <f>Input!I93</f>
        <v>548.95996757142859</v>
      </c>
      <c r="N92">
        <f>Input!J93</f>
        <v>6.9891142857159139E-2</v>
      </c>
    </row>
    <row r="93" spans="1:18" x14ac:dyDescent="0.25">
      <c r="A93">
        <f>Input!G94</f>
        <v>90</v>
      </c>
      <c r="E93" s="4">
        <f>Input!I94</f>
        <v>549.06480428571433</v>
      </c>
      <c r="N93">
        <f>Input!J94</f>
        <v>0.10483671428573871</v>
      </c>
    </row>
    <row r="94" spans="1:18" x14ac:dyDescent="0.25">
      <c r="A94">
        <f>Input!G95</f>
        <v>91</v>
      </c>
      <c r="E94" s="4">
        <f>Input!I95</f>
        <v>549.13469542857149</v>
      </c>
      <c r="N94">
        <f>Input!J95</f>
        <v>6.9891142857159139E-2</v>
      </c>
    </row>
    <row r="95" spans="1:18" x14ac:dyDescent="0.25">
      <c r="A95">
        <f>Input!G96</f>
        <v>92</v>
      </c>
      <c r="E95" s="4">
        <f>Input!I96</f>
        <v>549.20458657142854</v>
      </c>
      <c r="N95">
        <f>Input!J96</f>
        <v>6.9891142857045452E-2</v>
      </c>
    </row>
    <row r="96" spans="1:18" x14ac:dyDescent="0.25">
      <c r="A96">
        <f>Input!G97</f>
        <v>93</v>
      </c>
      <c r="E96" s="4">
        <f>Input!I97</f>
        <v>549.27447771428569</v>
      </c>
      <c r="N96">
        <f>Input!J97</f>
        <v>6.9891142857159139E-2</v>
      </c>
    </row>
    <row r="97" spans="1:14" x14ac:dyDescent="0.25">
      <c r="A97">
        <f>Input!G98</f>
        <v>94</v>
      </c>
      <c r="E97" s="4">
        <f>Input!I98</f>
        <v>549.34436885714285</v>
      </c>
      <c r="N97">
        <f>Input!J98</f>
        <v>6.9891142857159139E-2</v>
      </c>
    </row>
    <row r="98" spans="1:14" x14ac:dyDescent="0.25">
      <c r="A98">
        <f>Input!G99</f>
        <v>95</v>
      </c>
      <c r="E98" s="4">
        <f>Input!I99</f>
        <v>549.41426000000001</v>
      </c>
      <c r="N98">
        <f>Input!J99</f>
        <v>6.9891142857159139E-2</v>
      </c>
    </row>
    <row r="99" spans="1:14" x14ac:dyDescent="0.25">
      <c r="A99">
        <f>Input!G100</f>
        <v>96</v>
      </c>
      <c r="E99" s="4">
        <f>Input!I100</f>
        <v>549.48415114285717</v>
      </c>
      <c r="N99">
        <f>Input!J100</f>
        <v>6.9891142857159139E-2</v>
      </c>
    </row>
    <row r="100" spans="1:14" x14ac:dyDescent="0.25">
      <c r="A100">
        <f>Input!G101</f>
        <v>97</v>
      </c>
      <c r="E100" s="4">
        <f>Input!I101</f>
        <v>549.51909671428575</v>
      </c>
      <c r="N100">
        <f>Input!J101</f>
        <v>3.4945571428579569E-2</v>
      </c>
    </row>
    <row r="101" spans="1:14" x14ac:dyDescent="0.25">
      <c r="A101">
        <f>Input!G102</f>
        <v>98</v>
      </c>
      <c r="E101" s="4">
        <f>Input!I102</f>
        <v>549.55404228571433</v>
      </c>
      <c r="N101">
        <f>Input!J102</f>
        <v>3.4945571428579569E-2</v>
      </c>
    </row>
    <row r="102" spans="1:14" x14ac:dyDescent="0.25">
      <c r="A102">
        <f>Input!G103</f>
        <v>99</v>
      </c>
      <c r="E102" s="4">
        <f>Input!I103</f>
        <v>549.58898785714291</v>
      </c>
      <c r="N102">
        <f>Input!J103</f>
        <v>3.4945571428579569E-2</v>
      </c>
    </row>
    <row r="103" spans="1:14" x14ac:dyDescent="0.25">
      <c r="A103">
        <f>Input!G104</f>
        <v>100</v>
      </c>
      <c r="E103" s="4">
        <f>Input!I104</f>
        <v>549.62393342857149</v>
      </c>
      <c r="N103">
        <f>Input!J104</f>
        <v>3.4945571428579569E-2</v>
      </c>
    </row>
  </sheetData>
  <mergeCells count="3">
    <mergeCell ref="E1:L1"/>
    <mergeCell ref="N1:U1"/>
    <mergeCell ref="AD3:AK18"/>
  </mergeCells>
  <conditionalFormatting sqref="Y6">
    <cfRule type="cellIs" dxfId="5" priority="1" operator="greaterThan">
      <formula>0.05</formula>
    </cfRule>
    <cfRule type="cellIs" dxfId="4" priority="2" operator="between">
      <formula>0.05</formula>
      <formula>0.025</formula>
    </cfRule>
    <cfRule type="cellIs" dxfId="3" priority="3" operator="lessThan">
      <formula>0.025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C1" workbookViewId="0">
      <selection activeCell="D1" sqref="D1:L1"/>
    </sheetView>
  </sheetViews>
  <sheetFormatPr defaultRowHeight="15" x14ac:dyDescent="0.25"/>
  <cols>
    <col min="7" max="7" width="12.42578125" bestFit="1" customWidth="1"/>
    <col min="8" max="8" width="12" bestFit="1" customWidth="1"/>
    <col min="9" max="10" width="12" customWidth="1"/>
    <col min="11" max="11" width="12" bestFit="1" customWidth="1"/>
    <col min="16" max="17" width="12" bestFit="1" customWidth="1"/>
    <col min="18" max="19" width="12" customWidth="1"/>
    <col min="20" max="20" width="12" bestFit="1" customWidth="1"/>
    <col min="23" max="23" width="11.28515625" bestFit="1" customWidth="1"/>
  </cols>
  <sheetData>
    <row r="1" spans="1:27" ht="18" x14ac:dyDescent="0.35">
      <c r="D1" s="30" t="s">
        <v>18</v>
      </c>
      <c r="E1" s="30"/>
      <c r="F1" s="30"/>
      <c r="G1" s="30"/>
      <c r="H1" s="30"/>
      <c r="I1" s="30"/>
      <c r="J1" s="30"/>
      <c r="K1" s="30"/>
      <c r="L1" s="30"/>
      <c r="N1" s="31" t="s">
        <v>19</v>
      </c>
      <c r="O1" s="31"/>
      <c r="P1" s="31"/>
      <c r="Q1" s="31"/>
      <c r="R1" s="31"/>
      <c r="S1" s="31"/>
      <c r="T1" s="31"/>
      <c r="U1" s="31"/>
    </row>
    <row r="2" spans="1:27" ht="14.45" x14ac:dyDescent="0.3">
      <c r="A2" t="s">
        <v>30</v>
      </c>
      <c r="B2" t="s">
        <v>9</v>
      </c>
      <c r="C2" t="s">
        <v>463</v>
      </c>
      <c r="D2" t="s">
        <v>15</v>
      </c>
      <c r="E2" t="s">
        <v>0</v>
      </c>
      <c r="F2" t="s">
        <v>16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16</v>
      </c>
      <c r="P2" t="s">
        <v>8</v>
      </c>
      <c r="Q2" t="s">
        <v>2</v>
      </c>
      <c r="T2" t="s">
        <v>4</v>
      </c>
      <c r="U2" t="s">
        <v>3</v>
      </c>
      <c r="W2" t="s">
        <v>7</v>
      </c>
      <c r="Y2" t="s">
        <v>10</v>
      </c>
      <c r="Z2" t="s">
        <v>13</v>
      </c>
      <c r="AA2" t="s">
        <v>12</v>
      </c>
    </row>
    <row r="3" spans="1:27" ht="14.45" x14ac:dyDescent="0.3">
      <c r="A3">
        <f>Input!G4</f>
        <v>0</v>
      </c>
      <c r="B3">
        <f>A3-$A$3</f>
        <v>0</v>
      </c>
      <c r="C3">
        <f>EXP(B3)</f>
        <v>1</v>
      </c>
      <c r="D3" s="4">
        <f>((C3-$Z$3)/$AA$3)</f>
        <v>-2.742751828078053</v>
      </c>
      <c r="E3" s="4">
        <f>Input!I4</f>
        <v>0.87363928571428573</v>
      </c>
      <c r="F3">
        <f>E3-$E$3</f>
        <v>0</v>
      </c>
      <c r="G3">
        <f>P3</f>
        <v>0</v>
      </c>
      <c r="H3">
        <f>(F3-G3)^2</f>
        <v>0</v>
      </c>
      <c r="I3">
        <f>(G3-$J$4)^2</f>
        <v>79913.671132879201</v>
      </c>
      <c r="J3" s="2" t="s">
        <v>11</v>
      </c>
      <c r="K3" s="23">
        <f>SUM(H3:H161)</f>
        <v>7986654.3309947643</v>
      </c>
      <c r="L3">
        <f>1-(K3/K5)</f>
        <v>-0.85743011485413412</v>
      </c>
      <c r="N3" s="4">
        <f>Input!J4</f>
        <v>0.24461900000000003</v>
      </c>
      <c r="O3">
        <f>N3-$N$3</f>
        <v>0</v>
      </c>
      <c r="P3" s="4">
        <v>0</v>
      </c>
      <c r="Q3">
        <f>(O3-P3)^2</f>
        <v>0</v>
      </c>
      <c r="R3">
        <f>(O3-$S$4)^2</f>
        <v>40.923786928862718</v>
      </c>
      <c r="S3" s="2" t="s">
        <v>11</v>
      </c>
      <c r="T3" s="23">
        <f>SUM(Q4:Q167)</f>
        <v>7627.0031263419341</v>
      </c>
      <c r="U3">
        <f>1-(T3/T5)</f>
        <v>-1.6048467002660249</v>
      </c>
      <c r="W3">
        <f>COUNT(B4:B500)</f>
        <v>81</v>
      </c>
      <c r="Y3">
        <v>1960.5215182617712</v>
      </c>
      <c r="Z3">
        <v>34.861429552128349</v>
      </c>
      <c r="AA3">
        <v>12.345786886543175</v>
      </c>
    </row>
    <row r="4" spans="1:27" ht="14.45" x14ac:dyDescent="0.3">
      <c r="A4">
        <f>Input!G5</f>
        <v>1</v>
      </c>
      <c r="B4">
        <f t="shared" ref="B4:B67" si="0">A4-$A$3</f>
        <v>1</v>
      </c>
      <c r="C4">
        <f t="shared" ref="C4:C67" si="1">EXP(B4)</f>
        <v>2.7182818284590451</v>
      </c>
      <c r="D4" s="4">
        <f t="shared" ref="D4:D67" si="2">((C4-$Z$3)/$AA$3)</f>
        <v>-2.6035722160978754</v>
      </c>
      <c r="E4" s="4">
        <f>Input!I5</f>
        <v>1.1182582857142858</v>
      </c>
      <c r="F4">
        <f t="shared" ref="F4:F67" si="3">E4-$E$3</f>
        <v>0.24461900000000003</v>
      </c>
      <c r="G4">
        <f>P4</f>
        <v>2.1370326615924773</v>
      </c>
      <c r="H4">
        <f>(F4-G4)^2</f>
        <v>3.5812294665818465</v>
      </c>
      <c r="I4">
        <f t="shared" ref="I4:I67" si="4">(G4-$J$4)^2</f>
        <v>78710.002250429083</v>
      </c>
      <c r="J4">
        <f>AVERAGE(F3:F161)</f>
        <v>282.69006196341462</v>
      </c>
      <c r="K4" t="s">
        <v>5</v>
      </c>
      <c r="L4" t="s">
        <v>6</v>
      </c>
      <c r="N4" s="4">
        <f>Input!J5</f>
        <v>0.24461900000000003</v>
      </c>
      <c r="O4">
        <f>N4-$N$3</f>
        <v>0</v>
      </c>
      <c r="P4">
        <f>$Y$3*((1/$AA$3)*(1/SQRT(2*PI()))*EXP(-1*D4*D4/2))</f>
        <v>2.1370326615924773</v>
      </c>
      <c r="Q4">
        <f>(O4-P4)^2</f>
        <v>4.5669085967130272</v>
      </c>
      <c r="R4">
        <f t="shared" ref="R4:R67" si="5">(O4-$S$4)^2</f>
        <v>40.923786928862718</v>
      </c>
      <c r="S4">
        <f>AVERAGE(O3:O167)</f>
        <v>6.3971702282230005</v>
      </c>
      <c r="T4" t="s">
        <v>5</v>
      </c>
      <c r="U4" t="s">
        <v>6</v>
      </c>
    </row>
    <row r="5" spans="1:27" ht="14.45" x14ac:dyDescent="0.3">
      <c r="A5">
        <f>Input!G6</f>
        <v>2</v>
      </c>
      <c r="B5">
        <f t="shared" si="0"/>
        <v>2</v>
      </c>
      <c r="C5">
        <f t="shared" si="1"/>
        <v>7.3890560989306504</v>
      </c>
      <c r="D5" s="4">
        <f t="shared" si="2"/>
        <v>-2.2252428059601774</v>
      </c>
      <c r="E5" s="4">
        <f>Input!I6</f>
        <v>1.3978228571428573</v>
      </c>
      <c r="F5">
        <f t="shared" si="3"/>
        <v>0.52418357142857153</v>
      </c>
      <c r="G5">
        <f>G4+P5</f>
        <v>7.4644130315874202</v>
      </c>
      <c r="H5">
        <f t="shared" ref="H5:H68" si="6">(F5-G5)^2</f>
        <v>48.166784959656781</v>
      </c>
      <c r="I5">
        <f t="shared" si="4"/>
        <v>75749.157829945398</v>
      </c>
      <c r="K5">
        <f>SUM(I3:I161)</f>
        <v>4299841.0907222554</v>
      </c>
      <c r="L5">
        <f>1-((1-L3)*(W3-1)/(W3-1-1))</f>
        <v>-0.88094188845988275</v>
      </c>
      <c r="N5" s="4">
        <f>Input!J6</f>
        <v>0.2795645714285715</v>
      </c>
      <c r="O5">
        <f t="shared" ref="O5:O68" si="7">N5-$N$3</f>
        <v>3.4945571428571465E-2</v>
      </c>
      <c r="P5">
        <f t="shared" ref="P5:P68" si="8">$Y$3*((1/$AA$3)*(1/SQRT(2*PI()))*EXP(-1*D5*D5/2))</f>
        <v>5.3273803699949429</v>
      </c>
      <c r="Q5">
        <f t="shared" ref="Q5:Q68" si="9">(O5-P5)^2</f>
        <v>28.009866097076266</v>
      </c>
      <c r="R5">
        <f t="shared" si="5"/>
        <v>40.47790258352299</v>
      </c>
      <c r="T5">
        <f>SUM(R4:R167)</f>
        <v>2928.0046021760177</v>
      </c>
      <c r="U5">
        <f>1-((1-U3)*(Y3-1)/(Y3-1-1))</f>
        <v>-1.6061767069450315</v>
      </c>
    </row>
    <row r="6" spans="1:27" x14ac:dyDescent="0.25">
      <c r="A6">
        <f>Input!G7</f>
        <v>3</v>
      </c>
      <c r="B6">
        <f t="shared" si="0"/>
        <v>3</v>
      </c>
      <c r="C6">
        <f t="shared" si="1"/>
        <v>20.085536923187668</v>
      </c>
      <c r="D6" s="4">
        <f t="shared" si="2"/>
        <v>-1.1968368452112441</v>
      </c>
      <c r="E6" s="4">
        <f>Input!I7</f>
        <v>1.6424418571428572</v>
      </c>
      <c r="F6">
        <f t="shared" si="3"/>
        <v>0.76880257142857145</v>
      </c>
      <c r="G6">
        <f t="shared" ref="G6:G69" si="10">G5+P6</f>
        <v>38.418442554684681</v>
      </c>
      <c r="H6">
        <f t="shared" si="6"/>
        <v>1417.4953908687969</v>
      </c>
      <c r="I6">
        <f t="shared" si="4"/>
        <v>59668.624048563412</v>
      </c>
      <c r="N6" s="4">
        <f>Input!J7</f>
        <v>0.24461899999999992</v>
      </c>
      <c r="O6">
        <f t="shared" si="7"/>
        <v>0</v>
      </c>
      <c r="P6">
        <f t="shared" si="8"/>
        <v>30.954029523097262</v>
      </c>
      <c r="Q6">
        <f t="shared" si="9"/>
        <v>958.15194371677694</v>
      </c>
      <c r="R6">
        <f t="shared" si="5"/>
        <v>40.923786928862718</v>
      </c>
    </row>
    <row r="7" spans="1:27" x14ac:dyDescent="0.25">
      <c r="A7">
        <f>Input!G8</f>
        <v>4</v>
      </c>
      <c r="B7">
        <f t="shared" si="0"/>
        <v>4</v>
      </c>
      <c r="C7">
        <f t="shared" si="1"/>
        <v>54.598150033144236</v>
      </c>
      <c r="D7" s="4">
        <f t="shared" si="2"/>
        <v>1.5986603901715475</v>
      </c>
      <c r="E7" s="4">
        <f>Input!I8</f>
        <v>1.8870608571428569</v>
      </c>
      <c r="F7">
        <f t="shared" si="3"/>
        <v>1.0134215714285713</v>
      </c>
      <c r="G7">
        <f t="shared" si="10"/>
        <v>56.070544748267977</v>
      </c>
      <c r="H7">
        <f t="shared" si="6"/>
        <v>3031.2868125096666</v>
      </c>
      <c r="I7">
        <f t="shared" si="4"/>
        <v>51356.405582826141</v>
      </c>
      <c r="N7" s="4">
        <f>Input!J8</f>
        <v>0.2446189999999997</v>
      </c>
      <c r="O7">
        <f t="shared" si="7"/>
        <v>-3.3306690738754696E-16</v>
      </c>
      <c r="P7">
        <f t="shared" si="8"/>
        <v>17.652102193583296</v>
      </c>
      <c r="Q7">
        <f t="shared" si="9"/>
        <v>311.59671185270821</v>
      </c>
      <c r="R7">
        <f t="shared" si="5"/>
        <v>40.923786928862718</v>
      </c>
      <c r="T7" s="17"/>
      <c r="U7" s="18"/>
    </row>
    <row r="8" spans="1:27" x14ac:dyDescent="0.25">
      <c r="A8">
        <f>Input!G9</f>
        <v>5</v>
      </c>
      <c r="B8">
        <f t="shared" si="0"/>
        <v>5</v>
      </c>
      <c r="C8">
        <f t="shared" si="1"/>
        <v>148.4131591025766</v>
      </c>
      <c r="D8" s="4">
        <f t="shared" si="2"/>
        <v>9.1976097266200885</v>
      </c>
      <c r="E8" s="4">
        <f>Input!I9</f>
        <v>2.0967342857142857</v>
      </c>
      <c r="F8">
        <f t="shared" si="3"/>
        <v>1.2230949999999998</v>
      </c>
      <c r="G8">
        <f t="shared" si="10"/>
        <v>56.070544748267977</v>
      </c>
      <c r="H8">
        <f t="shared" si="6"/>
        <v>3008.2427438887808</v>
      </c>
      <c r="I8">
        <f t="shared" si="4"/>
        <v>51356.405582826141</v>
      </c>
      <c r="N8" s="4">
        <f>Input!J9</f>
        <v>0.20967342857142879</v>
      </c>
      <c r="O8">
        <f t="shared" si="7"/>
        <v>-3.4945571428571243E-2</v>
      </c>
      <c r="P8">
        <f t="shared" si="8"/>
        <v>2.7037687730027737E-17</v>
      </c>
      <c r="Q8">
        <f t="shared" si="9"/>
        <v>1.2211929624693766E-3</v>
      </c>
      <c r="R8">
        <f t="shared" si="5"/>
        <v>41.372113660127383</v>
      </c>
      <c r="T8" s="19" t="s">
        <v>28</v>
      </c>
      <c r="U8" s="24">
        <f>SQRT((U5-L5)^2)</f>
        <v>0.7252348184851487</v>
      </c>
    </row>
    <row r="9" spans="1:27" x14ac:dyDescent="0.25">
      <c r="A9">
        <f>Input!G10</f>
        <v>6</v>
      </c>
      <c r="B9">
        <f t="shared" si="0"/>
        <v>6</v>
      </c>
      <c r="C9">
        <f t="shared" si="1"/>
        <v>403.42879349273511</v>
      </c>
      <c r="D9" s="4">
        <f t="shared" si="2"/>
        <v>29.853695623269076</v>
      </c>
      <c r="E9" s="4">
        <f>Input!I10</f>
        <v>2.3064077142857142</v>
      </c>
      <c r="F9">
        <f t="shared" si="3"/>
        <v>1.4327684285714284</v>
      </c>
      <c r="G9">
        <f t="shared" si="10"/>
        <v>56.070544748267977</v>
      </c>
      <c r="H9">
        <f t="shared" si="6"/>
        <v>2985.2866011611932</v>
      </c>
      <c r="I9">
        <f t="shared" si="4"/>
        <v>51356.405582826141</v>
      </c>
      <c r="N9" s="4">
        <f>Input!J10</f>
        <v>0.20967342857142857</v>
      </c>
      <c r="O9">
        <f t="shared" si="7"/>
        <v>-3.4945571428571465E-2</v>
      </c>
      <c r="P9">
        <f t="shared" si="8"/>
        <v>1.8654066528481725E-192</v>
      </c>
      <c r="Q9">
        <f t="shared" si="9"/>
        <v>1.2211929624693903E-3</v>
      </c>
      <c r="R9">
        <f t="shared" si="5"/>
        <v>41.372113660127383</v>
      </c>
      <c r="T9" s="21"/>
      <c r="U9" s="22"/>
    </row>
    <row r="10" spans="1:27" x14ac:dyDescent="0.25">
      <c r="A10">
        <f>Input!G11</f>
        <v>7</v>
      </c>
      <c r="B10">
        <f t="shared" si="0"/>
        <v>7</v>
      </c>
      <c r="C10">
        <f t="shared" si="1"/>
        <v>1096.6331584284585</v>
      </c>
      <c r="D10" s="4">
        <f t="shared" si="2"/>
        <v>86.002758563219189</v>
      </c>
      <c r="E10" s="4">
        <f>Input!I11</f>
        <v>2.4811355714285712</v>
      </c>
      <c r="F10">
        <f t="shared" si="3"/>
        <v>1.6074962857142854</v>
      </c>
      <c r="G10">
        <f t="shared" si="10"/>
        <v>56.070544748267977</v>
      </c>
      <c r="H10">
        <f t="shared" si="6"/>
        <v>2966.2236478344721</v>
      </c>
      <c r="I10">
        <f t="shared" si="4"/>
        <v>51356.405582826141</v>
      </c>
      <c r="N10" s="4">
        <f>Input!J11</f>
        <v>0.17472785714285699</v>
      </c>
      <c r="O10">
        <f t="shared" si="7"/>
        <v>-6.989114285714304E-2</v>
      </c>
      <c r="P10">
        <f t="shared" si="8"/>
        <v>0</v>
      </c>
      <c r="Q10">
        <f t="shared" si="9"/>
        <v>4.8847718498775767E-3</v>
      </c>
      <c r="R10">
        <f t="shared" si="5"/>
        <v>41.822882777316991</v>
      </c>
    </row>
    <row r="11" spans="1:27" x14ac:dyDescent="0.25">
      <c r="A11">
        <f>Input!G12</f>
        <v>8</v>
      </c>
      <c r="B11">
        <f t="shared" si="0"/>
        <v>8</v>
      </c>
      <c r="C11">
        <f t="shared" si="1"/>
        <v>2980.9579870417283</v>
      </c>
      <c r="D11" s="4">
        <f t="shared" si="2"/>
        <v>238.6317360378888</v>
      </c>
      <c r="E11" s="4">
        <f>Input!I12</f>
        <v>2.6558634285714287</v>
      </c>
      <c r="F11">
        <f t="shared" si="3"/>
        <v>1.7822241428571428</v>
      </c>
      <c r="G11">
        <f t="shared" si="10"/>
        <v>56.070544748267977</v>
      </c>
      <c r="H11">
        <f t="shared" si="6"/>
        <v>2947.2217541558744</v>
      </c>
      <c r="I11">
        <f t="shared" si="4"/>
        <v>51356.405582826141</v>
      </c>
      <c r="N11" s="4">
        <f>Input!J12</f>
        <v>0.17472785714285743</v>
      </c>
      <c r="O11">
        <f t="shared" si="7"/>
        <v>-6.9891142857142596E-2</v>
      </c>
      <c r="P11">
        <f t="shared" si="8"/>
        <v>0</v>
      </c>
      <c r="Q11">
        <f t="shared" si="9"/>
        <v>4.8847718498775143E-3</v>
      </c>
      <c r="R11">
        <f t="shared" si="5"/>
        <v>41.822882777316977</v>
      </c>
    </row>
    <row r="12" spans="1:27" x14ac:dyDescent="0.25">
      <c r="A12">
        <f>Input!G13</f>
        <v>9</v>
      </c>
      <c r="B12">
        <f t="shared" si="0"/>
        <v>9</v>
      </c>
      <c r="C12">
        <f t="shared" si="1"/>
        <v>8103.0839275753842</v>
      </c>
      <c r="D12" s="4">
        <f t="shared" si="2"/>
        <v>653.52031200356816</v>
      </c>
      <c r="E12" s="4">
        <f>Input!I13</f>
        <v>2.8305912857142852</v>
      </c>
      <c r="F12">
        <f t="shared" si="3"/>
        <v>1.9569519999999994</v>
      </c>
      <c r="G12">
        <f t="shared" si="10"/>
        <v>56.070544748267977</v>
      </c>
      <c r="H12">
        <f t="shared" si="6"/>
        <v>2928.2809201254004</v>
      </c>
      <c r="I12">
        <f t="shared" si="4"/>
        <v>51356.405582826141</v>
      </c>
      <c r="N12" s="4">
        <f>Input!J13</f>
        <v>0.17472785714285655</v>
      </c>
      <c r="O12">
        <f t="shared" si="7"/>
        <v>-6.9891142857143485E-2</v>
      </c>
      <c r="P12">
        <f t="shared" si="8"/>
        <v>0</v>
      </c>
      <c r="Q12">
        <f t="shared" si="9"/>
        <v>4.8847718498776383E-3</v>
      </c>
      <c r="R12">
        <f t="shared" si="5"/>
        <v>41.822882777316991</v>
      </c>
    </row>
    <row r="13" spans="1:27" x14ac:dyDescent="0.25">
      <c r="A13">
        <f>Input!G14</f>
        <v>10</v>
      </c>
      <c r="B13">
        <f t="shared" si="0"/>
        <v>10</v>
      </c>
      <c r="C13">
        <f t="shared" si="1"/>
        <v>22026.465794806718</v>
      </c>
      <c r="D13" s="4">
        <f t="shared" si="2"/>
        <v>1781.3043888863244</v>
      </c>
      <c r="E13" s="4">
        <f>Input!I14</f>
        <v>3.1451014285714285</v>
      </c>
      <c r="F13">
        <f t="shared" si="3"/>
        <v>2.2714621428571427</v>
      </c>
      <c r="G13">
        <f t="shared" si="10"/>
        <v>56.070544748267977</v>
      </c>
      <c r="H13">
        <f t="shared" si="6"/>
        <v>2894.3412891838184</v>
      </c>
      <c r="I13">
        <f t="shared" si="4"/>
        <v>51356.405582826141</v>
      </c>
      <c r="N13" s="4">
        <f>Input!J14</f>
        <v>0.31451014285714329</v>
      </c>
      <c r="O13">
        <f t="shared" si="7"/>
        <v>6.9891142857143262E-2</v>
      </c>
      <c r="P13">
        <f t="shared" si="8"/>
        <v>0</v>
      </c>
      <c r="Q13">
        <f t="shared" si="9"/>
        <v>4.884771849877608E-3</v>
      </c>
      <c r="R13">
        <f t="shared" si="5"/>
        <v>40.034460624108199</v>
      </c>
    </row>
    <row r="14" spans="1:27" x14ac:dyDescent="0.25">
      <c r="A14">
        <f>Input!G15</f>
        <v>11</v>
      </c>
      <c r="B14">
        <f t="shared" si="0"/>
        <v>11</v>
      </c>
      <c r="C14">
        <f t="shared" si="1"/>
        <v>59874.141715197817</v>
      </c>
      <c r="D14" s="4">
        <f t="shared" si="2"/>
        <v>4846.9393515021793</v>
      </c>
      <c r="E14" s="4">
        <f>Input!I15</f>
        <v>3.4596115714285713</v>
      </c>
      <c r="F14">
        <f t="shared" si="3"/>
        <v>2.5859722857142855</v>
      </c>
      <c r="G14">
        <f t="shared" si="10"/>
        <v>56.070544748267977</v>
      </c>
      <c r="H14">
        <f t="shared" si="6"/>
        <v>2860.599491502157</v>
      </c>
      <c r="I14">
        <f t="shared" si="4"/>
        <v>51356.405582826141</v>
      </c>
      <c r="N14" s="4">
        <f>Input!J15</f>
        <v>0.31451014285714285</v>
      </c>
      <c r="O14">
        <f t="shared" si="7"/>
        <v>6.9891142857142818E-2</v>
      </c>
      <c r="P14">
        <f t="shared" si="8"/>
        <v>0</v>
      </c>
      <c r="Q14">
        <f t="shared" si="9"/>
        <v>4.8847718498775455E-3</v>
      </c>
      <c r="R14">
        <f t="shared" si="5"/>
        <v>40.034460624108199</v>
      </c>
    </row>
    <row r="15" spans="1:27" x14ac:dyDescent="0.25">
      <c r="A15">
        <f>Input!G16</f>
        <v>12</v>
      </c>
      <c r="B15">
        <f t="shared" si="0"/>
        <v>12</v>
      </c>
      <c r="C15">
        <f t="shared" si="1"/>
        <v>162754.79141900392</v>
      </c>
      <c r="D15" s="4">
        <f t="shared" si="2"/>
        <v>13180.199163069581</v>
      </c>
      <c r="E15" s="4">
        <f>Input!I16</f>
        <v>4.1934685714285713</v>
      </c>
      <c r="F15">
        <f t="shared" si="3"/>
        <v>3.3198292857142855</v>
      </c>
      <c r="G15">
        <f t="shared" si="10"/>
        <v>56.070544748267977</v>
      </c>
      <c r="H15">
        <f t="shared" si="6"/>
        <v>2782.6379818113014</v>
      </c>
      <c r="I15">
        <f t="shared" si="4"/>
        <v>51356.405582826141</v>
      </c>
      <c r="N15" s="4">
        <f>Input!J16</f>
        <v>0.73385699999999998</v>
      </c>
      <c r="O15">
        <f t="shared" si="7"/>
        <v>0.48923799999999995</v>
      </c>
      <c r="P15">
        <f t="shared" si="8"/>
        <v>0</v>
      </c>
      <c r="Q15">
        <f t="shared" si="9"/>
        <v>0.23935382064399996</v>
      </c>
      <c r="R15">
        <f t="shared" si="5"/>
        <v>34.903663213275983</v>
      </c>
    </row>
    <row r="16" spans="1:27" x14ac:dyDescent="0.25">
      <c r="A16">
        <f>Input!G17</f>
        <v>13</v>
      </c>
      <c r="B16">
        <f t="shared" si="0"/>
        <v>13</v>
      </c>
      <c r="C16">
        <f t="shared" si="1"/>
        <v>442413.39200892049</v>
      </c>
      <c r="D16" s="4">
        <f t="shared" si="2"/>
        <v>35832.3478806813</v>
      </c>
      <c r="E16" s="4">
        <f>Input!I17</f>
        <v>5.1020534285714287</v>
      </c>
      <c r="F16">
        <f t="shared" si="3"/>
        <v>4.2284141428571429</v>
      </c>
      <c r="G16">
        <f t="shared" si="10"/>
        <v>56.070544748267977</v>
      </c>
      <c r="H16">
        <f t="shared" si="6"/>
        <v>2687.6065057084752</v>
      </c>
      <c r="I16">
        <f t="shared" si="4"/>
        <v>51356.405582826141</v>
      </c>
      <c r="N16" s="4">
        <f>Input!J17</f>
        <v>0.90858485714285742</v>
      </c>
      <c r="O16">
        <f t="shared" si="7"/>
        <v>0.66396585714285739</v>
      </c>
      <c r="P16">
        <f t="shared" si="8"/>
        <v>0</v>
      </c>
      <c r="Q16">
        <f t="shared" si="9"/>
        <v>0.4408506594514493</v>
      </c>
      <c r="R16">
        <f t="shared" si="5"/>
        <v>32.86963236057246</v>
      </c>
    </row>
    <row r="17" spans="1:18" x14ac:dyDescent="0.25">
      <c r="A17">
        <f>Input!G18</f>
        <v>14</v>
      </c>
      <c r="B17">
        <f t="shared" si="0"/>
        <v>14</v>
      </c>
      <c r="C17">
        <f t="shared" si="1"/>
        <v>1202604.2841647768</v>
      </c>
      <c r="D17" s="4">
        <f t="shared" si="2"/>
        <v>97407.272115317115</v>
      </c>
      <c r="E17" s="4">
        <f>Input!I18</f>
        <v>6.3950395714285708</v>
      </c>
      <c r="F17">
        <f t="shared" si="3"/>
        <v>5.521400285714285</v>
      </c>
      <c r="G17">
        <f t="shared" si="10"/>
        <v>56.070544748267977</v>
      </c>
      <c r="H17">
        <f t="shared" si="6"/>
        <v>2555.2160058961226</v>
      </c>
      <c r="I17">
        <f t="shared" si="4"/>
        <v>51356.405582826141</v>
      </c>
      <c r="N17" s="4">
        <f>Input!J18</f>
        <v>1.2929861428571421</v>
      </c>
      <c r="O17">
        <f t="shared" si="7"/>
        <v>1.0483671428571419</v>
      </c>
      <c r="P17">
        <f t="shared" si="8"/>
        <v>0</v>
      </c>
      <c r="Q17">
        <f t="shared" si="9"/>
        <v>1.099073666222447</v>
      </c>
      <c r="R17">
        <f t="shared" si="5"/>
        <v>28.609694446019329</v>
      </c>
    </row>
    <row r="18" spans="1:18" x14ac:dyDescent="0.25">
      <c r="A18">
        <f>Input!G19</f>
        <v>15</v>
      </c>
      <c r="B18">
        <f t="shared" si="0"/>
        <v>15</v>
      </c>
      <c r="C18">
        <f t="shared" si="1"/>
        <v>3269017.3724721107</v>
      </c>
      <c r="D18" s="4">
        <f t="shared" si="2"/>
        <v>264785.26975107013</v>
      </c>
      <c r="E18" s="4">
        <f>Input!I19</f>
        <v>7.9675902857142864</v>
      </c>
      <c r="F18">
        <f t="shared" si="3"/>
        <v>7.0939510000000006</v>
      </c>
      <c r="G18">
        <f t="shared" si="10"/>
        <v>56.070544748267977</v>
      </c>
      <c r="H18">
        <f t="shared" si="6"/>
        <v>2398.7067351828814</v>
      </c>
      <c r="I18">
        <f t="shared" si="4"/>
        <v>51356.405582826141</v>
      </c>
      <c r="N18" s="4">
        <f>Input!J19</f>
        <v>1.5725507142857156</v>
      </c>
      <c r="O18">
        <f t="shared" si="7"/>
        <v>1.3279317142857154</v>
      </c>
      <c r="P18">
        <f t="shared" si="8"/>
        <v>0</v>
      </c>
      <c r="Q18">
        <f t="shared" si="9"/>
        <v>1.763402637805799</v>
      </c>
      <c r="R18">
        <f t="shared" si="5"/>
        <v>25.697179111185093</v>
      </c>
    </row>
    <row r="19" spans="1:18" x14ac:dyDescent="0.25">
      <c r="A19">
        <f>Input!G20</f>
        <v>16</v>
      </c>
      <c r="B19">
        <f t="shared" si="0"/>
        <v>16</v>
      </c>
      <c r="C19">
        <f t="shared" si="1"/>
        <v>8886110.5205078721</v>
      </c>
      <c r="D19" s="4">
        <f t="shared" si="2"/>
        <v>719765.83920819848</v>
      </c>
      <c r="E19" s="4">
        <f>Input!I20</f>
        <v>9.7498144285714279</v>
      </c>
      <c r="F19">
        <f t="shared" si="3"/>
        <v>8.8761751428571429</v>
      </c>
      <c r="G19">
        <f t="shared" si="10"/>
        <v>56.070544748267977</v>
      </c>
      <c r="H19">
        <f t="shared" si="6"/>
        <v>2227.308522452126</v>
      </c>
      <c r="I19">
        <f t="shared" si="4"/>
        <v>51356.405582826141</v>
      </c>
      <c r="N19" s="4">
        <f>Input!J20</f>
        <v>1.7822241428571415</v>
      </c>
      <c r="O19">
        <f t="shared" si="7"/>
        <v>1.5376051428571413</v>
      </c>
      <c r="P19">
        <f t="shared" si="8"/>
        <v>0</v>
      </c>
      <c r="Q19">
        <f t="shared" si="9"/>
        <v>2.3642295753407301</v>
      </c>
      <c r="R19">
        <f t="shared" si="5"/>
        <v>23.615372818906891</v>
      </c>
    </row>
    <row r="20" spans="1:18" x14ac:dyDescent="0.25">
      <c r="A20">
        <f>Input!G21</f>
        <v>17</v>
      </c>
      <c r="B20">
        <f t="shared" si="0"/>
        <v>17</v>
      </c>
      <c r="C20">
        <f t="shared" si="1"/>
        <v>24154952.753575299</v>
      </c>
      <c r="D20" s="4">
        <f t="shared" si="2"/>
        <v>1956531.253465459</v>
      </c>
      <c r="E20" s="4">
        <f>Input!I21</f>
        <v>11.916439714285714</v>
      </c>
      <c r="F20">
        <f t="shared" si="3"/>
        <v>11.042800428571429</v>
      </c>
      <c r="G20">
        <f t="shared" si="10"/>
        <v>56.070544748267977</v>
      </c>
      <c r="H20">
        <f t="shared" si="6"/>
        <v>2027.4977585199651</v>
      </c>
      <c r="I20">
        <f t="shared" si="4"/>
        <v>51356.405582826141</v>
      </c>
      <c r="N20" s="4">
        <f>Input!J21</f>
        <v>2.1666252857142858</v>
      </c>
      <c r="O20">
        <f t="shared" si="7"/>
        <v>1.9220062857142857</v>
      </c>
      <c r="P20">
        <f t="shared" si="8"/>
        <v>0</v>
      </c>
      <c r="Q20">
        <f t="shared" si="9"/>
        <v>3.6941081623252243</v>
      </c>
      <c r="R20">
        <f t="shared" si="5"/>
        <v>20.027092312330144</v>
      </c>
    </row>
    <row r="21" spans="1:18" x14ac:dyDescent="0.25">
      <c r="A21">
        <f>Input!G22</f>
        <v>18</v>
      </c>
      <c r="B21">
        <f t="shared" si="0"/>
        <v>18</v>
      </c>
      <c r="C21">
        <f t="shared" si="1"/>
        <v>65659969.13733051</v>
      </c>
      <c r="D21" s="4">
        <f t="shared" si="2"/>
        <v>5318408.2051075939</v>
      </c>
      <c r="E21" s="4">
        <f>Input!I22</f>
        <v>14.921758714285714</v>
      </c>
      <c r="F21">
        <f t="shared" si="3"/>
        <v>14.048119428571429</v>
      </c>
      <c r="G21">
        <f t="shared" si="10"/>
        <v>56.070544748267977</v>
      </c>
      <c r="H21">
        <f t="shared" si="6"/>
        <v>1765.8842297494739</v>
      </c>
      <c r="I21">
        <f t="shared" si="4"/>
        <v>51356.405582826141</v>
      </c>
      <c r="N21" s="4">
        <f>Input!J22</f>
        <v>3.0053190000000001</v>
      </c>
      <c r="O21">
        <f t="shared" si="7"/>
        <v>2.7606999999999999</v>
      </c>
      <c r="P21">
        <f t="shared" si="8"/>
        <v>0</v>
      </c>
      <c r="Q21">
        <f t="shared" si="9"/>
        <v>7.6214644899999993</v>
      </c>
      <c r="R21">
        <f t="shared" si="5"/>
        <v>13.223915720752242</v>
      </c>
    </row>
    <row r="22" spans="1:18" x14ac:dyDescent="0.25">
      <c r="A22">
        <f>Input!G23</f>
        <v>19</v>
      </c>
      <c r="B22">
        <f t="shared" si="0"/>
        <v>19</v>
      </c>
      <c r="C22">
        <f t="shared" si="1"/>
        <v>178482300.96318725</v>
      </c>
      <c r="D22" s="4">
        <f t="shared" si="2"/>
        <v>14456937.232271697</v>
      </c>
      <c r="E22" s="4">
        <f>Input!I23</f>
        <v>18.27653342857143</v>
      </c>
      <c r="F22">
        <f t="shared" si="3"/>
        <v>17.402894142857143</v>
      </c>
      <c r="G22">
        <f t="shared" si="10"/>
        <v>56.070544748267977</v>
      </c>
      <c r="H22">
        <f t="shared" si="6"/>
        <v>1495.1872033421289</v>
      </c>
      <c r="I22">
        <f t="shared" si="4"/>
        <v>51356.405582826141</v>
      </c>
      <c r="N22" s="4">
        <f>Input!J23</f>
        <v>3.3547747142857158</v>
      </c>
      <c r="O22">
        <f t="shared" si="7"/>
        <v>3.1101557142857157</v>
      </c>
      <c r="P22">
        <f t="shared" si="8"/>
        <v>0</v>
      </c>
      <c r="Q22">
        <f t="shared" si="9"/>
        <v>9.6730685671040906</v>
      </c>
      <c r="R22">
        <f t="shared" si="5"/>
        <v>10.804464414834365</v>
      </c>
    </row>
    <row r="23" spans="1:18" x14ac:dyDescent="0.25">
      <c r="A23">
        <f>Input!G24</f>
        <v>20</v>
      </c>
      <c r="B23">
        <f t="shared" si="0"/>
        <v>20</v>
      </c>
      <c r="C23">
        <f t="shared" si="1"/>
        <v>485165195.40979028</v>
      </c>
      <c r="D23" s="4">
        <f t="shared" si="2"/>
        <v>39298034.625657395</v>
      </c>
      <c r="E23" s="4">
        <f>Input!I24</f>
        <v>24.147389285714286</v>
      </c>
      <c r="F23">
        <f t="shared" si="3"/>
        <v>23.27375</v>
      </c>
      <c r="G23">
        <f t="shared" si="10"/>
        <v>56.070544748267977</v>
      </c>
      <c r="H23">
        <f t="shared" si="6"/>
        <v>1075.6297457600181</v>
      </c>
      <c r="I23">
        <f t="shared" si="4"/>
        <v>51356.405582826141</v>
      </c>
      <c r="N23" s="4">
        <f>Input!J24</f>
        <v>5.8708558571428568</v>
      </c>
      <c r="O23">
        <f t="shared" si="7"/>
        <v>5.6262368571428567</v>
      </c>
      <c r="P23">
        <f t="shared" si="8"/>
        <v>0</v>
      </c>
      <c r="Q23">
        <f t="shared" si="9"/>
        <v>31.654541172672729</v>
      </c>
      <c r="R23">
        <f t="shared" si="5"/>
        <v>0.59433826264499467</v>
      </c>
    </row>
    <row r="24" spans="1:18" x14ac:dyDescent="0.25">
      <c r="A24">
        <f>Input!G25</f>
        <v>21</v>
      </c>
      <c r="B24">
        <f t="shared" si="0"/>
        <v>21</v>
      </c>
      <c r="C24">
        <f t="shared" si="1"/>
        <v>1318815734.4832146</v>
      </c>
      <c r="D24" s="4">
        <f t="shared" si="2"/>
        <v>106823138.2690791</v>
      </c>
      <c r="E24" s="4">
        <f>Input!I25</f>
        <v>31.311231142857146</v>
      </c>
      <c r="F24">
        <f t="shared" si="3"/>
        <v>30.437591857142859</v>
      </c>
      <c r="G24">
        <f t="shared" si="10"/>
        <v>56.070544748267977</v>
      </c>
      <c r="H24">
        <f t="shared" si="6"/>
        <v>657.04827391863955</v>
      </c>
      <c r="I24">
        <f t="shared" si="4"/>
        <v>51356.405582826141</v>
      </c>
      <c r="N24" s="4">
        <f>Input!J25</f>
        <v>7.1638418571428595</v>
      </c>
      <c r="O24">
        <f t="shared" si="7"/>
        <v>6.9192228571428593</v>
      </c>
      <c r="P24">
        <f t="shared" si="8"/>
        <v>0</v>
      </c>
      <c r="Q24">
        <f t="shared" si="9"/>
        <v>47.875644946808194</v>
      </c>
      <c r="R24">
        <f t="shared" si="5"/>
        <v>0.2725389473621358</v>
      </c>
    </row>
    <row r="25" spans="1:18" x14ac:dyDescent="0.25">
      <c r="A25">
        <f>Input!G26</f>
        <v>22</v>
      </c>
      <c r="B25">
        <f t="shared" si="0"/>
        <v>22</v>
      </c>
      <c r="C25">
        <f t="shared" si="1"/>
        <v>3584912846.1315918</v>
      </c>
      <c r="D25" s="4">
        <f t="shared" si="2"/>
        <v>290375400.46780598</v>
      </c>
      <c r="E25" s="4">
        <f>Input!I26</f>
        <v>40.327188285714286</v>
      </c>
      <c r="F25">
        <f t="shared" si="3"/>
        <v>39.453549000000002</v>
      </c>
      <c r="G25">
        <f t="shared" si="10"/>
        <v>56.070544748267977</v>
      </c>
      <c r="H25">
        <f t="shared" si="6"/>
        <v>276.12454769795596</v>
      </c>
      <c r="I25">
        <f t="shared" si="4"/>
        <v>51356.405582826141</v>
      </c>
      <c r="N25" s="4">
        <f>Input!J26</f>
        <v>9.0159571428571397</v>
      </c>
      <c r="O25">
        <f t="shared" si="7"/>
        <v>8.7713381428571395</v>
      </c>
      <c r="P25">
        <f t="shared" si="8"/>
        <v>0</v>
      </c>
      <c r="Q25">
        <f t="shared" si="9"/>
        <v>76.936372816340537</v>
      </c>
      <c r="R25">
        <f t="shared" si="5"/>
        <v>5.6366732868782163</v>
      </c>
    </row>
    <row r="26" spans="1:18" x14ac:dyDescent="0.25">
      <c r="A26">
        <f>Input!G27</f>
        <v>23</v>
      </c>
      <c r="B26">
        <f t="shared" si="0"/>
        <v>23</v>
      </c>
      <c r="C26">
        <f t="shared" si="1"/>
        <v>9744803446.2489033</v>
      </c>
      <c r="D26" s="4">
        <f t="shared" si="2"/>
        <v>789322179.37515545</v>
      </c>
      <c r="E26" s="4">
        <f>Input!I27</f>
        <v>51.404934142857144</v>
      </c>
      <c r="F26">
        <f t="shared" si="3"/>
        <v>50.531294857142861</v>
      </c>
      <c r="G26">
        <f t="shared" si="10"/>
        <v>56.070544748267977</v>
      </c>
      <c r="H26">
        <f t="shared" si="6"/>
        <v>30.683289356329617</v>
      </c>
      <c r="I26">
        <f t="shared" si="4"/>
        <v>51356.405582826141</v>
      </c>
      <c r="N26" s="4">
        <f>Input!J27</f>
        <v>11.077745857142858</v>
      </c>
      <c r="O26">
        <f t="shared" si="7"/>
        <v>10.833126857142858</v>
      </c>
      <c r="P26">
        <f t="shared" si="8"/>
        <v>0</v>
      </c>
      <c r="Q26">
        <f t="shared" si="9"/>
        <v>117.35663750294989</v>
      </c>
      <c r="R26">
        <f t="shared" si="5"/>
        <v>19.677711213658025</v>
      </c>
    </row>
    <row r="27" spans="1:18" x14ac:dyDescent="0.25">
      <c r="A27">
        <f>Input!G28</f>
        <v>24</v>
      </c>
      <c r="B27">
        <f t="shared" si="0"/>
        <v>24</v>
      </c>
      <c r="C27">
        <f t="shared" si="1"/>
        <v>26489122129.843472</v>
      </c>
      <c r="D27" s="4">
        <f t="shared" si="2"/>
        <v>2145600141.8471758</v>
      </c>
      <c r="E27" s="4">
        <f>Input!I28</f>
        <v>64.020285142857148</v>
      </c>
      <c r="F27">
        <f t="shared" si="3"/>
        <v>63.146645857142865</v>
      </c>
      <c r="G27">
        <f t="shared" si="10"/>
        <v>56.070544748267977</v>
      </c>
      <c r="H27">
        <f t="shared" si="6"/>
        <v>50.071206903020411</v>
      </c>
      <c r="I27">
        <f t="shared" si="4"/>
        <v>51356.405582826141</v>
      </c>
      <c r="N27" s="4">
        <f>Input!J28</f>
        <v>12.615351000000004</v>
      </c>
      <c r="O27">
        <f t="shared" si="7"/>
        <v>12.370732000000004</v>
      </c>
      <c r="P27">
        <f t="shared" si="8"/>
        <v>0</v>
      </c>
      <c r="Q27">
        <f t="shared" si="9"/>
        <v>153.03501021582409</v>
      </c>
      <c r="R27">
        <f t="shared" si="5"/>
        <v>35.683440241235608</v>
      </c>
    </row>
    <row r="28" spans="1:18" x14ac:dyDescent="0.25">
      <c r="A28">
        <f>Input!G29</f>
        <v>25</v>
      </c>
      <c r="B28">
        <f t="shared" si="0"/>
        <v>25</v>
      </c>
      <c r="C28">
        <f t="shared" si="1"/>
        <v>72004899337.38588</v>
      </c>
      <c r="D28" s="4">
        <f t="shared" si="2"/>
        <v>5832345881.5743284</v>
      </c>
      <c r="E28" s="4">
        <f>Input!I29</f>
        <v>77.649057714285718</v>
      </c>
      <c r="F28">
        <f t="shared" si="3"/>
        <v>76.775418428571427</v>
      </c>
      <c r="G28">
        <f t="shared" si="10"/>
        <v>56.070544748267977</v>
      </c>
      <c r="H28">
        <f t="shared" si="6"/>
        <v>428.69179411732256</v>
      </c>
      <c r="I28">
        <f t="shared" si="4"/>
        <v>51356.405582826141</v>
      </c>
      <c r="N28" s="4">
        <f>Input!J29</f>
        <v>13.62877257142857</v>
      </c>
      <c r="O28">
        <f t="shared" si="7"/>
        <v>13.38415357142857</v>
      </c>
      <c r="P28">
        <f t="shared" si="8"/>
        <v>0</v>
      </c>
      <c r="Q28">
        <f t="shared" si="9"/>
        <v>179.13556682358413</v>
      </c>
      <c r="R28">
        <f t="shared" si="5"/>
        <v>48.817936238232072</v>
      </c>
    </row>
    <row r="29" spans="1:18" x14ac:dyDescent="0.25">
      <c r="A29">
        <f>Input!G30</f>
        <v>26</v>
      </c>
      <c r="B29">
        <f t="shared" si="0"/>
        <v>26</v>
      </c>
      <c r="C29">
        <f t="shared" si="1"/>
        <v>195729609428.83878</v>
      </c>
      <c r="D29" s="4">
        <f t="shared" si="2"/>
        <v>15853959832.023451</v>
      </c>
      <c r="E29" s="4">
        <f>Input!I30</f>
        <v>93.654128999999998</v>
      </c>
      <c r="F29">
        <f t="shared" si="3"/>
        <v>92.780489714285707</v>
      </c>
      <c r="G29">
        <f t="shared" si="10"/>
        <v>56.070544748267977</v>
      </c>
      <c r="H29">
        <f t="shared" si="6"/>
        <v>1347.6200594080506</v>
      </c>
      <c r="I29">
        <f t="shared" si="4"/>
        <v>51356.405582826141</v>
      </c>
      <c r="N29" s="4">
        <f>Input!J30</f>
        <v>16.00507128571428</v>
      </c>
      <c r="O29">
        <f t="shared" si="7"/>
        <v>15.76045228571428</v>
      </c>
      <c r="P29">
        <f t="shared" si="8"/>
        <v>0</v>
      </c>
      <c r="Q29">
        <f t="shared" si="9"/>
        <v>248.39185625027648</v>
      </c>
      <c r="R29">
        <f t="shared" si="5"/>
        <v>87.671050888138126</v>
      </c>
    </row>
    <row r="30" spans="1:18" x14ac:dyDescent="0.25">
      <c r="A30">
        <f>Input!G31</f>
        <v>27</v>
      </c>
      <c r="B30">
        <f t="shared" si="0"/>
        <v>27</v>
      </c>
      <c r="C30">
        <f t="shared" si="1"/>
        <v>532048240601.79865</v>
      </c>
      <c r="D30" s="4">
        <f t="shared" si="2"/>
        <v>43095530925.360962</v>
      </c>
      <c r="E30" s="4">
        <f>Input!I31</f>
        <v>109.41458128571428</v>
      </c>
      <c r="F30">
        <f t="shared" si="3"/>
        <v>108.54094199999999</v>
      </c>
      <c r="G30">
        <f t="shared" si="10"/>
        <v>56.070544748267977</v>
      </c>
      <c r="H30">
        <f t="shared" si="6"/>
        <v>2753.1425877545662</v>
      </c>
      <c r="I30">
        <f t="shared" si="4"/>
        <v>51356.405582826141</v>
      </c>
      <c r="N30" s="4">
        <f>Input!J31</f>
        <v>15.76045228571428</v>
      </c>
      <c r="O30">
        <f t="shared" si="7"/>
        <v>15.51583328571428</v>
      </c>
      <c r="P30">
        <f t="shared" si="8"/>
        <v>0</v>
      </c>
      <c r="Q30">
        <f t="shared" si="9"/>
        <v>240.74108255007917</v>
      </c>
      <c r="R30">
        <f t="shared" si="5"/>
        <v>83.150015956056208</v>
      </c>
    </row>
    <row r="31" spans="1:18" x14ac:dyDescent="0.25">
      <c r="A31">
        <f>Input!G32</f>
        <v>28</v>
      </c>
      <c r="B31">
        <f t="shared" si="0"/>
        <v>28</v>
      </c>
      <c r="C31">
        <f t="shared" si="1"/>
        <v>1446257064291.4751</v>
      </c>
      <c r="D31" s="4">
        <f t="shared" si="2"/>
        <v>117145798607.05551</v>
      </c>
      <c r="E31" s="4">
        <f>Input!I32</f>
        <v>125.45459814285717</v>
      </c>
      <c r="F31">
        <f t="shared" si="3"/>
        <v>124.58095885714287</v>
      </c>
      <c r="G31">
        <f t="shared" si="10"/>
        <v>56.070544748267977</v>
      </c>
      <c r="H31">
        <f t="shared" si="6"/>
        <v>4693.6768413695245</v>
      </c>
      <c r="I31">
        <f t="shared" si="4"/>
        <v>51356.405582826141</v>
      </c>
      <c r="N31" s="4">
        <f>Input!J32</f>
        <v>16.040016857142888</v>
      </c>
      <c r="O31">
        <f t="shared" si="7"/>
        <v>15.795397857142888</v>
      </c>
      <c r="P31">
        <f t="shared" si="8"/>
        <v>0</v>
      </c>
      <c r="Q31">
        <f t="shared" si="9"/>
        <v>249.49459346543412</v>
      </c>
      <c r="R31">
        <f t="shared" si="5"/>
        <v>88.326682564993121</v>
      </c>
    </row>
    <row r="32" spans="1:18" x14ac:dyDescent="0.25">
      <c r="A32">
        <f>Input!G33</f>
        <v>29</v>
      </c>
      <c r="B32">
        <f t="shared" si="0"/>
        <v>29</v>
      </c>
      <c r="C32">
        <f t="shared" si="1"/>
        <v>3931334297144.042</v>
      </c>
      <c r="D32" s="4">
        <f t="shared" si="2"/>
        <v>318435295638.73395</v>
      </c>
      <c r="E32" s="4">
        <f>Input!I33</f>
        <v>142.05374414285717</v>
      </c>
      <c r="F32">
        <f t="shared" si="3"/>
        <v>141.18010485714288</v>
      </c>
      <c r="G32">
        <f t="shared" si="10"/>
        <v>56.070544748267977</v>
      </c>
      <c r="H32">
        <f t="shared" si="6"/>
        <v>7243.6372219261903</v>
      </c>
      <c r="I32">
        <f t="shared" si="4"/>
        <v>51356.405582826141</v>
      </c>
      <c r="N32" s="4">
        <f>Input!J33</f>
        <v>16.599146000000005</v>
      </c>
      <c r="O32">
        <f t="shared" si="7"/>
        <v>16.354527000000004</v>
      </c>
      <c r="P32">
        <f t="shared" si="8"/>
        <v>0</v>
      </c>
      <c r="Q32">
        <f t="shared" si="9"/>
        <v>267.47055339372912</v>
      </c>
      <c r="R32">
        <f t="shared" si="5"/>
        <v>99.148953880453362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10686474581524.463</v>
      </c>
      <c r="D33" s="4">
        <f t="shared" si="2"/>
        <v>865596877679.60645</v>
      </c>
      <c r="E33" s="4">
        <f>Input!I34</f>
        <v>159.00234585714287</v>
      </c>
      <c r="F33">
        <f t="shared" si="3"/>
        <v>158.12870657142858</v>
      </c>
      <c r="G33">
        <f t="shared" si="10"/>
        <v>56.070544748267977</v>
      </c>
      <c r="H33">
        <f t="shared" si="6"/>
        <v>10415.868394722436</v>
      </c>
      <c r="I33">
        <f t="shared" si="4"/>
        <v>51356.405582826141</v>
      </c>
      <c r="N33" s="4">
        <f>Input!J34</f>
        <v>16.948601714285701</v>
      </c>
      <c r="O33">
        <f t="shared" si="7"/>
        <v>16.703982714285701</v>
      </c>
      <c r="P33">
        <f t="shared" si="8"/>
        <v>0</v>
      </c>
      <c r="Q33">
        <f t="shared" si="9"/>
        <v>279.02303851915548</v>
      </c>
      <c r="R33">
        <f t="shared" si="5"/>
        <v>106.23038362285797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29048849665247.426</v>
      </c>
      <c r="D34" s="4">
        <f t="shared" si="2"/>
        <v>2352936263372.2129</v>
      </c>
      <c r="E34" s="4">
        <f>Input!I35</f>
        <v>177.20898814285715</v>
      </c>
      <c r="F34">
        <f t="shared" si="3"/>
        <v>176.33534885714286</v>
      </c>
      <c r="G34">
        <f t="shared" si="10"/>
        <v>56.070544748267977</v>
      </c>
      <c r="H34">
        <f t="shared" si="6"/>
        <v>14463.623107346049</v>
      </c>
      <c r="I34">
        <f t="shared" si="4"/>
        <v>51356.405582826141</v>
      </c>
      <c r="N34" s="4">
        <f>Input!J35</f>
        <v>18.206642285714281</v>
      </c>
      <c r="O34">
        <f t="shared" si="7"/>
        <v>17.962023285714281</v>
      </c>
      <c r="P34">
        <f t="shared" si="8"/>
        <v>0</v>
      </c>
      <c r="Q34">
        <f t="shared" si="9"/>
        <v>322.63428051654205</v>
      </c>
      <c r="R34">
        <f t="shared" si="5"/>
        <v>133.74582624136542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78962960182680.687</v>
      </c>
      <c r="D35" s="4">
        <f t="shared" si="2"/>
        <v>6395943888251.8643</v>
      </c>
      <c r="E35" s="4">
        <f>Input!I36</f>
        <v>195.24090257142856</v>
      </c>
      <c r="F35">
        <f t="shared" si="3"/>
        <v>194.36726328571427</v>
      </c>
      <c r="G35">
        <f t="shared" si="10"/>
        <v>56.070544748267977</v>
      </c>
      <c r="H35">
        <f t="shared" si="6"/>
        <v>19125.982358225639</v>
      </c>
      <c r="I35">
        <f t="shared" si="4"/>
        <v>51356.405582826141</v>
      </c>
      <c r="N35" s="4">
        <f>Input!J36</f>
        <v>18.031914428571412</v>
      </c>
      <c r="O35">
        <f t="shared" si="7"/>
        <v>17.787295428571412</v>
      </c>
      <c r="P35">
        <f t="shared" si="8"/>
        <v>0</v>
      </c>
      <c r="Q35">
        <f t="shared" si="9"/>
        <v>316.38787866327743</v>
      </c>
      <c r="R35">
        <f t="shared" si="5"/>
        <v>129.73495207961193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214643579785916.06</v>
      </c>
      <c r="D36" s="4">
        <f t="shared" si="2"/>
        <v>17385978047283.584</v>
      </c>
      <c r="E36" s="4">
        <f>Input!I37</f>
        <v>212.46906885714284</v>
      </c>
      <c r="F36">
        <f t="shared" si="3"/>
        <v>211.59542957142855</v>
      </c>
      <c r="G36">
        <f t="shared" si="10"/>
        <v>56.070544748267977</v>
      </c>
      <c r="H36">
        <f t="shared" si="6"/>
        <v>24187.989799257357</v>
      </c>
      <c r="I36">
        <f t="shared" si="4"/>
        <v>51356.405582826141</v>
      </c>
      <c r="N36" s="4">
        <f>Input!J37</f>
        <v>17.228166285714281</v>
      </c>
      <c r="O36">
        <f t="shared" si="7"/>
        <v>16.98354728571428</v>
      </c>
      <c r="P36">
        <f t="shared" si="8"/>
        <v>0</v>
      </c>
      <c r="Q36">
        <f t="shared" si="9"/>
        <v>288.44087840609291</v>
      </c>
      <c r="R36">
        <f t="shared" si="5"/>
        <v>112.07137920337773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583461742527454.87</v>
      </c>
      <c r="D37" s="4">
        <f t="shared" si="2"/>
        <v>47259988195923.695</v>
      </c>
      <c r="E37" s="4">
        <f>Input!I38</f>
        <v>228.85854142857144</v>
      </c>
      <c r="F37">
        <f t="shared" si="3"/>
        <v>227.98490214285715</v>
      </c>
      <c r="G37">
        <f t="shared" si="10"/>
        <v>56.070544748267977</v>
      </c>
      <c r="H37">
        <f t="shared" si="6"/>
        <v>29554.546278394533</v>
      </c>
      <c r="I37">
        <f t="shared" si="4"/>
        <v>51356.405582826141</v>
      </c>
      <c r="N37" s="4">
        <f>Input!J38</f>
        <v>16.389472571428598</v>
      </c>
      <c r="O37">
        <f t="shared" si="7"/>
        <v>16.144853571428598</v>
      </c>
      <c r="P37">
        <f t="shared" si="8"/>
        <v>0</v>
      </c>
      <c r="Q37">
        <f t="shared" si="9"/>
        <v>260.65629684287074</v>
      </c>
      <c r="R37">
        <f t="shared" si="5"/>
        <v>95.017330559407853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1586013452313430.7</v>
      </c>
      <c r="D38" s="4">
        <f t="shared" si="2"/>
        <v>128465967126173.22</v>
      </c>
      <c r="E38" s="4">
        <f>Input!I39</f>
        <v>245.2480141428571</v>
      </c>
      <c r="F38">
        <f t="shared" si="3"/>
        <v>244.37437485714281</v>
      </c>
      <c r="G38">
        <f t="shared" si="10"/>
        <v>56.070544748267977</v>
      </c>
      <c r="H38">
        <f t="shared" si="6"/>
        <v>35458.332433671989</v>
      </c>
      <c r="I38">
        <f t="shared" si="4"/>
        <v>51356.405582826141</v>
      </c>
      <c r="N38" s="4">
        <f>Input!J39</f>
        <v>16.38947271428566</v>
      </c>
      <c r="O38">
        <f t="shared" si="7"/>
        <v>16.144853714285659</v>
      </c>
      <c r="P38">
        <f t="shared" si="8"/>
        <v>0</v>
      </c>
      <c r="Q38">
        <f t="shared" si="9"/>
        <v>260.65630145568343</v>
      </c>
      <c r="R38">
        <f t="shared" si="5"/>
        <v>95.017333344458663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4311231547115195</v>
      </c>
      <c r="D39" s="4">
        <f t="shared" si="2"/>
        <v>349206704014498.56</v>
      </c>
      <c r="E39" s="4">
        <f>Input!I40</f>
        <v>260.34450057142857</v>
      </c>
      <c r="F39">
        <f t="shared" si="3"/>
        <v>259.47086128571431</v>
      </c>
      <c r="G39">
        <f t="shared" si="10"/>
        <v>56.070544748267977</v>
      </c>
      <c r="H39">
        <f t="shared" si="6"/>
        <v>41371.688767533356</v>
      </c>
      <c r="I39">
        <f t="shared" si="4"/>
        <v>51356.405582826141</v>
      </c>
      <c r="N39" s="4">
        <f>Input!J40</f>
        <v>15.096486428571467</v>
      </c>
      <c r="O39">
        <f t="shared" si="7"/>
        <v>14.851867428571467</v>
      </c>
      <c r="P39">
        <f t="shared" si="8"/>
        <v>0</v>
      </c>
      <c r="Q39">
        <f t="shared" si="9"/>
        <v>220.57796611586204</v>
      </c>
      <c r="R39">
        <f t="shared" si="5"/>
        <v>71.481904749580195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1.1719142372802612E+16</v>
      </c>
      <c r="D40" s="4">
        <f t="shared" si="2"/>
        <v>949242237898692.75</v>
      </c>
      <c r="E40" s="4">
        <f>Input!I41</f>
        <v>274.84691228571427</v>
      </c>
      <c r="F40">
        <f t="shared" si="3"/>
        <v>273.97327300000001</v>
      </c>
      <c r="G40">
        <f t="shared" si="10"/>
        <v>56.070544748267977</v>
      </c>
      <c r="H40">
        <f t="shared" si="6"/>
        <v>47481.598979548173</v>
      </c>
      <c r="I40">
        <f t="shared" si="4"/>
        <v>51356.405582826141</v>
      </c>
      <c r="N40" s="4">
        <f>Input!J41</f>
        <v>14.502411714285699</v>
      </c>
      <c r="O40">
        <f t="shared" si="7"/>
        <v>14.257792714285699</v>
      </c>
      <c r="P40">
        <f t="shared" si="8"/>
        <v>0</v>
      </c>
      <c r="Q40">
        <f t="shared" si="9"/>
        <v>203.28465308353836</v>
      </c>
      <c r="R40">
        <f t="shared" si="5"/>
        <v>61.789385868394525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3.1855931757113756E+16</v>
      </c>
      <c r="D41" s="4">
        <f t="shared" si="2"/>
        <v>2580307926085819</v>
      </c>
      <c r="E41" s="4">
        <f>Input!I42</f>
        <v>288.12622914285714</v>
      </c>
      <c r="F41">
        <f t="shared" si="3"/>
        <v>287.25258985714288</v>
      </c>
      <c r="G41">
        <f t="shared" si="10"/>
        <v>56.070544748267977</v>
      </c>
      <c r="H41">
        <f t="shared" si="6"/>
        <v>53445.137980721862</v>
      </c>
      <c r="I41">
        <f t="shared" si="4"/>
        <v>51356.405582826141</v>
      </c>
      <c r="N41" s="4">
        <f>Input!J42</f>
        <v>13.279316857142874</v>
      </c>
      <c r="O41">
        <f t="shared" si="7"/>
        <v>13.034697857142874</v>
      </c>
      <c r="P41">
        <f t="shared" si="8"/>
        <v>0</v>
      </c>
      <c r="Q41">
        <f t="shared" si="9"/>
        <v>169.90334822700501</v>
      </c>
      <c r="R41">
        <f t="shared" si="5"/>
        <v>44.056773024674669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8.6593400423993744E+16</v>
      </c>
      <c r="D42" s="4">
        <f t="shared" si="2"/>
        <v>7014004147307932</v>
      </c>
      <c r="E42" s="4">
        <f>Input!I43</f>
        <v>301.964675</v>
      </c>
      <c r="F42">
        <f t="shared" si="3"/>
        <v>301.09103571428574</v>
      </c>
      <c r="G42">
        <f t="shared" si="10"/>
        <v>56.070544748267977</v>
      </c>
      <c r="H42">
        <f t="shared" si="6"/>
        <v>60035.040993228387</v>
      </c>
      <c r="I42">
        <f t="shared" si="4"/>
        <v>51356.405582826141</v>
      </c>
      <c r="N42" s="4">
        <f>Input!J43</f>
        <v>13.838445857142858</v>
      </c>
      <c r="O42">
        <f t="shared" si="7"/>
        <v>13.593826857142858</v>
      </c>
      <c r="P42">
        <f t="shared" si="8"/>
        <v>0</v>
      </c>
      <c r="Q42">
        <f t="shared" si="9"/>
        <v>184.79212862197846</v>
      </c>
      <c r="R42">
        <f t="shared" si="5"/>
        <v>51.791866634576124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2.3538526683702E+17</v>
      </c>
      <c r="D43" s="4">
        <f t="shared" si="2"/>
        <v>1.906604001836354E+16</v>
      </c>
      <c r="E43" s="4">
        <f>Input!I44</f>
        <v>316.5020324285714</v>
      </c>
      <c r="F43">
        <f t="shared" si="3"/>
        <v>315.62839314285713</v>
      </c>
      <c r="G43">
        <f t="shared" si="10"/>
        <v>56.070544748267977</v>
      </c>
      <c r="H43">
        <f t="shared" si="6"/>
        <v>67370.27666322852</v>
      </c>
      <c r="I43">
        <f t="shared" si="4"/>
        <v>51356.405582826141</v>
      </c>
      <c r="N43" s="4">
        <f>Input!J44</f>
        <v>14.537357428571397</v>
      </c>
      <c r="O43">
        <f t="shared" si="7"/>
        <v>14.292738428571397</v>
      </c>
      <c r="P43">
        <f t="shared" si="8"/>
        <v>0</v>
      </c>
      <c r="Q43">
        <f t="shared" si="9"/>
        <v>204.28237178756157</v>
      </c>
      <c r="R43">
        <f t="shared" si="5"/>
        <v>62.339997206352812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6.3984349353005491E+17</v>
      </c>
      <c r="D44" s="4">
        <f t="shared" si="2"/>
        <v>5.1826870122590568E+16</v>
      </c>
      <c r="E44" s="4">
        <f>Input!I45</f>
        <v>330.75982514285715</v>
      </c>
      <c r="F44">
        <f t="shared" si="3"/>
        <v>329.88618585714289</v>
      </c>
      <c r="G44">
        <f t="shared" si="10"/>
        <v>56.070544748267977</v>
      </c>
      <c r="H44">
        <f t="shared" si="6"/>
        <v>74975.005315864182</v>
      </c>
      <c r="I44">
        <f t="shared" si="4"/>
        <v>51356.405582826141</v>
      </c>
      <c r="N44" s="4">
        <f>Input!J45</f>
        <v>14.257792714285756</v>
      </c>
      <c r="O44">
        <f t="shared" si="7"/>
        <v>14.013173714285756</v>
      </c>
      <c r="P44">
        <f t="shared" si="8"/>
        <v>0</v>
      </c>
      <c r="Q44">
        <f t="shared" si="9"/>
        <v>196.36903754674924</v>
      </c>
      <c r="R44">
        <f t="shared" si="5"/>
        <v>58.003509099720041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1.739274941520501E+18</v>
      </c>
      <c r="D45" s="4">
        <f t="shared" si="2"/>
        <v>1.4088003928014496E+17</v>
      </c>
      <c r="E45" s="4">
        <f>Input!I46</f>
        <v>345.36707357142859</v>
      </c>
      <c r="F45">
        <f t="shared" si="3"/>
        <v>344.49343428571433</v>
      </c>
      <c r="G45">
        <f t="shared" si="10"/>
        <v>56.070544748267977</v>
      </c>
      <c r="H45">
        <f t="shared" si="6"/>
        <v>83187.763209129975</v>
      </c>
      <c r="I45">
        <f t="shared" si="4"/>
        <v>51356.405582826141</v>
      </c>
      <c r="N45" s="4">
        <f>Input!J46</f>
        <v>14.607248428571438</v>
      </c>
      <c r="O45">
        <f t="shared" si="7"/>
        <v>14.362629428571438</v>
      </c>
      <c r="P45">
        <f t="shared" si="8"/>
        <v>0</v>
      </c>
      <c r="Q45">
        <f t="shared" si="9"/>
        <v>206.28512410246631</v>
      </c>
      <c r="R45">
        <f t="shared" si="5"/>
        <v>63.44854027241557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4.7278394682293463E+18</v>
      </c>
      <c r="D46" s="4">
        <f t="shared" si="2"/>
        <v>3.8295165076781453E+17</v>
      </c>
      <c r="E46" s="4">
        <f>Input!I47</f>
        <v>360.32377785714289</v>
      </c>
      <c r="F46">
        <f t="shared" si="3"/>
        <v>359.45013857142862</v>
      </c>
      <c r="G46">
        <f t="shared" si="10"/>
        <v>56.070544748267977</v>
      </c>
      <c r="H46">
        <f t="shared" si="6"/>
        <v>92039.177948305922</v>
      </c>
      <c r="I46">
        <f t="shared" si="4"/>
        <v>51356.405582826141</v>
      </c>
      <c r="N46" s="4">
        <f>Input!J47</f>
        <v>14.956704285714295</v>
      </c>
      <c r="O46">
        <f t="shared" si="7"/>
        <v>14.712085285714295</v>
      </c>
      <c r="P46">
        <f t="shared" si="8"/>
        <v>0</v>
      </c>
      <c r="Q46">
        <f t="shared" si="9"/>
        <v>216.44545345413107</v>
      </c>
      <c r="R46">
        <f t="shared" si="5"/>
        <v>69.13781241329545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1.2851600114359308E+19</v>
      </c>
      <c r="D47" s="4">
        <f t="shared" si="2"/>
        <v>1.0409705134605446E+18</v>
      </c>
      <c r="E47" s="4">
        <f>Input!I48</f>
        <v>375.07080857142864</v>
      </c>
      <c r="F47">
        <f t="shared" si="3"/>
        <v>374.19716928571438</v>
      </c>
      <c r="G47">
        <f t="shared" si="10"/>
        <v>56.070544748267977</v>
      </c>
      <c r="H47">
        <f t="shared" si="6"/>
        <v>101204.54923958938</v>
      </c>
      <c r="I47">
        <f t="shared" si="4"/>
        <v>51356.405582826141</v>
      </c>
      <c r="N47" s="4">
        <f>Input!J48</f>
        <v>14.747030714285756</v>
      </c>
      <c r="O47">
        <f t="shared" si="7"/>
        <v>14.502411714285756</v>
      </c>
      <c r="P47">
        <f t="shared" si="8"/>
        <v>0</v>
      </c>
      <c r="Q47">
        <f t="shared" si="9"/>
        <v>210.31994553065272</v>
      </c>
      <c r="R47">
        <f t="shared" si="5"/>
        <v>65.694939547392792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3.4934271057485095E+19</v>
      </c>
      <c r="D48" s="4">
        <f t="shared" si="2"/>
        <v>2.8296512307014804E+18</v>
      </c>
      <c r="E48" s="4">
        <f>Input!I49</f>
        <v>388.97914557142855</v>
      </c>
      <c r="F48">
        <f t="shared" si="3"/>
        <v>388.10550628571428</v>
      </c>
      <c r="G48">
        <f t="shared" si="10"/>
        <v>56.070544748267977</v>
      </c>
      <c r="H48">
        <f t="shared" si="6"/>
        <v>110247.21568317343</v>
      </c>
      <c r="I48">
        <f t="shared" si="4"/>
        <v>51356.405582826141</v>
      </c>
      <c r="N48" s="4">
        <f>Input!J49</f>
        <v>13.908336999999904</v>
      </c>
      <c r="O48">
        <f t="shared" si="7"/>
        <v>13.663717999999903</v>
      </c>
      <c r="P48">
        <f t="shared" si="8"/>
        <v>0</v>
      </c>
      <c r="Q48">
        <f t="shared" si="9"/>
        <v>186.69718958352135</v>
      </c>
      <c r="R48">
        <f t="shared" si="5"/>
        <v>52.802716519515876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9.4961194206024483E+19</v>
      </c>
      <c r="D49" s="4">
        <f t="shared" si="2"/>
        <v>7.6917895212926075E+18</v>
      </c>
      <c r="E49" s="4">
        <f>Input!I50</f>
        <v>402.39824471428568</v>
      </c>
      <c r="F49">
        <f t="shared" si="3"/>
        <v>401.52460542857142</v>
      </c>
      <c r="G49">
        <f t="shared" si="10"/>
        <v>56.070544748267977</v>
      </c>
      <c r="H49">
        <f t="shared" si="6"/>
        <v>119338.50804051076</v>
      </c>
      <c r="I49">
        <f t="shared" si="4"/>
        <v>51356.405582826141</v>
      </c>
      <c r="N49" s="4">
        <f>Input!J50</f>
        <v>13.419099142857135</v>
      </c>
      <c r="O49">
        <f t="shared" si="7"/>
        <v>13.174480142857135</v>
      </c>
      <c r="P49">
        <f t="shared" si="8"/>
        <v>0</v>
      </c>
      <c r="Q49">
        <f t="shared" si="9"/>
        <v>173.56692703453695</v>
      </c>
      <c r="R49">
        <f t="shared" si="5"/>
        <v>45.931929678998138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2.5813128861900675E+20</v>
      </c>
      <c r="D50" s="4">
        <f t="shared" si="2"/>
        <v>2.0908451684061397E+19</v>
      </c>
      <c r="E50" s="4">
        <f>Input!I51</f>
        <v>413.54588171428571</v>
      </c>
      <c r="F50">
        <f t="shared" si="3"/>
        <v>412.67224242857145</v>
      </c>
      <c r="G50">
        <f t="shared" si="10"/>
        <v>56.070544748267977</v>
      </c>
      <c r="H50">
        <f t="shared" si="6"/>
        <v>127164.77078847455</v>
      </c>
      <c r="I50">
        <f t="shared" si="4"/>
        <v>51356.405582826141</v>
      </c>
      <c r="N50" s="4">
        <f>Input!J51</f>
        <v>11.147637000000032</v>
      </c>
      <c r="O50">
        <f t="shared" si="7"/>
        <v>10.903018000000031</v>
      </c>
      <c r="P50">
        <f t="shared" si="8"/>
        <v>0</v>
      </c>
      <c r="Q50">
        <f t="shared" si="9"/>
        <v>118.87580150832468</v>
      </c>
      <c r="R50">
        <f t="shared" si="5"/>
        <v>20.302664142428036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7.0167359120976314E+20</v>
      </c>
      <c r="D51" s="4">
        <f t="shared" si="2"/>
        <v>5.6835064273998012E+19</v>
      </c>
      <c r="E51" s="4">
        <f>Input!I52</f>
        <v>423.95966171428569</v>
      </c>
      <c r="F51">
        <f t="shared" si="3"/>
        <v>423.08602242857143</v>
      </c>
      <c r="G51">
        <f t="shared" si="10"/>
        <v>56.070544748267977</v>
      </c>
      <c r="H51">
        <f t="shared" si="6"/>
        <v>134700.3608569013</v>
      </c>
      <c r="I51">
        <f t="shared" si="4"/>
        <v>51356.405582826141</v>
      </c>
      <c r="N51" s="4">
        <f>Input!J52</f>
        <v>10.413779999999974</v>
      </c>
      <c r="O51">
        <f t="shared" si="7"/>
        <v>10.169160999999974</v>
      </c>
      <c r="P51">
        <f t="shared" si="8"/>
        <v>0</v>
      </c>
      <c r="Q51">
        <f t="shared" si="9"/>
        <v>103.41183544392048</v>
      </c>
      <c r="R51">
        <f t="shared" si="5"/>
        <v>14.227914382370649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1.9073465724950998E+21</v>
      </c>
      <c r="D52" s="4">
        <f t="shared" si="2"/>
        <v>1.5449372243531068E+20</v>
      </c>
      <c r="E52" s="4">
        <f>Input!I53</f>
        <v>433.4299112857143</v>
      </c>
      <c r="F52">
        <f t="shared" si="3"/>
        <v>432.55627200000004</v>
      </c>
      <c r="G52">
        <f t="shared" si="10"/>
        <v>56.070544748267977</v>
      </c>
      <c r="H52">
        <f t="shared" si="6"/>
        <v>141741.50282426557</v>
      </c>
      <c r="I52">
        <f t="shared" si="4"/>
        <v>51356.405582826141</v>
      </c>
      <c r="N52" s="4">
        <f>Input!J53</f>
        <v>9.4702495714286101</v>
      </c>
      <c r="O52">
        <f t="shared" si="7"/>
        <v>9.22563057142861</v>
      </c>
      <c r="P52">
        <f t="shared" si="8"/>
        <v>0</v>
      </c>
      <c r="Q52">
        <f t="shared" si="9"/>
        <v>85.112259440478184</v>
      </c>
      <c r="R52">
        <f t="shared" si="5"/>
        <v>8.0001879130867941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5.184705528587072E+21</v>
      </c>
      <c r="D53" s="4">
        <f t="shared" si="2"/>
        <v>4.1995747830690048E+20</v>
      </c>
      <c r="E53" s="4">
        <f>Input!I54</f>
        <v>441.5023379999999</v>
      </c>
      <c r="F53">
        <f t="shared" si="3"/>
        <v>440.62869871428563</v>
      </c>
      <c r="G53">
        <f t="shared" si="10"/>
        <v>56.070544748267977</v>
      </c>
      <c r="H53">
        <f t="shared" si="6"/>
        <v>147884.97378175132</v>
      </c>
      <c r="I53">
        <f t="shared" si="4"/>
        <v>51356.405582826141</v>
      </c>
      <c r="N53" s="4">
        <f>Input!J54</f>
        <v>8.0724267142855979</v>
      </c>
      <c r="O53">
        <f t="shared" si="7"/>
        <v>7.8278077142855977</v>
      </c>
      <c r="P53">
        <f t="shared" si="8"/>
        <v>0</v>
      </c>
      <c r="Q53">
        <f t="shared" si="9"/>
        <v>61.274573611829112</v>
      </c>
      <c r="R53">
        <f t="shared" si="5"/>
        <v>2.0467236165275082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1.4093490824269389E+22</v>
      </c>
      <c r="D54" s="4">
        <f t="shared" si="2"/>
        <v>1.1415627820071314E+21</v>
      </c>
      <c r="E54" s="4">
        <f>Input!I55</f>
        <v>448.63123442857142</v>
      </c>
      <c r="F54">
        <f t="shared" si="3"/>
        <v>447.75759514285716</v>
      </c>
      <c r="G54">
        <f t="shared" si="10"/>
        <v>56.070544748267977</v>
      </c>
      <c r="H54">
        <f t="shared" si="6"/>
        <v>153418.74544681344</v>
      </c>
      <c r="I54">
        <f t="shared" si="4"/>
        <v>51356.405582826141</v>
      </c>
      <c r="N54" s="4">
        <f>Input!J55</f>
        <v>7.1288964285715224</v>
      </c>
      <c r="O54">
        <f t="shared" si="7"/>
        <v>6.8842774285715223</v>
      </c>
      <c r="P54">
        <f t="shared" si="8"/>
        <v>0</v>
      </c>
      <c r="Q54">
        <f t="shared" si="9"/>
        <v>47.393275713539332</v>
      </c>
      <c r="R54">
        <f t="shared" si="5"/>
        <v>0.23727342463137488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3.8310080007165769E+22</v>
      </c>
      <c r="D55" s="4">
        <f t="shared" si="2"/>
        <v>3.1030893663751394E+21</v>
      </c>
      <c r="E55" s="4">
        <f>Input!I56</f>
        <v>455.93485871428578</v>
      </c>
      <c r="F55">
        <f t="shared" si="3"/>
        <v>455.06121942857152</v>
      </c>
      <c r="G55">
        <f t="shared" si="10"/>
        <v>56.070544748267977</v>
      </c>
      <c r="H55">
        <f t="shared" si="6"/>
        <v>159193.55848184379</v>
      </c>
      <c r="I55">
        <f t="shared" si="4"/>
        <v>51356.405582826141</v>
      </c>
      <c r="N55" s="4">
        <f>Input!J56</f>
        <v>7.3036242857143634</v>
      </c>
      <c r="O55">
        <f t="shared" si="7"/>
        <v>7.0590052857143633</v>
      </c>
      <c r="P55">
        <f t="shared" si="8"/>
        <v>0</v>
      </c>
      <c r="Q55">
        <f t="shared" si="9"/>
        <v>49.829555623743317</v>
      </c>
      <c r="R55">
        <f t="shared" si="5"/>
        <v>0.43802564332459543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1.0413759433029089E+23</v>
      </c>
      <c r="D56" s="4">
        <f t="shared" si="2"/>
        <v>8.4350714367020347E+21</v>
      </c>
      <c r="E56" s="4">
        <f>Input!I57</f>
        <v>462.57451700000001</v>
      </c>
      <c r="F56">
        <f t="shared" si="3"/>
        <v>461.70087771428575</v>
      </c>
      <c r="G56">
        <f t="shared" si="10"/>
        <v>56.070544748267977</v>
      </c>
      <c r="H56">
        <f t="shared" si="6"/>
        <v>164535.96702212244</v>
      </c>
      <c r="I56">
        <f t="shared" si="4"/>
        <v>51356.405582826141</v>
      </c>
      <c r="N56" s="4">
        <f>Input!J57</f>
        <v>6.6396582857142334</v>
      </c>
      <c r="O56">
        <f t="shared" si="7"/>
        <v>6.3950392857142333</v>
      </c>
      <c r="P56">
        <f t="shared" si="8"/>
        <v>0</v>
      </c>
      <c r="Q56">
        <f t="shared" si="9"/>
        <v>40.896527465828413</v>
      </c>
      <c r="R56">
        <f t="shared" si="5"/>
        <v>4.5409159756711314E-6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2.8307533032746939E+23</v>
      </c>
      <c r="D57" s="4">
        <f t="shared" si="2"/>
        <v>2.2928901408141072E+22</v>
      </c>
      <c r="E57" s="4">
        <f>Input!I58</f>
        <v>469.38890314285715</v>
      </c>
      <c r="F57">
        <f t="shared" si="3"/>
        <v>468.51526385714288</v>
      </c>
      <c r="G57">
        <f t="shared" si="10"/>
        <v>56.070544748267977</v>
      </c>
      <c r="H57">
        <f t="shared" si="6"/>
        <v>170110.6463207987</v>
      </c>
      <c r="I57">
        <f t="shared" si="4"/>
        <v>51356.405582826141</v>
      </c>
      <c r="N57" s="4">
        <f>Input!J58</f>
        <v>6.8143861428571313</v>
      </c>
      <c r="O57">
        <f t="shared" si="7"/>
        <v>6.5697671428571311</v>
      </c>
      <c r="P57">
        <f t="shared" si="8"/>
        <v>0</v>
      </c>
      <c r="Q57">
        <f t="shared" si="9"/>
        <v>43.161840311365154</v>
      </c>
      <c r="R57">
        <f t="shared" si="5"/>
        <v>2.9789694941221374E-2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7.6947852651420175E+23</v>
      </c>
      <c r="D58" s="4">
        <f t="shared" si="2"/>
        <v>6.232721604427889E+22</v>
      </c>
      <c r="E58" s="4">
        <f>Input!I59</f>
        <v>475.81888814285713</v>
      </c>
      <c r="F58">
        <f t="shared" si="3"/>
        <v>474.94524885714287</v>
      </c>
      <c r="G58">
        <f t="shared" si="10"/>
        <v>56.070544748267977</v>
      </c>
      <c r="H58">
        <f t="shared" si="6"/>
        <v>175456.0177422975</v>
      </c>
      <c r="I58">
        <f t="shared" si="4"/>
        <v>51356.405582826141</v>
      </c>
      <c r="N58" s="4">
        <f>Input!J59</f>
        <v>6.4299849999999878</v>
      </c>
      <c r="O58">
        <f t="shared" si="7"/>
        <v>6.1853659999999877</v>
      </c>
      <c r="P58">
        <f t="shared" si="8"/>
        <v>0</v>
      </c>
      <c r="Q58">
        <f t="shared" si="9"/>
        <v>38.258752553955851</v>
      </c>
      <c r="R58">
        <f t="shared" si="5"/>
        <v>4.4861031093146098E-2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2.0916594960129961E+24</v>
      </c>
      <c r="D59" s="4">
        <f t="shared" si="2"/>
        <v>1.6942293879160435E+23</v>
      </c>
      <c r="E59" s="4">
        <f>Input!I60</f>
        <v>481.37523385714286</v>
      </c>
      <c r="F59">
        <f t="shared" si="3"/>
        <v>480.5015945714286</v>
      </c>
      <c r="G59">
        <f t="shared" si="10"/>
        <v>56.070544748267977</v>
      </c>
      <c r="H59">
        <f t="shared" si="6"/>
        <v>180141.71605399024</v>
      </c>
      <c r="I59">
        <f t="shared" si="4"/>
        <v>51356.405582826141</v>
      </c>
      <c r="N59" s="4">
        <f>Input!J60</f>
        <v>5.556345714285726</v>
      </c>
      <c r="O59">
        <f t="shared" si="7"/>
        <v>5.3117267142857258</v>
      </c>
      <c r="P59">
        <f t="shared" si="8"/>
        <v>0</v>
      </c>
      <c r="Q59">
        <f t="shared" si="9"/>
        <v>28.214440687256634</v>
      </c>
      <c r="R59">
        <f t="shared" si="5"/>
        <v>1.1781876219484986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5.685719999335932E+24</v>
      </c>
      <c r="D60" s="4">
        <f t="shared" si="2"/>
        <v>4.6053929584134719E+23</v>
      </c>
      <c r="E60" s="4">
        <f>Input!I61</f>
        <v>486.89663400000001</v>
      </c>
      <c r="F60">
        <f t="shared" si="3"/>
        <v>486.02299471428574</v>
      </c>
      <c r="G60">
        <f t="shared" si="10"/>
        <v>56.070544748267977</v>
      </c>
      <c r="H60">
        <f t="shared" si="6"/>
        <v>184859.10923178101</v>
      </c>
      <c r="I60">
        <f t="shared" si="4"/>
        <v>51356.405582826141</v>
      </c>
      <c r="N60" s="4">
        <f>Input!J61</f>
        <v>5.5214001428571464</v>
      </c>
      <c r="O60">
        <f t="shared" si="7"/>
        <v>5.2767811428571463</v>
      </c>
      <c r="P60">
        <f t="shared" si="8"/>
        <v>0</v>
      </c>
      <c r="Q60">
        <f t="shared" si="9"/>
        <v>27.844419229612772</v>
      </c>
      <c r="R60">
        <f t="shared" si="5"/>
        <v>1.2552717026069353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1.5455389355901039E+25</v>
      </c>
      <c r="D61" s="4">
        <f t="shared" si="2"/>
        <v>1.2518755991768583E+24</v>
      </c>
      <c r="E61" s="4">
        <f>Input!I62</f>
        <v>491.75406828571425</v>
      </c>
      <c r="F61">
        <f t="shared" si="3"/>
        <v>490.88042899999999</v>
      </c>
      <c r="G61">
        <f t="shared" si="10"/>
        <v>56.070544748267977</v>
      </c>
      <c r="H61">
        <f t="shared" si="6"/>
        <v>189059.63544300458</v>
      </c>
      <c r="I61">
        <f t="shared" si="4"/>
        <v>51356.405582826141</v>
      </c>
      <c r="N61" s="4">
        <f>Input!J62</f>
        <v>4.8574342857142483</v>
      </c>
      <c r="O61">
        <f t="shared" si="7"/>
        <v>4.6128152857142481</v>
      </c>
      <c r="P61">
        <f t="shared" si="8"/>
        <v>0</v>
      </c>
      <c r="Q61">
        <f t="shared" si="9"/>
        <v>21.27806486011902</v>
      </c>
      <c r="R61">
        <f t="shared" si="5"/>
        <v>3.1839225608554131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4.2012104037905144E+25</v>
      </c>
      <c r="D62" s="4">
        <f t="shared" si="2"/>
        <v>3.4029506927337337E+24</v>
      </c>
      <c r="E62" s="4">
        <f>Input!I63</f>
        <v>495.66797214285708</v>
      </c>
      <c r="F62">
        <f t="shared" si="3"/>
        <v>494.79433285714282</v>
      </c>
      <c r="G62">
        <f t="shared" si="10"/>
        <v>56.070544748267977</v>
      </c>
      <c r="H62">
        <f t="shared" si="6"/>
        <v>192478.56225260091</v>
      </c>
      <c r="I62">
        <f t="shared" si="4"/>
        <v>51356.405582826141</v>
      </c>
      <c r="N62" s="4">
        <f>Input!J63</f>
        <v>3.9139038571428273</v>
      </c>
      <c r="O62">
        <f t="shared" si="7"/>
        <v>3.6692848571428271</v>
      </c>
      <c r="P62">
        <f t="shared" si="8"/>
        <v>0</v>
      </c>
      <c r="Q62">
        <f t="shared" si="9"/>
        <v>13.463651362857657</v>
      </c>
      <c r="R62">
        <f t="shared" si="5"/>
        <v>7.4413585977532151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1.1420073898156842E+26</v>
      </c>
      <c r="D63" s="4">
        <f t="shared" si="2"/>
        <v>9.2501790312002279E+24</v>
      </c>
      <c r="E63" s="4">
        <f>Input!I64</f>
        <v>498.9878014285714</v>
      </c>
      <c r="F63">
        <f t="shared" si="3"/>
        <v>498.11416214285714</v>
      </c>
      <c r="G63">
        <f t="shared" si="10"/>
        <v>56.070544748267977</v>
      </c>
      <c r="H63">
        <f t="shared" si="6"/>
        <v>195402.55967929392</v>
      </c>
      <c r="I63">
        <f t="shared" si="4"/>
        <v>51356.405582826141</v>
      </c>
      <c r="N63" s="4">
        <f>Input!J64</f>
        <v>3.3198292857143201</v>
      </c>
      <c r="O63">
        <f t="shared" si="7"/>
        <v>3.07521028571432</v>
      </c>
      <c r="P63">
        <f t="shared" si="8"/>
        <v>0</v>
      </c>
      <c r="Q63">
        <f t="shared" si="9"/>
        <v>9.4569183013631495</v>
      </c>
      <c r="R63">
        <f t="shared" si="5"/>
        <v>11.035417859632275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3.1042979357019199E+26</v>
      </c>
      <c r="D64" s="4">
        <f t="shared" si="2"/>
        <v>2.5144593570504476E+25</v>
      </c>
      <c r="E64" s="4">
        <f>Input!I65</f>
        <v>501.64366485714282</v>
      </c>
      <c r="F64">
        <f t="shared" si="3"/>
        <v>500.77002557142856</v>
      </c>
      <c r="G64">
        <f t="shared" si="10"/>
        <v>56.070544748267977</v>
      </c>
      <c r="H64">
        <f t="shared" si="6"/>
        <v>197757.62824438856</v>
      </c>
      <c r="I64">
        <f t="shared" si="4"/>
        <v>51356.405582826141</v>
      </c>
      <c r="N64" s="4">
        <f>Input!J65</f>
        <v>2.655863428571422</v>
      </c>
      <c r="O64">
        <f t="shared" si="7"/>
        <v>2.4112444285714218</v>
      </c>
      <c r="P64">
        <f t="shared" si="8"/>
        <v>0</v>
      </c>
      <c r="Q64">
        <f t="shared" si="9"/>
        <v>5.8140996943167229</v>
      </c>
      <c r="R64">
        <f t="shared" si="5"/>
        <v>15.887604480328077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8.4383566687414538E+26</v>
      </c>
      <c r="D65" s="4">
        <f t="shared" si="2"/>
        <v>6.8350091786690452E+25</v>
      </c>
      <c r="E65" s="4">
        <f>Input!I66</f>
        <v>504.15974599999998</v>
      </c>
      <c r="F65">
        <f t="shared" si="3"/>
        <v>503.28610671428572</v>
      </c>
      <c r="G65">
        <f t="shared" si="10"/>
        <v>56.070544748267977</v>
      </c>
      <c r="H65">
        <f t="shared" si="6"/>
        <v>200001.75886458103</v>
      </c>
      <c r="I65">
        <f t="shared" si="4"/>
        <v>51356.405582826141</v>
      </c>
      <c r="N65" s="4">
        <f>Input!J66</f>
        <v>2.5160811428571606</v>
      </c>
      <c r="O65">
        <f t="shared" si="7"/>
        <v>2.2714621428571604</v>
      </c>
      <c r="P65">
        <f t="shared" si="8"/>
        <v>0</v>
      </c>
      <c r="Q65">
        <f t="shared" si="9"/>
        <v>5.1595402664332433</v>
      </c>
      <c r="R65">
        <f t="shared" si="5"/>
        <v>17.021467205653067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2.29378315946961E+27</v>
      </c>
      <c r="D66" s="4">
        <f t="shared" si="2"/>
        <v>1.8579481247726853E+26</v>
      </c>
      <c r="E66" s="4">
        <f>Input!I67</f>
        <v>506.46615371428567</v>
      </c>
      <c r="F66">
        <f t="shared" si="3"/>
        <v>505.59251442857141</v>
      </c>
      <c r="G66">
        <f t="shared" si="10"/>
        <v>56.070544748267977</v>
      </c>
      <c r="H66">
        <f t="shared" si="6"/>
        <v>202070.00122525962</v>
      </c>
      <c r="I66">
        <f t="shared" si="4"/>
        <v>51356.405582826141</v>
      </c>
      <c r="N66" s="4">
        <f>Input!J67</f>
        <v>2.3064077142856831</v>
      </c>
      <c r="O66">
        <f t="shared" si="7"/>
        <v>2.061788714285683</v>
      </c>
      <c r="P66">
        <f t="shared" si="8"/>
        <v>0</v>
      </c>
      <c r="Q66">
        <f t="shared" si="9"/>
        <v>4.2509727023558099</v>
      </c>
      <c r="R66">
        <f t="shared" si="5"/>
        <v>18.795532871389426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6.2351490808116167E+27</v>
      </c>
      <c r="D67" s="4">
        <f t="shared" si="2"/>
        <v>5.0504266257891488E+26</v>
      </c>
      <c r="E67" s="4">
        <f>Input!I68</f>
        <v>508.63277914285715</v>
      </c>
      <c r="F67">
        <f t="shared" si="3"/>
        <v>507.75913985714288</v>
      </c>
      <c r="G67">
        <f t="shared" si="10"/>
        <v>56.070544748267977</v>
      </c>
      <c r="H67">
        <f t="shared" si="6"/>
        <v>204022.58695142911</v>
      </c>
      <c r="I67">
        <f t="shared" si="4"/>
        <v>51356.405582826141</v>
      </c>
      <c r="N67" s="4">
        <f>Input!J68</f>
        <v>2.1666254285714786</v>
      </c>
      <c r="O67">
        <f t="shared" si="7"/>
        <v>1.9220064285714784</v>
      </c>
      <c r="P67">
        <f t="shared" si="8"/>
        <v>0</v>
      </c>
      <c r="Q67">
        <f t="shared" si="9"/>
        <v>3.6941087114700895</v>
      </c>
      <c r="R67">
        <f t="shared" si="5"/>
        <v>20.02709103371145</v>
      </c>
    </row>
    <row r="68" spans="1:18" x14ac:dyDescent="0.25">
      <c r="A68">
        <f>Input!G69</f>
        <v>65</v>
      </c>
      <c r="B68">
        <f t="shared" ref="B68:B84" si="11">A68-$A$3</f>
        <v>65</v>
      </c>
      <c r="C68">
        <f t="shared" ref="C68:C84" si="12">EXP(B68)</f>
        <v>1.6948892444103338E+28</v>
      </c>
      <c r="D68" s="4">
        <f t="shared" ref="D68:D84" si="13">((C68-$Z$3)/$AA$3)</f>
        <v>1.3728482922848374E+27</v>
      </c>
      <c r="E68" s="4">
        <f>Input!I69</f>
        <v>510.90424128571425</v>
      </c>
      <c r="F68">
        <f t="shared" ref="F68:F84" si="14">E68-$E$3</f>
        <v>510.03060199999999</v>
      </c>
      <c r="G68">
        <f t="shared" si="10"/>
        <v>56.070544748267977</v>
      </c>
      <c r="H68">
        <f t="shared" si="6"/>
        <v>206079.73357999578</v>
      </c>
      <c r="I68">
        <f t="shared" ref="I68:I84" si="15">(G68-$J$4)^2</f>
        <v>51356.405582826141</v>
      </c>
      <c r="N68" s="4">
        <f>Input!J69</f>
        <v>2.2714621428571036</v>
      </c>
      <c r="O68">
        <f t="shared" si="7"/>
        <v>2.0268431428571034</v>
      </c>
      <c r="P68">
        <f t="shared" si="8"/>
        <v>0</v>
      </c>
      <c r="Q68">
        <f t="shared" si="9"/>
        <v>4.1080931257468603</v>
      </c>
      <c r="R68">
        <f t="shared" ref="R68:R84" si="16">(O68-$S$4)^2</f>
        <v>19.099758833082777</v>
      </c>
    </row>
    <row r="69" spans="1:18" x14ac:dyDescent="0.25">
      <c r="A69">
        <f>Input!G70</f>
        <v>66</v>
      </c>
      <c r="B69">
        <f t="shared" si="11"/>
        <v>66</v>
      </c>
      <c r="C69">
        <f t="shared" si="12"/>
        <v>4.6071866343312918E+28</v>
      </c>
      <c r="D69" s="4">
        <f t="shared" si="13"/>
        <v>3.7317885661489057E+27</v>
      </c>
      <c r="E69" s="4">
        <f>Input!I70</f>
        <v>512.89613885714289</v>
      </c>
      <c r="F69">
        <f t="shared" si="14"/>
        <v>512.02249957142863</v>
      </c>
      <c r="G69">
        <f t="shared" si="10"/>
        <v>56.070544748267977</v>
      </c>
      <c r="H69">
        <f t="shared" ref="H69:H84" si="17">(F69-G69)^2</f>
        <v>207892.18510706152</v>
      </c>
      <c r="I69">
        <f t="shared" si="15"/>
        <v>51356.405582826141</v>
      </c>
      <c r="N69" s="4">
        <f>Input!J70</f>
        <v>1.9918975714286375</v>
      </c>
      <c r="O69">
        <f t="shared" ref="O69:O84" si="18">N69-$N$3</f>
        <v>1.7472785714286374</v>
      </c>
      <c r="P69">
        <f t="shared" ref="P69:P84" si="19">$Y$3*((1/$AA$3)*(1/SQRT(2*PI()))*EXP(-1*D69*D69/2))</f>
        <v>0</v>
      </c>
      <c r="Q69">
        <f t="shared" ref="Q69:Q84" si="20">(O69-P69)^2</f>
        <v>3.0529824061737001</v>
      </c>
      <c r="R69">
        <f t="shared" si="16"/>
        <v>21.621492419925826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1.2523631708422139E+29</v>
      </c>
      <c r="D70" s="4">
        <f t="shared" si="13"/>
        <v>1.0144053047013807E+28</v>
      </c>
      <c r="E70" s="4">
        <f>Input!I71</f>
        <v>514.60847185714283</v>
      </c>
      <c r="F70">
        <f t="shared" si="14"/>
        <v>513.73483257142857</v>
      </c>
      <c r="G70">
        <f t="shared" ref="G70:G84" si="21">G69+P70</f>
        <v>56.070544748267977</v>
      </c>
      <c r="H70">
        <f t="shared" si="17"/>
        <v>209456.60034868077</v>
      </c>
      <c r="I70">
        <f t="shared" si="15"/>
        <v>51356.405582826141</v>
      </c>
      <c r="N70" s="4">
        <f>Input!J71</f>
        <v>1.7123329999999441</v>
      </c>
      <c r="O70">
        <f t="shared" si="18"/>
        <v>1.467713999999944</v>
      </c>
      <c r="P70">
        <f t="shared" si="19"/>
        <v>0</v>
      </c>
      <c r="Q70">
        <f t="shared" si="20"/>
        <v>2.1541843857958356</v>
      </c>
      <c r="R70">
        <f t="shared" si="16"/>
        <v>24.299538705967084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3.4042760499317408E+29</v>
      </c>
      <c r="D71" s="4">
        <f t="shared" si="13"/>
        <v>2.757439506462224E+28</v>
      </c>
      <c r="E71" s="4">
        <f>Input!I72</f>
        <v>517.26433514285713</v>
      </c>
      <c r="F71">
        <f t="shared" si="14"/>
        <v>516.39069585714287</v>
      </c>
      <c r="G71">
        <f t="shared" si="21"/>
        <v>56.070544748267977</v>
      </c>
      <c r="H71">
        <f t="shared" si="17"/>
        <v>211894.64151689739</v>
      </c>
      <c r="I71">
        <f t="shared" si="15"/>
        <v>51356.405582826141</v>
      </c>
      <c r="N71" s="4">
        <f>Input!J72</f>
        <v>2.6558632857143039</v>
      </c>
      <c r="O71">
        <f t="shared" si="18"/>
        <v>2.4112442857143037</v>
      </c>
      <c r="P71">
        <f t="shared" si="19"/>
        <v>0</v>
      </c>
      <c r="Q71">
        <f t="shared" si="20"/>
        <v>5.8140990053898829</v>
      </c>
      <c r="R71">
        <f t="shared" si="16"/>
        <v>15.887605619163843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9.2537817255877872E+29</v>
      </c>
      <c r="D72" s="4">
        <f t="shared" si="13"/>
        <v>7.49549770349134E+28</v>
      </c>
      <c r="E72" s="4">
        <f>Input!I73</f>
        <v>520.33954528571428</v>
      </c>
      <c r="F72">
        <f t="shared" si="14"/>
        <v>519.46590600000002</v>
      </c>
      <c r="G72">
        <f t="shared" si="21"/>
        <v>56.070544748267977</v>
      </c>
      <c r="H72">
        <f t="shared" si="17"/>
        <v>214735.26082962324</v>
      </c>
      <c r="I72">
        <f t="shared" si="15"/>
        <v>51356.405582826141</v>
      </c>
      <c r="N72" s="4">
        <f>Input!J73</f>
        <v>3.075210142857145</v>
      </c>
      <c r="O72">
        <f t="shared" si="18"/>
        <v>2.8305911428571449</v>
      </c>
      <c r="P72">
        <f t="shared" si="19"/>
        <v>0</v>
      </c>
      <c r="Q72">
        <f t="shared" si="20"/>
        <v>8.0122462180213176</v>
      </c>
      <c r="R72">
        <f t="shared" si="16"/>
        <v>12.720486372169143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2.5154386709191669E+30</v>
      </c>
      <c r="D73" s="4">
        <f t="shared" si="13"/>
        <v>2.0374875202657013E+29</v>
      </c>
      <c r="E73" s="4">
        <f>Input!I74</f>
        <v>523.51959214285728</v>
      </c>
      <c r="F73">
        <f t="shared" si="14"/>
        <v>522.64595285714302</v>
      </c>
      <c r="G73">
        <f t="shared" si="21"/>
        <v>56.070544748267977</v>
      </c>
      <c r="H73">
        <f t="shared" si="17"/>
        <v>217692.61145196328</v>
      </c>
      <c r="I73">
        <f t="shared" si="15"/>
        <v>51356.405582826141</v>
      </c>
      <c r="N73" s="4">
        <f>Input!J74</f>
        <v>3.1800468571429974</v>
      </c>
      <c r="O73">
        <f t="shared" si="18"/>
        <v>2.9354278571429973</v>
      </c>
      <c r="P73">
        <f t="shared" si="19"/>
        <v>0</v>
      </c>
      <c r="Q73">
        <f t="shared" si="20"/>
        <v>8.6167367044911281</v>
      </c>
      <c r="R73">
        <f t="shared" si="16"/>
        <v>11.983660243730602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6.8376712297627441E+30</v>
      </c>
      <c r="D74" s="4">
        <f t="shared" si="13"/>
        <v>5.5384653020503376E+29</v>
      </c>
      <c r="E74" s="4">
        <f>Input!I75</f>
        <v>526.83942128571425</v>
      </c>
      <c r="F74">
        <f t="shared" si="14"/>
        <v>525.96578199999999</v>
      </c>
      <c r="G74">
        <f t="shared" si="21"/>
        <v>56.070544748267977</v>
      </c>
      <c r="H74">
        <f t="shared" si="17"/>
        <v>220801.53399186151</v>
      </c>
      <c r="I74">
        <f t="shared" si="15"/>
        <v>51356.405582826141</v>
      </c>
      <c r="N74" s="4">
        <f>Input!J75</f>
        <v>3.3198291428569746</v>
      </c>
      <c r="O74">
        <f t="shared" si="18"/>
        <v>3.0752101428569745</v>
      </c>
      <c r="P74">
        <f t="shared" si="19"/>
        <v>0</v>
      </c>
      <c r="Q74">
        <f t="shared" si="20"/>
        <v>9.4569174227304131</v>
      </c>
      <c r="R74">
        <f t="shared" si="16"/>
        <v>11.035418808765055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1.8586717452841279E+31</v>
      </c>
      <c r="D75" s="4">
        <f t="shared" si="13"/>
        <v>1.5055109588114368E+30</v>
      </c>
      <c r="E75" s="4">
        <f>Input!I76</f>
        <v>530.15925042857145</v>
      </c>
      <c r="F75">
        <f t="shared" si="14"/>
        <v>529.28561114285719</v>
      </c>
      <c r="G75">
        <f t="shared" si="21"/>
        <v>56.070544748267977</v>
      </c>
      <c r="H75">
        <f t="shared" si="17"/>
        <v>223932.49906283547</v>
      </c>
      <c r="I75">
        <f t="shared" si="15"/>
        <v>51356.405582826141</v>
      </c>
      <c r="N75" s="4">
        <f>Input!J76</f>
        <v>3.319829142857202</v>
      </c>
      <c r="O75">
        <f t="shared" si="18"/>
        <v>3.0752101428572018</v>
      </c>
      <c r="P75">
        <f t="shared" si="19"/>
        <v>0</v>
      </c>
      <c r="Q75">
        <f t="shared" si="20"/>
        <v>9.4569174227318111</v>
      </c>
      <c r="R75">
        <f t="shared" si="16"/>
        <v>11.035418808763545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5.0523936302761039E+31</v>
      </c>
      <c r="D76" s="4">
        <f t="shared" si="13"/>
        <v>4.0924030818830826E+30</v>
      </c>
      <c r="E76" s="4">
        <f>Input!I77</f>
        <v>533.44413399999996</v>
      </c>
      <c r="F76">
        <f t="shared" si="14"/>
        <v>532.5704947142857</v>
      </c>
      <c r="G76">
        <f t="shared" si="21"/>
        <v>56.070544748267977</v>
      </c>
      <c r="H76">
        <f t="shared" si="17"/>
        <v>227052.20231761737</v>
      </c>
      <c r="I76">
        <f t="shared" si="15"/>
        <v>51356.405582826141</v>
      </c>
      <c r="N76" s="4">
        <f>Input!J77</f>
        <v>3.2848835714285087</v>
      </c>
      <c r="O76">
        <f t="shared" si="18"/>
        <v>3.0402645714285086</v>
      </c>
      <c r="P76">
        <f t="shared" si="19"/>
        <v>0</v>
      </c>
      <c r="Q76">
        <f t="shared" si="20"/>
        <v>9.2432086642833724</v>
      </c>
      <c r="R76">
        <f t="shared" si="16"/>
        <v>11.268815588618859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1.3733829795401761E+32</v>
      </c>
      <c r="D77" s="4">
        <f t="shared" si="13"/>
        <v>1.1124304932212578E+31</v>
      </c>
      <c r="E77" s="4">
        <f>Input!I78</f>
        <v>536.79890871428563</v>
      </c>
      <c r="F77">
        <f t="shared" si="14"/>
        <v>535.92526942857137</v>
      </c>
      <c r="G77">
        <f t="shared" si="21"/>
        <v>56.070544748267977</v>
      </c>
      <c r="H77">
        <f t="shared" si="17"/>
        <v>230260.55679800975</v>
      </c>
      <c r="I77">
        <f t="shared" si="15"/>
        <v>51356.405582826141</v>
      </c>
      <c r="N77" s="4">
        <f>Input!J78</f>
        <v>3.3547747142856679</v>
      </c>
      <c r="O77">
        <f t="shared" si="18"/>
        <v>3.1101557142856677</v>
      </c>
      <c r="P77">
        <f t="shared" si="19"/>
        <v>0</v>
      </c>
      <c r="Q77">
        <f t="shared" si="20"/>
        <v>9.6730685671037921</v>
      </c>
      <c r="R77">
        <f t="shared" si="16"/>
        <v>10.80446441483468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3.7332419967990015E+32</v>
      </c>
      <c r="D78" s="4">
        <f t="shared" si="13"/>
        <v>3.0238995951470782E+31</v>
      </c>
      <c r="E78" s="4">
        <f>Input!I79</f>
        <v>538.93058857142853</v>
      </c>
      <c r="F78">
        <f t="shared" si="14"/>
        <v>538.05694928571427</v>
      </c>
      <c r="G78">
        <f t="shared" si="21"/>
        <v>56.070544748267977</v>
      </c>
      <c r="H78">
        <f t="shared" si="17"/>
        <v>232310.89415893483</v>
      </c>
      <c r="I78">
        <f t="shared" si="15"/>
        <v>51356.405582826141</v>
      </c>
      <c r="N78" s="4">
        <f>Input!J79</f>
        <v>2.131679857142899</v>
      </c>
      <c r="O78">
        <f t="shared" si="18"/>
        <v>1.8870608571428988</v>
      </c>
      <c r="P78">
        <f t="shared" si="19"/>
        <v>0</v>
      </c>
      <c r="Q78">
        <f t="shared" si="20"/>
        <v>3.560998678560892</v>
      </c>
      <c r="R78">
        <f t="shared" si="16"/>
        <v>20.341086539104552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1.0148003881138887E+33</v>
      </c>
      <c r="D79" s="4">
        <f t="shared" si="13"/>
        <v>8.2198113205729673E+31</v>
      </c>
      <c r="E79" s="4">
        <f>Input!I80</f>
        <v>540.60797600000001</v>
      </c>
      <c r="F79">
        <f t="shared" si="14"/>
        <v>539.73433671428575</v>
      </c>
      <c r="G79">
        <f t="shared" si="21"/>
        <v>56.070544748267977</v>
      </c>
      <c r="H79">
        <f t="shared" si="17"/>
        <v>233930.66365894731</v>
      </c>
      <c r="I79">
        <f t="shared" si="15"/>
        <v>51356.405582826141</v>
      </c>
      <c r="N79" s="4">
        <f>Input!J80</f>
        <v>1.6773874285714783</v>
      </c>
      <c r="O79">
        <f t="shared" si="18"/>
        <v>1.4327684285714781</v>
      </c>
      <c r="P79">
        <f t="shared" si="19"/>
        <v>0</v>
      </c>
      <c r="Q79">
        <f t="shared" si="20"/>
        <v>2.0528253699111829</v>
      </c>
      <c r="R79">
        <f t="shared" si="16"/>
        <v>24.645285228383273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2.7585134545231703E+33</v>
      </c>
      <c r="D80" s="4">
        <f t="shared" si="13"/>
        <v>2.2343763746075443E+32</v>
      </c>
      <c r="E80" s="4">
        <f>Input!I81</f>
        <v>541.97085328571427</v>
      </c>
      <c r="F80">
        <f t="shared" si="14"/>
        <v>541.09721400000001</v>
      </c>
      <c r="G80">
        <f t="shared" si="21"/>
        <v>56.070544748267977</v>
      </c>
      <c r="H80">
        <f t="shared" si="17"/>
        <v>235250.86988542904</v>
      </c>
      <c r="I80">
        <f t="shared" si="15"/>
        <v>51356.405582826141</v>
      </c>
      <c r="N80" s="4">
        <f>Input!J81</f>
        <v>1.3628772857142621</v>
      </c>
      <c r="O80">
        <f t="shared" si="18"/>
        <v>1.118258285714262</v>
      </c>
      <c r="P80">
        <f t="shared" si="19"/>
        <v>0</v>
      </c>
      <c r="Q80">
        <f t="shared" si="20"/>
        <v>1.2505015935686001</v>
      </c>
      <c r="R80">
        <f t="shared" si="16"/>
        <v>27.866911296761383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7.4984169969901209E+33</v>
      </c>
      <c r="D81" s="4">
        <f t="shared" si="13"/>
        <v>6.0736646970338889E+32</v>
      </c>
      <c r="E81" s="4">
        <f>Input!I82</f>
        <v>543.08911157142859</v>
      </c>
      <c r="F81">
        <f t="shared" si="14"/>
        <v>542.21547228571433</v>
      </c>
      <c r="G81">
        <f t="shared" si="21"/>
        <v>56.070544748267977</v>
      </c>
      <c r="H81">
        <f t="shared" si="17"/>
        <v>236336.89057038896</v>
      </c>
      <c r="I81">
        <f t="shared" si="15"/>
        <v>51356.405582826141</v>
      </c>
      <c r="N81" s="4">
        <f>Input!J82</f>
        <v>1.1182582857143188</v>
      </c>
      <c r="O81">
        <f t="shared" si="18"/>
        <v>0.87363928571431881</v>
      </c>
      <c r="P81">
        <f t="shared" si="19"/>
        <v>0</v>
      </c>
      <c r="Q81">
        <f t="shared" si="20"/>
        <v>0.76324560154342513</v>
      </c>
      <c r="R81">
        <f t="shared" si="16"/>
        <v>30.509394072850846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2.0382810665126688E+34</v>
      </c>
      <c r="D82" s="4">
        <f t="shared" si="13"/>
        <v>1.6509932378100432E+33</v>
      </c>
      <c r="E82" s="4">
        <f>Input!I83</f>
        <v>543.96275085714285</v>
      </c>
      <c r="F82">
        <f t="shared" si="14"/>
        <v>543.08911157142859</v>
      </c>
      <c r="G82">
        <f t="shared" si="21"/>
        <v>56.070544748267977</v>
      </c>
      <c r="H82">
        <f t="shared" si="17"/>
        <v>237187.08443048535</v>
      </c>
      <c r="I82">
        <f t="shared" si="15"/>
        <v>51356.405582826141</v>
      </c>
      <c r="N82" s="4">
        <f>Input!J83</f>
        <v>0.87363928571426186</v>
      </c>
      <c r="O82">
        <f t="shared" si="18"/>
        <v>0.62902028571426183</v>
      </c>
      <c r="P82">
        <f t="shared" si="19"/>
        <v>0</v>
      </c>
      <c r="Q82">
        <f t="shared" si="20"/>
        <v>0.39566651984005158</v>
      </c>
      <c r="R82">
        <f t="shared" si="16"/>
        <v>33.271553759263568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5.5406223843935098E+34</v>
      </c>
      <c r="D83" s="4">
        <f t="shared" si="13"/>
        <v>4.4878649172478033E+33</v>
      </c>
      <c r="E83" s="4">
        <f>Input!I84</f>
        <v>544.69660785714291</v>
      </c>
      <c r="F83">
        <f t="shared" si="14"/>
        <v>543.82296857142865</v>
      </c>
      <c r="G83">
        <f t="shared" si="21"/>
        <v>56.070544748267977</v>
      </c>
      <c r="H83">
        <f t="shared" si="17"/>
        <v>237902.42694536815</v>
      </c>
      <c r="I83">
        <f t="shared" si="15"/>
        <v>51356.405582826141</v>
      </c>
      <c r="N83" s="4">
        <f>Input!J84</f>
        <v>0.73385700000005727</v>
      </c>
      <c r="O83">
        <f t="shared" si="18"/>
        <v>0.48923800000005724</v>
      </c>
      <c r="P83">
        <f t="shared" si="19"/>
        <v>0</v>
      </c>
      <c r="Q83">
        <f t="shared" si="20"/>
        <v>0.239353820644056</v>
      </c>
      <c r="R83">
        <f t="shared" si="16"/>
        <v>34.903663213275316</v>
      </c>
    </row>
    <row r="84" spans="1:18" x14ac:dyDescent="0.25">
      <c r="A84">
        <f>Input!G85</f>
        <v>81</v>
      </c>
      <c r="B84">
        <f t="shared" si="11"/>
        <v>81</v>
      </c>
      <c r="C84">
        <f t="shared" si="12"/>
        <v>1.5060973145850306E+35</v>
      </c>
      <c r="D84" s="4">
        <f t="shared" si="13"/>
        <v>1.2199281653133561E+34</v>
      </c>
      <c r="E84" s="4">
        <f>Input!I85</f>
        <v>545.25573700000007</v>
      </c>
      <c r="F84">
        <f t="shared" si="14"/>
        <v>544.38209771428581</v>
      </c>
      <c r="G84">
        <f t="shared" si="21"/>
        <v>56.070544748267977</v>
      </c>
      <c r="H84">
        <f t="shared" si="17"/>
        <v>238448.17276008401</v>
      </c>
      <c r="I84">
        <f t="shared" si="15"/>
        <v>51356.405582826141</v>
      </c>
      <c r="N84" s="4">
        <f>Input!J85</f>
        <v>0.55912914285715942</v>
      </c>
      <c r="O84">
        <f t="shared" si="18"/>
        <v>0.31451014285715939</v>
      </c>
      <c r="P84">
        <f t="shared" si="19"/>
        <v>0</v>
      </c>
      <c r="Q84">
        <f t="shared" si="20"/>
        <v>9.8916629960030811E-2</v>
      </c>
      <c r="R84">
        <f t="shared" si="16"/>
        <v>36.998753714102783</v>
      </c>
    </row>
  </sheetData>
  <mergeCells count="2">
    <mergeCell ref="D1:L1"/>
    <mergeCell ref="N1:U1"/>
  </mergeCells>
  <conditionalFormatting sqref="U8">
    <cfRule type="cellIs" dxfId="2" priority="1" operator="between">
      <formula>0.05</formula>
      <formula>0.025</formula>
    </cfRule>
    <cfRule type="cellIs" dxfId="1" priority="2" operator="lessThan">
      <formula>0.025</formula>
    </cfRule>
    <cfRule type="cellIs" dxfId="0" priority="3" operator="greaterThan">
      <formula>0.05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Input</vt:lpstr>
      <vt:lpstr>logistic</vt:lpstr>
      <vt:lpstr>LogNormal</vt:lpstr>
      <vt:lpstr>Sheet1</vt:lpstr>
      <vt:lpstr>NORMAL</vt:lpstr>
      <vt:lpstr>Cauchy</vt:lpstr>
      <vt:lpstr>Weibull</vt:lpstr>
      <vt:lpstr>power_normal!</vt:lpstr>
      <vt:lpstr>_Ac</vt:lpstr>
      <vt:lpstr>_Ac2</vt:lpstr>
      <vt:lpstr>_ModeC</vt:lpstr>
      <vt:lpstr>_Muc</vt:lpstr>
      <vt:lpstr>_MuC2</vt:lpstr>
      <vt:lpstr>_sc</vt:lpstr>
      <vt:lpstr>_Sigma</vt:lpstr>
      <vt:lpstr>_sigma2</vt:lpstr>
      <vt:lpstr>_t</vt:lpstr>
      <vt:lpstr>_Y0c</vt:lpstr>
      <vt:lpstr>_yoc2</vt:lpstr>
      <vt:lpstr>Muc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Pre-Setup</dc:creator>
  <cp:lastModifiedBy>BHANU PRAKASH BANDI</cp:lastModifiedBy>
  <dcterms:created xsi:type="dcterms:W3CDTF">2021-06-09T08:39:21Z</dcterms:created>
  <dcterms:modified xsi:type="dcterms:W3CDTF">2022-03-03T23:43:00Z</dcterms:modified>
</cp:coreProperties>
</file>