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Bhanu\DS_Project\through\Distribution\wave_bhanu\Wave\"/>
    </mc:Choice>
  </mc:AlternateContent>
  <bookViews>
    <workbookView xWindow="-105" yWindow="-105" windowWidth="20730" windowHeight="11760" tabRatio="727"/>
  </bookViews>
  <sheets>
    <sheet name="Input" sheetId="15" r:id="rId1"/>
    <sheet name="logistic" sheetId="2" r:id="rId2"/>
    <sheet name="LogNormal" sheetId="5" r:id="rId3"/>
    <sheet name="NORMAL" sheetId="16" r:id="rId4"/>
    <sheet name="Cauchy" sheetId="12" r:id="rId5"/>
    <sheet name="Weibull" sheetId="13" r:id="rId6"/>
    <sheet name="power_normal!" sheetId="17" r:id="rId7"/>
  </sheets>
  <externalReferences>
    <externalReference r:id="rId8"/>
  </externalReferences>
  <definedNames>
    <definedName name="_A">#REF!</definedName>
    <definedName name="_Ac">logistic!$X$3</definedName>
    <definedName name="_Ac2">LogNormal!$P$3</definedName>
    <definedName name="_center">LogNormal!#REF!</definedName>
    <definedName name="_Mean">#REF!</definedName>
    <definedName name="_ModeC">LogNormal!$R$5</definedName>
    <definedName name="_Mu">#REF!</definedName>
    <definedName name="_Mu2">#REF!</definedName>
    <definedName name="_Muc">logistic!$Y$3</definedName>
    <definedName name="_MuC2">LogNormal!$Q$3</definedName>
    <definedName name="_s">#REF!</definedName>
    <definedName name="_sc">logistic!$Z$3</definedName>
    <definedName name="_SCP">#REF!</definedName>
    <definedName name="_Sigma">LogNormal!$T$3</definedName>
    <definedName name="_sigma2">LogNormal!$R$3</definedName>
    <definedName name="_SigmaP2">#REF!</definedName>
    <definedName name="_t">logistic!$AE$10</definedName>
    <definedName name="_y0">#REF!</definedName>
    <definedName name="_Y0c">logistic!$AA$3</definedName>
    <definedName name="_yoc2">LogNormal!$S$3</definedName>
    <definedName name="Muc">logistic!$Y$3</definedName>
    <definedName name="solver_adj" localSheetId="4" hidden="1">Cauchy!$X$3:$Z$3</definedName>
    <definedName name="solver_adj" localSheetId="1" hidden="1">logistic!$X$3:$Z$3</definedName>
    <definedName name="solver_adj" localSheetId="2" hidden="1">LogNormal!$Y$3:$AA$3</definedName>
    <definedName name="solver_adj" localSheetId="3" hidden="1">NORMAL!$X$3:$Z$3</definedName>
    <definedName name="solver_adj" localSheetId="5" hidden="1">Weibull!$Z$3:$AB$3</definedName>
    <definedName name="solver_cvg" localSheetId="4" hidden="1">0.0001</definedName>
    <definedName name="solver_cvg" localSheetId="1" hidden="1">0.0001</definedName>
    <definedName name="solver_cvg" localSheetId="2" hidden="1">0.0001</definedName>
    <definedName name="solver_cvg" localSheetId="3" hidden="1">0.0001</definedName>
    <definedName name="solver_cvg" localSheetId="5" hidden="1">0.0001</definedName>
    <definedName name="solver_drv" localSheetId="4" hidden="1">1</definedName>
    <definedName name="solver_drv" localSheetId="1" hidden="1">1</definedName>
    <definedName name="solver_drv" localSheetId="2" hidden="1">1</definedName>
    <definedName name="solver_drv" localSheetId="3" hidden="1">1</definedName>
    <definedName name="solver_drv" localSheetId="5" hidden="1">1</definedName>
    <definedName name="solver_eng" localSheetId="4" hidden="1">1</definedName>
    <definedName name="solver_eng" localSheetId="1" hidden="1">1</definedName>
    <definedName name="solver_eng" localSheetId="2" hidden="1">1</definedName>
    <definedName name="solver_eng" localSheetId="3" hidden="1">1</definedName>
    <definedName name="solver_eng" localSheetId="5" hidden="1">1</definedName>
    <definedName name="solver_est" localSheetId="4" hidden="1">1</definedName>
    <definedName name="solver_est" localSheetId="1" hidden="1">1</definedName>
    <definedName name="solver_est" localSheetId="2" hidden="1">1</definedName>
    <definedName name="solver_est" localSheetId="3" hidden="1">1</definedName>
    <definedName name="solver_est" localSheetId="5" hidden="1">1</definedName>
    <definedName name="solver_itr" localSheetId="4" hidden="1">2147483647</definedName>
    <definedName name="solver_itr" localSheetId="1" hidden="1">2147483647</definedName>
    <definedName name="solver_itr" localSheetId="2" hidden="1">2147483647</definedName>
    <definedName name="solver_itr" localSheetId="3" hidden="1">2147483647</definedName>
    <definedName name="solver_itr" localSheetId="5" hidden="1">2147483647</definedName>
    <definedName name="solver_lhs1" localSheetId="1" hidden="1">logistic!$S$5</definedName>
    <definedName name="solver_lhs1" localSheetId="2" hidden="1">LogNormal!$L$5</definedName>
    <definedName name="solver_lhs1" localSheetId="5" hidden="1">Weibull!$U$5</definedName>
    <definedName name="solver_lhs2" localSheetId="1" hidden="1">logistic!$S$5</definedName>
    <definedName name="solver_lhs2" localSheetId="2" hidden="1">LogNormal!$U$5</definedName>
    <definedName name="solver_lhs2" localSheetId="5" hidden="1">Weibull!$U$5</definedName>
    <definedName name="solver_lhs3" localSheetId="1" hidden="1">logistic!$W$6</definedName>
    <definedName name="solver_lhs4" localSheetId="1" hidden="1">logistic!$S$5</definedName>
    <definedName name="solver_mip" localSheetId="4" hidden="1">2147483647</definedName>
    <definedName name="solver_mip" localSheetId="1" hidden="1">2147483647</definedName>
    <definedName name="solver_mip" localSheetId="2" hidden="1">2147483647</definedName>
    <definedName name="solver_mip" localSheetId="3" hidden="1">2147483647</definedName>
    <definedName name="solver_mip" localSheetId="5" hidden="1">2147483647</definedName>
    <definedName name="solver_mni" localSheetId="4" hidden="1">30</definedName>
    <definedName name="solver_mni" localSheetId="1" hidden="1">30</definedName>
    <definedName name="solver_mni" localSheetId="2" hidden="1">30</definedName>
    <definedName name="solver_mni" localSheetId="3" hidden="1">30</definedName>
    <definedName name="solver_mni" localSheetId="5" hidden="1">30</definedName>
    <definedName name="solver_mrt" localSheetId="4" hidden="1">0.075</definedName>
    <definedName name="solver_mrt" localSheetId="1" hidden="1">0.075</definedName>
    <definedName name="solver_mrt" localSheetId="2" hidden="1">0.075</definedName>
    <definedName name="solver_mrt" localSheetId="3" hidden="1">0.075</definedName>
    <definedName name="solver_mrt" localSheetId="5" hidden="1">0.075</definedName>
    <definedName name="solver_msl" localSheetId="4" hidden="1">2</definedName>
    <definedName name="solver_msl" localSheetId="1" hidden="1">2</definedName>
    <definedName name="solver_msl" localSheetId="2" hidden="1">2</definedName>
    <definedName name="solver_msl" localSheetId="3" hidden="1">2</definedName>
    <definedName name="solver_msl" localSheetId="5" hidden="1">2</definedName>
    <definedName name="solver_neg" localSheetId="4" hidden="1">1</definedName>
    <definedName name="solver_neg" localSheetId="1" hidden="1">1</definedName>
    <definedName name="solver_neg" localSheetId="2" hidden="1">1</definedName>
    <definedName name="solver_neg" localSheetId="3" hidden="1">1</definedName>
    <definedName name="solver_neg" localSheetId="5" hidden="1">1</definedName>
    <definedName name="solver_nod" localSheetId="4" hidden="1">2147483647</definedName>
    <definedName name="solver_nod" localSheetId="1" hidden="1">2147483647</definedName>
    <definedName name="solver_nod" localSheetId="2" hidden="1">2147483647</definedName>
    <definedName name="solver_nod" localSheetId="3" hidden="1">2147483647</definedName>
    <definedName name="solver_nod" localSheetId="5" hidden="1">2147483647</definedName>
    <definedName name="solver_num" localSheetId="4" hidden="1">0</definedName>
    <definedName name="solver_num" localSheetId="1" hidden="1">0</definedName>
    <definedName name="solver_num" localSheetId="2" hidden="1">0</definedName>
    <definedName name="solver_num" localSheetId="3" hidden="1">0</definedName>
    <definedName name="solver_num" localSheetId="5" hidden="1">0</definedName>
    <definedName name="solver_nwt" localSheetId="4" hidden="1">1</definedName>
    <definedName name="solver_nwt" localSheetId="1" hidden="1">1</definedName>
    <definedName name="solver_nwt" localSheetId="2" hidden="1">1</definedName>
    <definedName name="solver_nwt" localSheetId="3" hidden="1">1</definedName>
    <definedName name="solver_nwt" localSheetId="5" hidden="1">1</definedName>
    <definedName name="solver_opt" localSheetId="4" hidden="1">Cauchy!$I$3</definedName>
    <definedName name="solver_opt" localSheetId="1" hidden="1">logistic!$I$3</definedName>
    <definedName name="solver_opt" localSheetId="2" hidden="1">LogNormal!$T$3</definedName>
    <definedName name="solver_opt" localSheetId="3" hidden="1">NORMAL!$S$3</definedName>
    <definedName name="solver_opt" localSheetId="5" hidden="1">Weibull!$T$3</definedName>
    <definedName name="solver_pre" localSheetId="4" hidden="1">0.000001</definedName>
    <definedName name="solver_pre" localSheetId="1" hidden="1">0.000001</definedName>
    <definedName name="solver_pre" localSheetId="2" hidden="1">0.000001</definedName>
    <definedName name="solver_pre" localSheetId="3" hidden="1">0.000001</definedName>
    <definedName name="solver_pre" localSheetId="5" hidden="1">0.000001</definedName>
    <definedName name="solver_rbv" localSheetId="4" hidden="1">1</definedName>
    <definedName name="solver_rbv" localSheetId="1" hidden="1">1</definedName>
    <definedName name="solver_rbv" localSheetId="2" hidden="1">1</definedName>
    <definedName name="solver_rbv" localSheetId="3" hidden="1">1</definedName>
    <definedName name="solver_rbv" localSheetId="5" hidden="1">1</definedName>
    <definedName name="solver_rel1" localSheetId="1" hidden="1">3</definedName>
    <definedName name="solver_rel1" localSheetId="2" hidden="1">3</definedName>
    <definedName name="solver_rel1" localSheetId="5" hidden="1">3</definedName>
    <definedName name="solver_rel2" localSheetId="1" hidden="1">3</definedName>
    <definedName name="solver_rel2" localSheetId="2" hidden="1">3</definedName>
    <definedName name="solver_rel2" localSheetId="5" hidden="1">3</definedName>
    <definedName name="solver_rel3" localSheetId="1" hidden="1">1</definedName>
    <definedName name="solver_rel4" localSheetId="1" hidden="1">3</definedName>
    <definedName name="solver_rhs1" localSheetId="1" hidden="1">0.955</definedName>
    <definedName name="solver_rhs1" localSheetId="2" hidden="1">0.99</definedName>
    <definedName name="solver_rhs1" localSheetId="5" hidden="1">0.95</definedName>
    <definedName name="solver_rhs2" localSheetId="1" hidden="1">0.955</definedName>
    <definedName name="solver_rhs2" localSheetId="2" hidden="1">0.97</definedName>
    <definedName name="solver_rhs2" localSheetId="5" hidden="1">0.95</definedName>
    <definedName name="solver_rhs3" localSheetId="1" hidden="1">0.03</definedName>
    <definedName name="solver_rhs4" localSheetId="1" hidden="1">0.951</definedName>
    <definedName name="solver_rlx" localSheetId="4" hidden="1">2</definedName>
    <definedName name="solver_rlx" localSheetId="1" hidden="1">2</definedName>
    <definedName name="solver_rlx" localSheetId="2" hidden="1">2</definedName>
    <definedName name="solver_rlx" localSheetId="3" hidden="1">2</definedName>
    <definedName name="solver_rlx" localSheetId="5" hidden="1">2</definedName>
    <definedName name="solver_rsd" localSheetId="4" hidden="1">0</definedName>
    <definedName name="solver_rsd" localSheetId="1" hidden="1">0</definedName>
    <definedName name="solver_rsd" localSheetId="2" hidden="1">0</definedName>
    <definedName name="solver_rsd" localSheetId="3" hidden="1">0</definedName>
    <definedName name="solver_rsd" localSheetId="5" hidden="1">0</definedName>
    <definedName name="solver_scl" localSheetId="4" hidden="1">1</definedName>
    <definedName name="solver_scl" localSheetId="1" hidden="1">1</definedName>
    <definedName name="solver_scl" localSheetId="2" hidden="1">1</definedName>
    <definedName name="solver_scl" localSheetId="3" hidden="1">1</definedName>
    <definedName name="solver_scl" localSheetId="5" hidden="1">1</definedName>
    <definedName name="solver_sho" localSheetId="4" hidden="1">2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ho" localSheetId="5" hidden="1">2</definedName>
    <definedName name="solver_ssz" localSheetId="4" hidden="1">100</definedName>
    <definedName name="solver_ssz" localSheetId="1" hidden="1">100</definedName>
    <definedName name="solver_ssz" localSheetId="2" hidden="1">100</definedName>
    <definedName name="solver_ssz" localSheetId="3" hidden="1">100</definedName>
    <definedName name="solver_ssz" localSheetId="5" hidden="1">100</definedName>
    <definedName name="solver_tim" localSheetId="4" hidden="1">2147483647</definedName>
    <definedName name="solver_tim" localSheetId="1" hidden="1">2147483647</definedName>
    <definedName name="solver_tim" localSheetId="2" hidden="1">2147483647</definedName>
    <definedName name="solver_tim" localSheetId="3" hidden="1">2147483647</definedName>
    <definedName name="solver_tim" localSheetId="5" hidden="1">2147483647</definedName>
    <definedName name="solver_tol" localSheetId="4" hidden="1">0.01</definedName>
    <definedName name="solver_tol" localSheetId="1" hidden="1">0.01</definedName>
    <definedName name="solver_tol" localSheetId="2" hidden="1">0.01</definedName>
    <definedName name="solver_tol" localSheetId="3" hidden="1">0.01</definedName>
    <definedName name="solver_tol" localSheetId="5" hidden="1">0.01</definedName>
    <definedName name="solver_typ" localSheetId="4" hidden="1">2</definedName>
    <definedName name="solver_typ" localSheetId="1" hidden="1">2</definedName>
    <definedName name="solver_typ" localSheetId="2" hidden="1">2</definedName>
    <definedName name="solver_typ" localSheetId="3" hidden="1">2</definedName>
    <definedName name="solver_typ" localSheetId="5" hidden="1">2</definedName>
    <definedName name="solver_val" localSheetId="4" hidden="1">0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al" localSheetId="5" hidden="1">0</definedName>
    <definedName name="solver_ver" localSheetId="4" hidden="1">3</definedName>
    <definedName name="solver_ver" localSheetId="1" hidden="1">3</definedName>
    <definedName name="solver_ver" localSheetId="2" hidden="1">3</definedName>
    <definedName name="solver_ver" localSheetId="3" hidden="1">3</definedName>
    <definedName name="solver_ver" localSheetId="5" hidden="1">3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16" i="5" l="1"/>
  <c r="Z11" i="5" l="1"/>
  <c r="AA11" i="5" s="1"/>
  <c r="Z10" i="5"/>
  <c r="AA10" i="5" s="1"/>
  <c r="AE4" i="5" l="1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3" i="2"/>
  <c r="A191" i="12"/>
  <c r="C191" i="12"/>
  <c r="L191" i="12"/>
  <c r="A192" i="12"/>
  <c r="C192" i="12"/>
  <c r="L192" i="12"/>
  <c r="A193" i="12"/>
  <c r="C193" i="12"/>
  <c r="L193" i="12"/>
  <c r="A194" i="12"/>
  <c r="C194" i="12"/>
  <c r="L194" i="12"/>
  <c r="A176" i="12"/>
  <c r="C176" i="12"/>
  <c r="L176" i="12"/>
  <c r="A177" i="12"/>
  <c r="C177" i="12"/>
  <c r="L177" i="12"/>
  <c r="A178" i="12"/>
  <c r="C178" i="12"/>
  <c r="L178" i="12"/>
  <c r="A179" i="12"/>
  <c r="C179" i="12"/>
  <c r="L179" i="12"/>
  <c r="A180" i="12"/>
  <c r="C180" i="12"/>
  <c r="L180" i="12"/>
  <c r="A181" i="12"/>
  <c r="C181" i="12"/>
  <c r="L181" i="12"/>
  <c r="A182" i="12"/>
  <c r="C182" i="12"/>
  <c r="L182" i="12"/>
  <c r="A183" i="12"/>
  <c r="C183" i="12"/>
  <c r="L183" i="12"/>
  <c r="A184" i="12"/>
  <c r="C184" i="12"/>
  <c r="L184" i="12"/>
  <c r="A185" i="12"/>
  <c r="C185" i="12"/>
  <c r="L185" i="12"/>
  <c r="A186" i="12"/>
  <c r="C186" i="12"/>
  <c r="L186" i="12"/>
  <c r="A187" i="12"/>
  <c r="C187" i="12"/>
  <c r="L187" i="12"/>
  <c r="A188" i="12"/>
  <c r="C188" i="12"/>
  <c r="L188" i="12"/>
  <c r="A189" i="12"/>
  <c r="C189" i="12"/>
  <c r="L189" i="12"/>
  <c r="A190" i="12"/>
  <c r="C190" i="12"/>
  <c r="L190" i="12"/>
  <c r="A159" i="12"/>
  <c r="C159" i="12"/>
  <c r="L159" i="12"/>
  <c r="A160" i="12"/>
  <c r="C160" i="12"/>
  <c r="L160" i="12"/>
  <c r="A161" i="12"/>
  <c r="C161" i="12"/>
  <c r="L161" i="12"/>
  <c r="A162" i="12"/>
  <c r="C162" i="12"/>
  <c r="L162" i="12"/>
  <c r="A163" i="12"/>
  <c r="C163" i="12"/>
  <c r="L163" i="12"/>
  <c r="A164" i="12"/>
  <c r="C164" i="12"/>
  <c r="L164" i="12"/>
  <c r="A165" i="12"/>
  <c r="C165" i="12"/>
  <c r="L165" i="12"/>
  <c r="A166" i="12"/>
  <c r="C166" i="12"/>
  <c r="L166" i="12"/>
  <c r="A167" i="12"/>
  <c r="C167" i="12"/>
  <c r="L167" i="12"/>
  <c r="A168" i="12"/>
  <c r="C168" i="12"/>
  <c r="L168" i="12"/>
  <c r="A169" i="12"/>
  <c r="C169" i="12"/>
  <c r="L169" i="12"/>
  <c r="A170" i="12"/>
  <c r="C170" i="12"/>
  <c r="L170" i="12"/>
  <c r="A171" i="12"/>
  <c r="C171" i="12"/>
  <c r="L171" i="12"/>
  <c r="A172" i="12"/>
  <c r="C172" i="12"/>
  <c r="L172" i="12"/>
  <c r="A173" i="12"/>
  <c r="C173" i="12"/>
  <c r="L173" i="12"/>
  <c r="A174" i="12"/>
  <c r="C174" i="12"/>
  <c r="L174" i="12"/>
  <c r="A175" i="12"/>
  <c r="C175" i="12"/>
  <c r="L175" i="12"/>
  <c r="A145" i="12"/>
  <c r="C145" i="12"/>
  <c r="L145" i="12"/>
  <c r="A146" i="12"/>
  <c r="C146" i="12"/>
  <c r="L146" i="12"/>
  <c r="A147" i="12"/>
  <c r="C147" i="12"/>
  <c r="L147" i="12"/>
  <c r="A148" i="12"/>
  <c r="C148" i="12"/>
  <c r="L148" i="12"/>
  <c r="A149" i="12"/>
  <c r="C149" i="12"/>
  <c r="L149" i="12"/>
  <c r="A150" i="12"/>
  <c r="C150" i="12"/>
  <c r="L150" i="12"/>
  <c r="A151" i="12"/>
  <c r="C151" i="12"/>
  <c r="L151" i="12"/>
  <c r="A152" i="12"/>
  <c r="C152" i="12"/>
  <c r="L152" i="12"/>
  <c r="A153" i="12"/>
  <c r="C153" i="12"/>
  <c r="L153" i="12"/>
  <c r="A154" i="12"/>
  <c r="C154" i="12"/>
  <c r="L154" i="12"/>
  <c r="A155" i="12"/>
  <c r="C155" i="12"/>
  <c r="L155" i="12"/>
  <c r="A156" i="12"/>
  <c r="C156" i="12"/>
  <c r="L156" i="12"/>
  <c r="A157" i="12"/>
  <c r="C157" i="12"/>
  <c r="L157" i="12"/>
  <c r="A158" i="12"/>
  <c r="C158" i="12"/>
  <c r="L158" i="12"/>
  <c r="A84" i="12"/>
  <c r="C84" i="12"/>
  <c r="L84" i="12"/>
  <c r="A85" i="12"/>
  <c r="C85" i="12"/>
  <c r="L85" i="12"/>
  <c r="A86" i="12"/>
  <c r="C86" i="12"/>
  <c r="L86" i="12"/>
  <c r="A87" i="12"/>
  <c r="C87" i="12"/>
  <c r="L87" i="12"/>
  <c r="A88" i="12"/>
  <c r="C88" i="12"/>
  <c r="L88" i="12"/>
  <c r="A89" i="12"/>
  <c r="C89" i="12"/>
  <c r="L89" i="12"/>
  <c r="A90" i="12"/>
  <c r="C90" i="12"/>
  <c r="L90" i="12"/>
  <c r="A91" i="12"/>
  <c r="C91" i="12"/>
  <c r="L91" i="12"/>
  <c r="A92" i="12"/>
  <c r="C92" i="12"/>
  <c r="L92" i="12"/>
  <c r="A93" i="12"/>
  <c r="C93" i="12"/>
  <c r="L93" i="12"/>
  <c r="A94" i="12"/>
  <c r="C94" i="12"/>
  <c r="L94" i="12"/>
  <c r="A95" i="12"/>
  <c r="C95" i="12"/>
  <c r="L95" i="12"/>
  <c r="A96" i="12"/>
  <c r="C96" i="12"/>
  <c r="L96" i="12"/>
  <c r="A97" i="12"/>
  <c r="C97" i="12"/>
  <c r="L97" i="12"/>
  <c r="A98" i="12"/>
  <c r="C98" i="12"/>
  <c r="L98" i="12"/>
  <c r="A99" i="12"/>
  <c r="C99" i="12"/>
  <c r="L99" i="12"/>
  <c r="A100" i="12"/>
  <c r="C100" i="12"/>
  <c r="L100" i="12"/>
  <c r="A101" i="12"/>
  <c r="C101" i="12"/>
  <c r="L101" i="12"/>
  <c r="A102" i="12"/>
  <c r="C102" i="12"/>
  <c r="L102" i="12"/>
  <c r="A103" i="12"/>
  <c r="C103" i="12"/>
  <c r="L103" i="12"/>
  <c r="A104" i="12"/>
  <c r="C104" i="12"/>
  <c r="L104" i="12"/>
  <c r="A105" i="12"/>
  <c r="C105" i="12"/>
  <c r="L105" i="12"/>
  <c r="A106" i="12"/>
  <c r="C106" i="12"/>
  <c r="L106" i="12"/>
  <c r="A107" i="12"/>
  <c r="C107" i="12"/>
  <c r="L107" i="12"/>
  <c r="A108" i="12"/>
  <c r="C108" i="12"/>
  <c r="L108" i="12"/>
  <c r="A109" i="12"/>
  <c r="C109" i="12"/>
  <c r="L109" i="12"/>
  <c r="A110" i="12"/>
  <c r="C110" i="12"/>
  <c r="L110" i="12"/>
  <c r="A111" i="12"/>
  <c r="C111" i="12"/>
  <c r="L111" i="12"/>
  <c r="A112" i="12"/>
  <c r="C112" i="12"/>
  <c r="L112" i="12"/>
  <c r="A113" i="12"/>
  <c r="C113" i="12"/>
  <c r="L113" i="12"/>
  <c r="A114" i="12"/>
  <c r="C114" i="12"/>
  <c r="L114" i="12"/>
  <c r="A115" i="12"/>
  <c r="C115" i="12"/>
  <c r="L115" i="12"/>
  <c r="A116" i="12"/>
  <c r="C116" i="12"/>
  <c r="L116" i="12"/>
  <c r="A117" i="12"/>
  <c r="C117" i="12"/>
  <c r="L117" i="12"/>
  <c r="A118" i="12"/>
  <c r="C118" i="12"/>
  <c r="L118" i="12"/>
  <c r="A119" i="12"/>
  <c r="C119" i="12"/>
  <c r="L119" i="12"/>
  <c r="A120" i="12"/>
  <c r="C120" i="12"/>
  <c r="L120" i="12"/>
  <c r="A121" i="12"/>
  <c r="C121" i="12"/>
  <c r="L121" i="12"/>
  <c r="A122" i="12"/>
  <c r="C122" i="12"/>
  <c r="L122" i="12"/>
  <c r="A123" i="12"/>
  <c r="C123" i="12"/>
  <c r="L123" i="12"/>
  <c r="A124" i="12"/>
  <c r="C124" i="12"/>
  <c r="L124" i="12"/>
  <c r="A125" i="12"/>
  <c r="C125" i="12"/>
  <c r="L125" i="12"/>
  <c r="A126" i="12"/>
  <c r="C126" i="12"/>
  <c r="L126" i="12"/>
  <c r="A127" i="12"/>
  <c r="C127" i="12"/>
  <c r="L127" i="12"/>
  <c r="A128" i="12"/>
  <c r="C128" i="12"/>
  <c r="L128" i="12"/>
  <c r="A129" i="12"/>
  <c r="C129" i="12"/>
  <c r="L129" i="12"/>
  <c r="A130" i="12"/>
  <c r="C130" i="12"/>
  <c r="L130" i="12"/>
  <c r="A131" i="12"/>
  <c r="C131" i="12"/>
  <c r="L131" i="12"/>
  <c r="A132" i="12"/>
  <c r="C132" i="12"/>
  <c r="L132" i="12"/>
  <c r="A133" i="12"/>
  <c r="C133" i="12"/>
  <c r="L133" i="12"/>
  <c r="A134" i="12"/>
  <c r="C134" i="12"/>
  <c r="L134" i="12"/>
  <c r="A135" i="12"/>
  <c r="C135" i="12"/>
  <c r="L135" i="12"/>
  <c r="A136" i="12"/>
  <c r="C136" i="12"/>
  <c r="L136" i="12"/>
  <c r="A137" i="12"/>
  <c r="C137" i="12"/>
  <c r="L137" i="12"/>
  <c r="A138" i="12"/>
  <c r="C138" i="12"/>
  <c r="L138" i="12"/>
  <c r="A139" i="12"/>
  <c r="C139" i="12"/>
  <c r="L139" i="12"/>
  <c r="A140" i="12"/>
  <c r="C140" i="12"/>
  <c r="L140" i="12"/>
  <c r="A141" i="12"/>
  <c r="C141" i="12"/>
  <c r="L141" i="12"/>
  <c r="A142" i="12"/>
  <c r="C142" i="12"/>
  <c r="L142" i="12"/>
  <c r="A143" i="12"/>
  <c r="C143" i="12"/>
  <c r="L143" i="12"/>
  <c r="A144" i="12"/>
  <c r="C144" i="12"/>
  <c r="L144" i="1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3" i="2"/>
  <c r="C10" i="15" l="1"/>
  <c r="D3" i="2" l="1"/>
  <c r="A42" i="17"/>
  <c r="A41" i="17"/>
  <c r="A40" i="17"/>
  <c r="A39" i="17"/>
  <c r="A38" i="17"/>
  <c r="A37" i="17"/>
  <c r="A36" i="17"/>
  <c r="A35" i="17"/>
  <c r="A34" i="17"/>
  <c r="A33" i="17"/>
  <c r="A32" i="17"/>
  <c r="A31" i="17"/>
  <c r="A30" i="17"/>
  <c r="A29" i="17"/>
  <c r="A28" i="17"/>
  <c r="A27" i="17"/>
  <c r="A26" i="17"/>
  <c r="A25" i="17"/>
  <c r="A24" i="17"/>
  <c r="A23" i="17"/>
  <c r="A22" i="17"/>
  <c r="A21" i="17"/>
  <c r="A20" i="17"/>
  <c r="A19" i="17"/>
  <c r="A18" i="17"/>
  <c r="A17" i="17"/>
  <c r="A16" i="17"/>
  <c r="A15" i="17"/>
  <c r="A14" i="17"/>
  <c r="A13" i="17"/>
  <c r="A12" i="17"/>
  <c r="A11" i="17"/>
  <c r="A10" i="17"/>
  <c r="A9" i="17"/>
  <c r="A8" i="17"/>
  <c r="A7" i="17"/>
  <c r="A6" i="17"/>
  <c r="A5" i="17"/>
  <c r="A4" i="17"/>
  <c r="G3" i="17"/>
  <c r="A3" i="17"/>
  <c r="A4" i="13"/>
  <c r="A5" i="13"/>
  <c r="A6" i="13"/>
  <c r="A7" i="13"/>
  <c r="A8" i="13"/>
  <c r="A9" i="13"/>
  <c r="A10" i="13"/>
  <c r="A11" i="13"/>
  <c r="A12" i="13"/>
  <c r="A13" i="13"/>
  <c r="A14" i="13"/>
  <c r="A15" i="13"/>
  <c r="A16" i="13"/>
  <c r="A17" i="13"/>
  <c r="A18" i="13"/>
  <c r="A19" i="13"/>
  <c r="A20" i="13"/>
  <c r="A21" i="13"/>
  <c r="A22" i="13"/>
  <c r="A23" i="13"/>
  <c r="A24" i="13"/>
  <c r="A25" i="13"/>
  <c r="A26" i="13"/>
  <c r="A27" i="13"/>
  <c r="A28" i="13"/>
  <c r="A29" i="13"/>
  <c r="A30" i="13"/>
  <c r="A31" i="13"/>
  <c r="A32" i="13"/>
  <c r="A33" i="13"/>
  <c r="A34" i="13"/>
  <c r="A35" i="13"/>
  <c r="A36" i="13"/>
  <c r="A37" i="13"/>
  <c r="A38" i="13"/>
  <c r="A39" i="13"/>
  <c r="A40" i="13"/>
  <c r="A41" i="13"/>
  <c r="A42" i="13"/>
  <c r="A3" i="13"/>
  <c r="A4" i="12"/>
  <c r="A5" i="12"/>
  <c r="A6" i="12"/>
  <c r="A7" i="12"/>
  <c r="A8" i="12"/>
  <c r="A9" i="12"/>
  <c r="A10" i="12"/>
  <c r="A11" i="12"/>
  <c r="A12" i="12"/>
  <c r="A13" i="12"/>
  <c r="A14" i="12"/>
  <c r="A15" i="12"/>
  <c r="A16" i="12"/>
  <c r="A17" i="12"/>
  <c r="A18" i="12"/>
  <c r="A19" i="12"/>
  <c r="A20" i="12"/>
  <c r="A21" i="12"/>
  <c r="A22" i="12"/>
  <c r="A23" i="12"/>
  <c r="A24" i="12"/>
  <c r="A25" i="12"/>
  <c r="A26" i="12"/>
  <c r="A27" i="12"/>
  <c r="A28" i="12"/>
  <c r="A29" i="12"/>
  <c r="A30" i="12"/>
  <c r="A31" i="12"/>
  <c r="A32" i="12"/>
  <c r="A33" i="12"/>
  <c r="A34" i="12"/>
  <c r="A35" i="12"/>
  <c r="A36" i="12"/>
  <c r="A37" i="12"/>
  <c r="A38" i="12"/>
  <c r="A39" i="12"/>
  <c r="A40" i="12"/>
  <c r="A41" i="12"/>
  <c r="A42" i="12"/>
  <c r="A3" i="12"/>
  <c r="F3" i="16"/>
  <c r="A42" i="16"/>
  <c r="A41" i="16"/>
  <c r="A40" i="16"/>
  <c r="A39" i="16"/>
  <c r="A38" i="16"/>
  <c r="A37" i="16"/>
  <c r="A36" i="16"/>
  <c r="A35" i="16"/>
  <c r="A34" i="16"/>
  <c r="A33" i="16"/>
  <c r="A32" i="16"/>
  <c r="A31" i="16"/>
  <c r="A30" i="16"/>
  <c r="A29" i="16"/>
  <c r="A28" i="16"/>
  <c r="A27" i="16"/>
  <c r="A26" i="16"/>
  <c r="A25" i="16"/>
  <c r="A24" i="16"/>
  <c r="A23" i="16"/>
  <c r="A22" i="16"/>
  <c r="A21" i="16"/>
  <c r="A20" i="16"/>
  <c r="A19" i="16"/>
  <c r="A18" i="16"/>
  <c r="A17" i="16"/>
  <c r="A16" i="16"/>
  <c r="A15" i="16"/>
  <c r="A14" i="16"/>
  <c r="A13" i="16"/>
  <c r="A12" i="16"/>
  <c r="A11" i="16"/>
  <c r="A10" i="16"/>
  <c r="A9" i="16"/>
  <c r="A8" i="16"/>
  <c r="A7" i="16"/>
  <c r="A6" i="16"/>
  <c r="A5" i="16"/>
  <c r="A4" i="16"/>
  <c r="A3" i="16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3" i="5"/>
  <c r="C421" i="15"/>
  <c r="C420" i="15"/>
  <c r="C419" i="15"/>
  <c r="C418" i="15"/>
  <c r="C417" i="15"/>
  <c r="C416" i="15"/>
  <c r="C415" i="15"/>
  <c r="C414" i="15"/>
  <c r="C413" i="15"/>
  <c r="C412" i="15"/>
  <c r="C411" i="15"/>
  <c r="C410" i="15"/>
  <c r="C409" i="15"/>
  <c r="C408" i="15"/>
  <c r="C407" i="15"/>
  <c r="C406" i="15"/>
  <c r="C405" i="15"/>
  <c r="C404" i="15"/>
  <c r="C403" i="15"/>
  <c r="C402" i="15"/>
  <c r="C401" i="15"/>
  <c r="C400" i="15"/>
  <c r="C399" i="15"/>
  <c r="C398" i="15"/>
  <c r="C397" i="15"/>
  <c r="C396" i="15"/>
  <c r="C395" i="15"/>
  <c r="C394" i="15"/>
  <c r="C393" i="15"/>
  <c r="C392" i="15"/>
  <c r="C391" i="15"/>
  <c r="C390" i="15"/>
  <c r="C389" i="15"/>
  <c r="C388" i="15"/>
  <c r="C387" i="15"/>
  <c r="C386" i="15"/>
  <c r="C385" i="15"/>
  <c r="C384" i="15"/>
  <c r="C383" i="15"/>
  <c r="C382" i="15"/>
  <c r="C381" i="15"/>
  <c r="C380" i="15"/>
  <c r="C379" i="15"/>
  <c r="C378" i="15"/>
  <c r="C377" i="15"/>
  <c r="C376" i="15"/>
  <c r="C375" i="15"/>
  <c r="C374" i="15"/>
  <c r="C373" i="15"/>
  <c r="C372" i="15"/>
  <c r="C371" i="15"/>
  <c r="C370" i="15"/>
  <c r="C369" i="15"/>
  <c r="C368" i="15"/>
  <c r="C367" i="15"/>
  <c r="C366" i="15"/>
  <c r="C365" i="15"/>
  <c r="C364" i="15"/>
  <c r="C363" i="15"/>
  <c r="C362" i="15"/>
  <c r="C361" i="15"/>
  <c r="C360" i="15"/>
  <c r="C359" i="15"/>
  <c r="C358" i="15"/>
  <c r="C357" i="15"/>
  <c r="C356" i="15"/>
  <c r="C355" i="15"/>
  <c r="C354" i="15"/>
  <c r="C353" i="15"/>
  <c r="C352" i="15"/>
  <c r="C351" i="15"/>
  <c r="C350" i="15"/>
  <c r="C349" i="15"/>
  <c r="C348" i="15"/>
  <c r="C347" i="15"/>
  <c r="C346" i="15"/>
  <c r="C345" i="15"/>
  <c r="C344" i="15"/>
  <c r="C343" i="15"/>
  <c r="C342" i="15"/>
  <c r="C341" i="15"/>
  <c r="C340" i="15"/>
  <c r="C339" i="15"/>
  <c r="C338" i="15"/>
  <c r="C337" i="15"/>
  <c r="C336" i="15"/>
  <c r="C335" i="15"/>
  <c r="C334" i="15"/>
  <c r="C333" i="15"/>
  <c r="C332" i="15"/>
  <c r="C331" i="15"/>
  <c r="C330" i="15"/>
  <c r="C329" i="15"/>
  <c r="C328" i="15"/>
  <c r="C327" i="15"/>
  <c r="C326" i="15"/>
  <c r="C325" i="15"/>
  <c r="C324" i="15"/>
  <c r="C323" i="15"/>
  <c r="C322" i="15"/>
  <c r="C321" i="15"/>
  <c r="C320" i="15"/>
  <c r="C319" i="15"/>
  <c r="C318" i="15"/>
  <c r="C317" i="15"/>
  <c r="C316" i="15"/>
  <c r="C315" i="15"/>
  <c r="C314" i="15"/>
  <c r="C313" i="15"/>
  <c r="C312" i="15"/>
  <c r="C311" i="15"/>
  <c r="C310" i="15"/>
  <c r="C309" i="15"/>
  <c r="C308" i="15"/>
  <c r="C307" i="15"/>
  <c r="C306" i="15"/>
  <c r="C305" i="15"/>
  <c r="C304" i="15"/>
  <c r="C303" i="15"/>
  <c r="C302" i="15"/>
  <c r="C301" i="15"/>
  <c r="C300" i="15"/>
  <c r="C299" i="15"/>
  <c r="C298" i="15"/>
  <c r="C297" i="15"/>
  <c r="C296" i="15"/>
  <c r="C295" i="15"/>
  <c r="C294" i="15"/>
  <c r="C293" i="15"/>
  <c r="C292" i="15"/>
  <c r="C291" i="15"/>
  <c r="C290" i="15"/>
  <c r="C289" i="15"/>
  <c r="C288" i="15"/>
  <c r="C287" i="15"/>
  <c r="C286" i="15"/>
  <c r="C285" i="15"/>
  <c r="C284" i="15"/>
  <c r="C283" i="15"/>
  <c r="C282" i="15"/>
  <c r="C281" i="15"/>
  <c r="C280" i="15"/>
  <c r="C279" i="15"/>
  <c r="C278" i="15"/>
  <c r="C277" i="15"/>
  <c r="C276" i="15"/>
  <c r="C275" i="15"/>
  <c r="C274" i="15"/>
  <c r="C273" i="15"/>
  <c r="C272" i="15"/>
  <c r="C271" i="15"/>
  <c r="C270" i="15"/>
  <c r="C269" i="15"/>
  <c r="C268" i="15"/>
  <c r="C267" i="15"/>
  <c r="C266" i="15"/>
  <c r="C265" i="15"/>
  <c r="C264" i="15"/>
  <c r="C263" i="15"/>
  <c r="C262" i="15"/>
  <c r="C261" i="15"/>
  <c r="C260" i="15"/>
  <c r="C259" i="15"/>
  <c r="C258" i="15"/>
  <c r="C257" i="15"/>
  <c r="C256" i="15"/>
  <c r="C255" i="15"/>
  <c r="C254" i="15"/>
  <c r="C253" i="15"/>
  <c r="C252" i="15"/>
  <c r="C251" i="15"/>
  <c r="C250" i="15"/>
  <c r="C249" i="15"/>
  <c r="C248" i="15"/>
  <c r="C247" i="15"/>
  <c r="C246" i="15"/>
  <c r="C245" i="15"/>
  <c r="C244" i="15"/>
  <c r="C243" i="15"/>
  <c r="C242" i="15"/>
  <c r="C241" i="15"/>
  <c r="C240" i="15"/>
  <c r="C239" i="15"/>
  <c r="C238" i="15"/>
  <c r="C237" i="15"/>
  <c r="C236" i="15"/>
  <c r="C235" i="15"/>
  <c r="C234" i="15"/>
  <c r="C233" i="15"/>
  <c r="C232" i="15"/>
  <c r="C231" i="15"/>
  <c r="C230" i="15"/>
  <c r="C229" i="15"/>
  <c r="C228" i="15"/>
  <c r="C227" i="15"/>
  <c r="C226" i="15"/>
  <c r="C225" i="15"/>
  <c r="C224" i="15"/>
  <c r="C223" i="15"/>
  <c r="C222" i="15"/>
  <c r="C221" i="15"/>
  <c r="C220" i="15"/>
  <c r="C219" i="15"/>
  <c r="C218" i="15"/>
  <c r="C217" i="15"/>
  <c r="C216" i="15"/>
  <c r="C215" i="15"/>
  <c r="C214" i="15"/>
  <c r="C213" i="15"/>
  <c r="C212" i="15"/>
  <c r="C211" i="15"/>
  <c r="C210" i="15"/>
  <c r="C209" i="15"/>
  <c r="C208" i="15"/>
  <c r="C207" i="15"/>
  <c r="C206" i="15"/>
  <c r="C205" i="15"/>
  <c r="C204" i="15"/>
  <c r="C203" i="15"/>
  <c r="C202" i="15"/>
  <c r="C201" i="15"/>
  <c r="C200" i="15"/>
  <c r="C199" i="15"/>
  <c r="C198" i="15"/>
  <c r="C197" i="15"/>
  <c r="C196" i="15"/>
  <c r="C195" i="15"/>
  <c r="C194" i="15"/>
  <c r="C193" i="15"/>
  <c r="C192" i="15"/>
  <c r="C191" i="15"/>
  <c r="C190" i="15"/>
  <c r="C189" i="15"/>
  <c r="C188" i="15"/>
  <c r="C187" i="15"/>
  <c r="C186" i="15"/>
  <c r="C185" i="15"/>
  <c r="C184" i="15"/>
  <c r="C183" i="15"/>
  <c r="C182" i="15"/>
  <c r="C181" i="15"/>
  <c r="C180" i="15"/>
  <c r="C179" i="15"/>
  <c r="C178" i="15"/>
  <c r="C177" i="15"/>
  <c r="C176" i="15"/>
  <c r="C175" i="15"/>
  <c r="C174" i="15"/>
  <c r="C173" i="15"/>
  <c r="C172" i="15"/>
  <c r="C171" i="15"/>
  <c r="C170" i="15"/>
  <c r="C169" i="15"/>
  <c r="C168" i="15"/>
  <c r="C167" i="15"/>
  <c r="C166" i="15"/>
  <c r="C165" i="15"/>
  <c r="C164" i="15"/>
  <c r="C163" i="15"/>
  <c r="C162" i="15"/>
  <c r="C161" i="15"/>
  <c r="C160" i="15"/>
  <c r="C159" i="15"/>
  <c r="C158" i="15"/>
  <c r="C157" i="15"/>
  <c r="C156" i="15"/>
  <c r="C155" i="15"/>
  <c r="C154" i="15"/>
  <c r="C153" i="15"/>
  <c r="C152" i="15"/>
  <c r="C151" i="15"/>
  <c r="C150" i="15"/>
  <c r="C149" i="15"/>
  <c r="C148" i="15"/>
  <c r="C147" i="15"/>
  <c r="C146" i="15"/>
  <c r="C145" i="15"/>
  <c r="C144" i="15"/>
  <c r="C143" i="15"/>
  <c r="C142" i="15"/>
  <c r="C141" i="15"/>
  <c r="C140" i="15"/>
  <c r="C139" i="15"/>
  <c r="C138" i="15"/>
  <c r="C137" i="15"/>
  <c r="C136" i="15"/>
  <c r="C135" i="15"/>
  <c r="C134" i="15"/>
  <c r="C133" i="15"/>
  <c r="C132" i="15"/>
  <c r="C131" i="15"/>
  <c r="C130" i="15"/>
  <c r="C129" i="15"/>
  <c r="C128" i="15"/>
  <c r="C127" i="15"/>
  <c r="C126" i="15"/>
  <c r="C125" i="15"/>
  <c r="C124" i="15"/>
  <c r="C123" i="15"/>
  <c r="C122" i="15"/>
  <c r="C121" i="15"/>
  <c r="C120" i="15"/>
  <c r="C119" i="15"/>
  <c r="C118" i="15"/>
  <c r="C117" i="15"/>
  <c r="C116" i="15"/>
  <c r="C115" i="15"/>
  <c r="C114" i="15"/>
  <c r="C113" i="15"/>
  <c r="C112" i="15"/>
  <c r="C111" i="15"/>
  <c r="C110" i="15"/>
  <c r="C109" i="15"/>
  <c r="C108" i="15"/>
  <c r="C107" i="15"/>
  <c r="C106" i="15"/>
  <c r="C105" i="15"/>
  <c r="C104" i="15"/>
  <c r="C103" i="15"/>
  <c r="C102" i="15"/>
  <c r="C101" i="15"/>
  <c r="C100" i="15"/>
  <c r="C99" i="15"/>
  <c r="C98" i="15"/>
  <c r="C97" i="15"/>
  <c r="C96" i="15"/>
  <c r="C95" i="15"/>
  <c r="C94" i="15"/>
  <c r="C93" i="15"/>
  <c r="C92" i="15"/>
  <c r="C91" i="15"/>
  <c r="C90" i="15"/>
  <c r="C89" i="15"/>
  <c r="C88" i="15"/>
  <c r="C87" i="15"/>
  <c r="C86" i="15"/>
  <c r="C85" i="15"/>
  <c r="C84" i="15"/>
  <c r="C83" i="15"/>
  <c r="C82" i="15"/>
  <c r="C81" i="15"/>
  <c r="C80" i="15"/>
  <c r="C79" i="15"/>
  <c r="C78" i="15"/>
  <c r="C77" i="15"/>
  <c r="C76" i="15"/>
  <c r="C75" i="15"/>
  <c r="C74" i="15"/>
  <c r="C73" i="15"/>
  <c r="C72" i="15"/>
  <c r="C71" i="15"/>
  <c r="C70" i="15"/>
  <c r="C69" i="15"/>
  <c r="C68" i="15"/>
  <c r="C67" i="15"/>
  <c r="C66" i="15"/>
  <c r="C65" i="15"/>
  <c r="C64" i="15"/>
  <c r="C63" i="15"/>
  <c r="C62" i="15"/>
  <c r="C61" i="15"/>
  <c r="C60" i="15"/>
  <c r="C59" i="15"/>
  <c r="C58" i="15"/>
  <c r="C57" i="15"/>
  <c r="C56" i="15"/>
  <c r="C55" i="15"/>
  <c r="C54" i="15"/>
  <c r="C53" i="15"/>
  <c r="C52" i="15"/>
  <c r="C51" i="15"/>
  <c r="C50" i="15"/>
  <c r="C49" i="15"/>
  <c r="C48" i="15"/>
  <c r="C47" i="15"/>
  <c r="C46" i="15"/>
  <c r="C45" i="15"/>
  <c r="C44" i="15"/>
  <c r="B44" i="15"/>
  <c r="C43" i="15"/>
  <c r="C42" i="15"/>
  <c r="C41" i="15"/>
  <c r="C40" i="15"/>
  <c r="C39" i="15"/>
  <c r="C38" i="15"/>
  <c r="C37" i="15"/>
  <c r="C36" i="15"/>
  <c r="C35" i="15"/>
  <c r="C34" i="15"/>
  <c r="C33" i="15"/>
  <c r="C32" i="15"/>
  <c r="C31" i="15"/>
  <c r="C30" i="15"/>
  <c r="C29" i="15"/>
  <c r="C28" i="15"/>
  <c r="C27" i="15"/>
  <c r="C26" i="15"/>
  <c r="C25" i="15"/>
  <c r="C24" i="15"/>
  <c r="C23" i="15"/>
  <c r="C22" i="15"/>
  <c r="C21" i="15"/>
  <c r="C20" i="15"/>
  <c r="C19" i="15"/>
  <c r="C18" i="15"/>
  <c r="C17" i="15"/>
  <c r="C16" i="15"/>
  <c r="C15" i="15"/>
  <c r="C14" i="15"/>
  <c r="C13" i="15"/>
  <c r="C12" i="15"/>
  <c r="C11" i="15"/>
  <c r="C9" i="15"/>
  <c r="C8" i="15"/>
  <c r="C7" i="15"/>
  <c r="C6" i="15"/>
  <c r="C5" i="15"/>
  <c r="C4" i="15"/>
  <c r="C3" i="15"/>
  <c r="B160" i="12" l="1"/>
  <c r="N160" i="12" s="1"/>
  <c r="O160" i="12" s="1"/>
  <c r="B171" i="12"/>
  <c r="N171" i="12" s="1"/>
  <c r="O171" i="12" s="1"/>
  <c r="B172" i="12"/>
  <c r="N172" i="12" s="1"/>
  <c r="O172" i="12" s="1"/>
  <c r="B143" i="12"/>
  <c r="N143" i="12" s="1"/>
  <c r="O143" i="12" s="1"/>
  <c r="B164" i="12"/>
  <c r="N164" i="12" s="1"/>
  <c r="O164" i="12" s="1"/>
  <c r="B175" i="12"/>
  <c r="N175" i="12" s="1"/>
  <c r="O175" i="12" s="1"/>
  <c r="B174" i="12"/>
  <c r="N174" i="12" s="1"/>
  <c r="O174" i="12" s="1"/>
  <c r="B192" i="12"/>
  <c r="N192" i="12" s="1"/>
  <c r="B141" i="12"/>
  <c r="N141" i="12" s="1"/>
  <c r="O141" i="12" s="1"/>
  <c r="B106" i="12"/>
  <c r="N106" i="12" s="1"/>
  <c r="O106" i="12" s="1"/>
  <c r="B135" i="12"/>
  <c r="N135" i="12" s="1"/>
  <c r="O135" i="12" s="1"/>
  <c r="B96" i="12"/>
  <c r="N96" i="12" s="1"/>
  <c r="O96" i="12" s="1"/>
  <c r="B190" i="12"/>
  <c r="N190" i="12" s="1"/>
  <c r="B136" i="12"/>
  <c r="N136" i="12" s="1"/>
  <c r="O136" i="12" s="1"/>
  <c r="B104" i="12"/>
  <c r="N104" i="12" s="1"/>
  <c r="O104" i="12" s="1"/>
  <c r="B97" i="12"/>
  <c r="N97" i="12" s="1"/>
  <c r="O97" i="12" s="1"/>
  <c r="B123" i="12"/>
  <c r="N123" i="12" s="1"/>
  <c r="O123" i="12" s="1"/>
  <c r="B150" i="12"/>
  <c r="N150" i="12" s="1"/>
  <c r="O150" i="12" s="1"/>
  <c r="B128" i="12"/>
  <c r="N128" i="12" s="1"/>
  <c r="O128" i="12" s="1"/>
  <c r="B181" i="12"/>
  <c r="N181" i="12" s="1"/>
  <c r="B137" i="12"/>
  <c r="N137" i="12" s="1"/>
  <c r="O137" i="12" s="1"/>
  <c r="B153" i="12"/>
  <c r="N153" i="12" s="1"/>
  <c r="O153" i="12" s="1"/>
  <c r="B166" i="12"/>
  <c r="N166" i="12" s="1"/>
  <c r="O166" i="12" s="1"/>
  <c r="B168" i="12"/>
  <c r="N168" i="12" s="1"/>
  <c r="O168" i="12" s="1"/>
  <c r="B144" i="12"/>
  <c r="N144" i="12" s="1"/>
  <c r="O144" i="12" s="1"/>
  <c r="B92" i="12"/>
  <c r="N92" i="12" s="1"/>
  <c r="O92" i="12" s="1"/>
  <c r="B133" i="12"/>
  <c r="N133" i="12" s="1"/>
  <c r="O133" i="12" s="1"/>
  <c r="B87" i="12"/>
  <c r="N87" i="12" s="1"/>
  <c r="O87" i="12" s="1"/>
  <c r="B115" i="12"/>
  <c r="N115" i="12" s="1"/>
  <c r="O115" i="12" s="1"/>
  <c r="B188" i="12"/>
  <c r="N188" i="12" s="1"/>
  <c r="B134" i="12"/>
  <c r="N134" i="12" s="1"/>
  <c r="O134" i="12" s="1"/>
  <c r="B99" i="12"/>
  <c r="N99" i="12" s="1"/>
  <c r="O99" i="12" s="1"/>
  <c r="B84" i="12"/>
  <c r="N84" i="12" s="1"/>
  <c r="O84" i="12" s="1"/>
  <c r="B114" i="12"/>
  <c r="N114" i="12" s="1"/>
  <c r="O114" i="12" s="1"/>
  <c r="B156" i="12"/>
  <c r="N156" i="12" s="1"/>
  <c r="O156" i="12" s="1"/>
  <c r="B126" i="12"/>
  <c r="N126" i="12" s="1"/>
  <c r="O126" i="12" s="1"/>
  <c r="B148" i="12"/>
  <c r="N148" i="12" s="1"/>
  <c r="O148" i="12" s="1"/>
  <c r="B179" i="12"/>
  <c r="N179" i="12" s="1"/>
  <c r="B119" i="12"/>
  <c r="N119" i="12" s="1"/>
  <c r="O119" i="12" s="1"/>
  <c r="B169" i="12"/>
  <c r="N169" i="12" s="1"/>
  <c r="O169" i="12" s="1"/>
  <c r="B163" i="12"/>
  <c r="N163" i="12" s="1"/>
  <c r="O163" i="12" s="1"/>
  <c r="B167" i="12"/>
  <c r="N167" i="12" s="1"/>
  <c r="O167" i="12" s="1"/>
  <c r="B124" i="12"/>
  <c r="N124" i="12" s="1"/>
  <c r="O124" i="12" s="1"/>
  <c r="B85" i="12"/>
  <c r="N85" i="12" s="1"/>
  <c r="O85" i="12" s="1"/>
  <c r="B94" i="12"/>
  <c r="N94" i="12" s="1"/>
  <c r="O94" i="12" s="1"/>
  <c r="B186" i="12"/>
  <c r="N186" i="12" s="1"/>
  <c r="B88" i="12"/>
  <c r="N88" i="12" s="1"/>
  <c r="O88" i="12" s="1"/>
  <c r="B129" i="12"/>
  <c r="N129" i="12" s="1"/>
  <c r="O129" i="12" s="1"/>
  <c r="B147" i="12"/>
  <c r="N147" i="12" s="1"/>
  <c r="O147" i="12" s="1"/>
  <c r="B121" i="12"/>
  <c r="N121" i="12" s="1"/>
  <c r="O121" i="12" s="1"/>
  <c r="B177" i="12"/>
  <c r="N177" i="12" s="1"/>
  <c r="B110" i="12"/>
  <c r="N110" i="12" s="1"/>
  <c r="O110" i="12" s="1"/>
  <c r="B146" i="12"/>
  <c r="N146" i="12" s="1"/>
  <c r="O146" i="12" s="1"/>
  <c r="B170" i="12"/>
  <c r="N170" i="12" s="1"/>
  <c r="O170" i="12" s="1"/>
  <c r="B151" i="12"/>
  <c r="N151" i="12" s="1"/>
  <c r="O151" i="12" s="1"/>
  <c r="B184" i="12"/>
  <c r="N184" i="12" s="1"/>
  <c r="B127" i="12"/>
  <c r="N127" i="12" s="1"/>
  <c r="O127" i="12" s="1"/>
  <c r="B86" i="12"/>
  <c r="N86" i="12" s="1"/>
  <c r="O86" i="12" s="1"/>
  <c r="B152" i="12"/>
  <c r="N152" i="12" s="1"/>
  <c r="O152" i="12" s="1"/>
  <c r="B107" i="12"/>
  <c r="N107" i="12" s="1"/>
  <c r="O107" i="12" s="1"/>
  <c r="B112" i="12"/>
  <c r="N112" i="12" s="1"/>
  <c r="O112" i="12" s="1"/>
  <c r="B159" i="12"/>
  <c r="N159" i="12" s="1"/>
  <c r="O159" i="12" s="1"/>
  <c r="B161" i="12"/>
  <c r="N161" i="12" s="1"/>
  <c r="O161" i="12" s="1"/>
  <c r="B173" i="12"/>
  <c r="N173" i="12" s="1"/>
  <c r="O173" i="12" s="1"/>
  <c r="B194" i="12"/>
  <c r="N194" i="12" s="1"/>
  <c r="B140" i="12"/>
  <c r="N140" i="12" s="1"/>
  <c r="O140" i="12" s="1"/>
  <c r="B117" i="12"/>
  <c r="N117" i="12" s="1"/>
  <c r="O117" i="12" s="1"/>
  <c r="B182" i="12"/>
  <c r="N182" i="12" s="1"/>
  <c r="B125" i="12"/>
  <c r="N125" i="12" s="1"/>
  <c r="O125" i="12" s="1"/>
  <c r="B132" i="12"/>
  <c r="N132" i="12" s="1"/>
  <c r="O132" i="12" s="1"/>
  <c r="B102" i="12"/>
  <c r="N102" i="12" s="1"/>
  <c r="O102" i="12" s="1"/>
  <c r="B189" i="12"/>
  <c r="N189" i="12" s="1"/>
  <c r="B105" i="12"/>
  <c r="N105" i="12" s="1"/>
  <c r="O105" i="12" s="1"/>
  <c r="B191" i="12"/>
  <c r="N191" i="12" s="1"/>
  <c r="B98" i="12"/>
  <c r="N98" i="12" s="1"/>
  <c r="O98" i="12" s="1"/>
  <c r="B145" i="12"/>
  <c r="N145" i="12" s="1"/>
  <c r="O145" i="12" s="1"/>
  <c r="B109" i="12"/>
  <c r="N109" i="12" s="1"/>
  <c r="O109" i="12" s="1"/>
  <c r="B142" i="12"/>
  <c r="N142" i="12" s="1"/>
  <c r="O142" i="12" s="1"/>
  <c r="B162" i="12"/>
  <c r="N162" i="12" s="1"/>
  <c r="O162" i="12" s="1"/>
  <c r="B138" i="12"/>
  <c r="N138" i="12" s="1"/>
  <c r="O138" i="12" s="1"/>
  <c r="B108" i="12"/>
  <c r="N108" i="12" s="1"/>
  <c r="O108" i="12" s="1"/>
  <c r="B158" i="12"/>
  <c r="N158" i="12" s="1"/>
  <c r="O158" i="12" s="1"/>
  <c r="B180" i="12"/>
  <c r="N180" i="12" s="1"/>
  <c r="B118" i="12"/>
  <c r="N118" i="12" s="1"/>
  <c r="O118" i="12" s="1"/>
  <c r="B116" i="12"/>
  <c r="N116" i="12" s="1"/>
  <c r="O116" i="12" s="1"/>
  <c r="B130" i="12"/>
  <c r="N130" i="12" s="1"/>
  <c r="O130" i="12" s="1"/>
  <c r="B95" i="12"/>
  <c r="N95" i="12" s="1"/>
  <c r="O95" i="12" s="1"/>
  <c r="B113" i="12"/>
  <c r="N113" i="12" s="1"/>
  <c r="O113" i="12" s="1"/>
  <c r="B100" i="12"/>
  <c r="N100" i="12" s="1"/>
  <c r="O100" i="12" s="1"/>
  <c r="B187" i="12"/>
  <c r="N187" i="12" s="1"/>
  <c r="B103" i="12"/>
  <c r="N103" i="12" s="1"/>
  <c r="O103" i="12" s="1"/>
  <c r="B89" i="12"/>
  <c r="N89" i="12" s="1"/>
  <c r="O89" i="12" s="1"/>
  <c r="B193" i="12"/>
  <c r="N193" i="12" s="1"/>
  <c r="B165" i="12"/>
  <c r="N165" i="12" s="1"/>
  <c r="O165" i="12" s="1"/>
  <c r="B131" i="12"/>
  <c r="N131" i="12" s="1"/>
  <c r="O131" i="12" s="1"/>
  <c r="B149" i="12"/>
  <c r="N149" i="12" s="1"/>
  <c r="O149" i="12" s="1"/>
  <c r="B178" i="12"/>
  <c r="N178" i="12" s="1"/>
  <c r="B154" i="12"/>
  <c r="N154" i="12" s="1"/>
  <c r="O154" i="12" s="1"/>
  <c r="B157" i="12"/>
  <c r="N157" i="12" s="1"/>
  <c r="O157" i="12" s="1"/>
  <c r="B101" i="12"/>
  <c r="N101" i="12" s="1"/>
  <c r="O101" i="12" s="1"/>
  <c r="B93" i="12"/>
  <c r="N93" i="12" s="1"/>
  <c r="O93" i="12" s="1"/>
  <c r="B185" i="12"/>
  <c r="N185" i="12" s="1"/>
  <c r="B91" i="12"/>
  <c r="N91" i="12" s="1"/>
  <c r="O91" i="12" s="1"/>
  <c r="B120" i="12"/>
  <c r="N120" i="12" s="1"/>
  <c r="O120" i="12" s="1"/>
  <c r="B122" i="12"/>
  <c r="N122" i="12" s="1"/>
  <c r="O122" i="12" s="1"/>
  <c r="B176" i="12"/>
  <c r="N176" i="12" s="1"/>
  <c r="B111" i="12"/>
  <c r="N111" i="12" s="1"/>
  <c r="O111" i="12" s="1"/>
  <c r="B90" i="12"/>
  <c r="N90" i="12" s="1"/>
  <c r="O90" i="12" s="1"/>
  <c r="B155" i="12"/>
  <c r="N155" i="12" s="1"/>
  <c r="O155" i="12" s="1"/>
  <c r="B183" i="12"/>
  <c r="N183" i="12" s="1"/>
  <c r="B139" i="12"/>
  <c r="N139" i="12" s="1"/>
  <c r="O139" i="12" s="1"/>
  <c r="B4" i="5"/>
  <c r="B34" i="12"/>
  <c r="N34" i="12" s="1"/>
  <c r="D206" i="15"/>
  <c r="D351" i="15"/>
  <c r="D391" i="15"/>
  <c r="D415" i="15"/>
  <c r="B45" i="15"/>
  <c r="B27" i="13"/>
  <c r="C27" i="13" s="1"/>
  <c r="D27" i="13" s="1"/>
  <c r="G27" i="13" s="1"/>
  <c r="B35" i="5"/>
  <c r="B27" i="5"/>
  <c r="B19" i="5"/>
  <c r="B11" i="5"/>
  <c r="B35" i="13"/>
  <c r="C35" i="13" s="1"/>
  <c r="D35" i="13" s="1"/>
  <c r="G35" i="13" s="1"/>
  <c r="B19" i="13"/>
  <c r="C19" i="13" s="1"/>
  <c r="D19" i="13" s="1"/>
  <c r="G19" i="13" s="1"/>
  <c r="B11" i="13"/>
  <c r="C11" i="13" s="1"/>
  <c r="D11" i="13" s="1"/>
  <c r="G11" i="13" s="1"/>
  <c r="B28" i="12"/>
  <c r="N28" i="12" s="1"/>
  <c r="B5" i="12"/>
  <c r="N5" i="12" s="1"/>
  <c r="B11" i="12"/>
  <c r="N11" i="12" s="1"/>
  <c r="B4" i="13"/>
  <c r="C4" i="13" s="1"/>
  <c r="D4" i="13" s="1"/>
  <c r="G4" i="13" s="1"/>
  <c r="B40" i="12"/>
  <c r="N40" i="12" s="1"/>
  <c r="B23" i="12"/>
  <c r="N23" i="12" s="1"/>
  <c r="B17" i="12"/>
  <c r="N17" i="12" s="1"/>
  <c r="B3" i="12"/>
  <c r="B18" i="17"/>
  <c r="C18" i="17" s="1"/>
  <c r="D18" i="17" s="1"/>
  <c r="B34" i="17"/>
  <c r="C34" i="17" s="1"/>
  <c r="D34" i="17" s="1"/>
  <c r="P34" i="17" s="1"/>
  <c r="B31" i="16"/>
  <c r="C31" i="16" s="1"/>
  <c r="O31" i="16" s="1"/>
  <c r="B36" i="16"/>
  <c r="C36" i="16" s="1"/>
  <c r="O36" i="16" s="1"/>
  <c r="B20" i="16"/>
  <c r="C20" i="16" s="1"/>
  <c r="O20" i="16" s="1"/>
  <c r="B34" i="16"/>
  <c r="C34" i="16" s="1"/>
  <c r="O34" i="16" s="1"/>
  <c r="B3" i="16"/>
  <c r="C3" i="16" s="1"/>
  <c r="B42" i="5"/>
  <c r="B34" i="5"/>
  <c r="B26" i="5"/>
  <c r="B18" i="5"/>
  <c r="B10" i="5"/>
  <c r="B11" i="16"/>
  <c r="C11" i="16" s="1"/>
  <c r="O11" i="16" s="1"/>
  <c r="B26" i="16"/>
  <c r="C26" i="16" s="1"/>
  <c r="O26" i="16" s="1"/>
  <c r="B39" i="12"/>
  <c r="N39" i="12" s="1"/>
  <c r="B22" i="12"/>
  <c r="N22" i="12" s="1"/>
  <c r="B16" i="12"/>
  <c r="N16" i="12" s="1"/>
  <c r="B10" i="12"/>
  <c r="N10" i="12" s="1"/>
  <c r="B4" i="12"/>
  <c r="N4" i="12" s="1"/>
  <c r="B42" i="13"/>
  <c r="C42" i="13" s="1"/>
  <c r="D42" i="13" s="1"/>
  <c r="G42" i="13" s="1"/>
  <c r="B34" i="13"/>
  <c r="C34" i="13" s="1"/>
  <c r="D34" i="13" s="1"/>
  <c r="G34" i="13" s="1"/>
  <c r="B26" i="13"/>
  <c r="C26" i="13" s="1"/>
  <c r="D26" i="13" s="1"/>
  <c r="G26" i="13" s="1"/>
  <c r="B18" i="13"/>
  <c r="C18" i="13" s="1"/>
  <c r="D18" i="13" s="1"/>
  <c r="G18" i="13" s="1"/>
  <c r="B10" i="13"/>
  <c r="C10" i="13" s="1"/>
  <c r="D10" i="13" s="1"/>
  <c r="G10" i="13" s="1"/>
  <c r="B27" i="17"/>
  <c r="C27" i="17" s="1"/>
  <c r="D27" i="17" s="1"/>
  <c r="P27" i="17" s="1"/>
  <c r="B41" i="5"/>
  <c r="B33" i="5"/>
  <c r="B25" i="5"/>
  <c r="B17" i="5"/>
  <c r="B9" i="5"/>
  <c r="B4" i="16"/>
  <c r="B33" i="12"/>
  <c r="N33" i="12" s="1"/>
  <c r="B27" i="12"/>
  <c r="N27" i="12" s="1"/>
  <c r="B21" i="12"/>
  <c r="N21" i="12" s="1"/>
  <c r="B15" i="12"/>
  <c r="N15" i="12" s="1"/>
  <c r="B41" i="13"/>
  <c r="C41" i="13" s="1"/>
  <c r="D41" i="13" s="1"/>
  <c r="G41" i="13" s="1"/>
  <c r="B33" i="13"/>
  <c r="C33" i="13" s="1"/>
  <c r="D33" i="13" s="1"/>
  <c r="G33" i="13" s="1"/>
  <c r="B25" i="13"/>
  <c r="C25" i="13" s="1"/>
  <c r="D25" i="13" s="1"/>
  <c r="G25" i="13" s="1"/>
  <c r="B17" i="13"/>
  <c r="C17" i="13" s="1"/>
  <c r="D17" i="13" s="1"/>
  <c r="G17" i="13" s="1"/>
  <c r="B9" i="13"/>
  <c r="C9" i="13" s="1"/>
  <c r="D9" i="13" s="1"/>
  <c r="G9" i="13" s="1"/>
  <c r="B40" i="5"/>
  <c r="B32" i="5"/>
  <c r="B24" i="5"/>
  <c r="B16" i="5"/>
  <c r="B8" i="5"/>
  <c r="B5" i="16"/>
  <c r="C5" i="16" s="1"/>
  <c r="O5" i="16" s="1"/>
  <c r="B13" i="16"/>
  <c r="C13" i="16" s="1"/>
  <c r="O13" i="16" s="1"/>
  <c r="B28" i="16"/>
  <c r="C28" i="16" s="1"/>
  <c r="O28" i="16" s="1"/>
  <c r="B38" i="12"/>
  <c r="N38" i="12" s="1"/>
  <c r="B32" i="12"/>
  <c r="N32" i="12" s="1"/>
  <c r="B26" i="12"/>
  <c r="N26" i="12" s="1"/>
  <c r="B20" i="12"/>
  <c r="N20" i="12" s="1"/>
  <c r="B9" i="12"/>
  <c r="N9" i="12" s="1"/>
  <c r="B40" i="13"/>
  <c r="C40" i="13" s="1"/>
  <c r="D40" i="13" s="1"/>
  <c r="G40" i="13" s="1"/>
  <c r="B32" i="13"/>
  <c r="C32" i="13" s="1"/>
  <c r="D32" i="13" s="1"/>
  <c r="G32" i="13" s="1"/>
  <c r="B24" i="13"/>
  <c r="C24" i="13" s="1"/>
  <c r="D24" i="13" s="1"/>
  <c r="G24" i="13" s="1"/>
  <c r="B16" i="13"/>
  <c r="C16" i="13" s="1"/>
  <c r="D16" i="13" s="1"/>
  <c r="G16" i="13" s="1"/>
  <c r="B8" i="13"/>
  <c r="C8" i="13" s="1"/>
  <c r="D8" i="13" s="1"/>
  <c r="G8" i="13" s="1"/>
  <c r="B39" i="5"/>
  <c r="B31" i="5"/>
  <c r="B23" i="5"/>
  <c r="B15" i="5"/>
  <c r="B7" i="5"/>
  <c r="B6" i="16"/>
  <c r="C6" i="16" s="1"/>
  <c r="O6" i="16" s="1"/>
  <c r="B21" i="16"/>
  <c r="C21" i="16" s="1"/>
  <c r="O21" i="16" s="1"/>
  <c r="B37" i="12"/>
  <c r="N37" i="12" s="1"/>
  <c r="B31" i="12"/>
  <c r="N31" i="12" s="1"/>
  <c r="B14" i="12"/>
  <c r="N14" i="12" s="1"/>
  <c r="B8" i="12"/>
  <c r="N8" i="12" s="1"/>
  <c r="B39" i="13"/>
  <c r="C39" i="13" s="1"/>
  <c r="D39" i="13" s="1"/>
  <c r="G39" i="13" s="1"/>
  <c r="B31" i="13"/>
  <c r="C31" i="13" s="1"/>
  <c r="D31" i="13" s="1"/>
  <c r="G31" i="13" s="1"/>
  <c r="B23" i="13"/>
  <c r="C23" i="13" s="1"/>
  <c r="D23" i="13" s="1"/>
  <c r="G23" i="13" s="1"/>
  <c r="B15" i="13"/>
  <c r="C15" i="13" s="1"/>
  <c r="D15" i="13" s="1"/>
  <c r="G15" i="13" s="1"/>
  <c r="B7" i="13"/>
  <c r="C7" i="13" s="1"/>
  <c r="D7" i="13" s="1"/>
  <c r="G7" i="13" s="1"/>
  <c r="B30" i="17"/>
  <c r="B38" i="5"/>
  <c r="B30" i="5"/>
  <c r="B22" i="5"/>
  <c r="B14" i="5"/>
  <c r="B6" i="5"/>
  <c r="B7" i="16"/>
  <c r="C7" i="16" s="1"/>
  <c r="O7" i="16" s="1"/>
  <c r="B22" i="16"/>
  <c r="C22" i="16" s="1"/>
  <c r="O22" i="16" s="1"/>
  <c r="B42" i="12"/>
  <c r="N42" i="12" s="1"/>
  <c r="B36" i="12"/>
  <c r="N36" i="12" s="1"/>
  <c r="B25" i="12"/>
  <c r="N25" i="12" s="1"/>
  <c r="B19" i="12"/>
  <c r="N19" i="12" s="1"/>
  <c r="B13" i="12"/>
  <c r="N13" i="12" s="1"/>
  <c r="B7" i="12"/>
  <c r="N7" i="12" s="1"/>
  <c r="B38" i="13"/>
  <c r="C38" i="13" s="1"/>
  <c r="D38" i="13" s="1"/>
  <c r="G38" i="13" s="1"/>
  <c r="B30" i="13"/>
  <c r="C30" i="13" s="1"/>
  <c r="D30" i="13" s="1"/>
  <c r="G30" i="13" s="1"/>
  <c r="B22" i="13"/>
  <c r="C22" i="13" s="1"/>
  <c r="D22" i="13" s="1"/>
  <c r="G22" i="13" s="1"/>
  <c r="B14" i="13"/>
  <c r="C14" i="13" s="1"/>
  <c r="D14" i="13" s="1"/>
  <c r="G14" i="13" s="1"/>
  <c r="B6" i="13"/>
  <c r="C6" i="13" s="1"/>
  <c r="D6" i="13" s="1"/>
  <c r="G6" i="13" s="1"/>
  <c r="B3" i="5"/>
  <c r="B37" i="5"/>
  <c r="B29" i="5"/>
  <c r="B21" i="5"/>
  <c r="B13" i="5"/>
  <c r="B5" i="5"/>
  <c r="B16" i="16"/>
  <c r="C16" i="16" s="1"/>
  <c r="O16" i="16" s="1"/>
  <c r="B30" i="12"/>
  <c r="N30" i="12" s="1"/>
  <c r="B24" i="12"/>
  <c r="N24" i="12" s="1"/>
  <c r="B18" i="12"/>
  <c r="N18" i="12" s="1"/>
  <c r="B12" i="12"/>
  <c r="N12" i="12" s="1"/>
  <c r="B37" i="13"/>
  <c r="C37" i="13" s="1"/>
  <c r="D37" i="13" s="1"/>
  <c r="G37" i="13" s="1"/>
  <c r="B29" i="13"/>
  <c r="C29" i="13" s="1"/>
  <c r="D29" i="13" s="1"/>
  <c r="G29" i="13" s="1"/>
  <c r="B21" i="13"/>
  <c r="C21" i="13" s="1"/>
  <c r="D21" i="13" s="1"/>
  <c r="G21" i="13" s="1"/>
  <c r="B13" i="13"/>
  <c r="C13" i="13" s="1"/>
  <c r="D13" i="13" s="1"/>
  <c r="G13" i="13" s="1"/>
  <c r="B5" i="13"/>
  <c r="C5" i="13" s="1"/>
  <c r="D5" i="13" s="1"/>
  <c r="G5" i="13" s="1"/>
  <c r="B36" i="5"/>
  <c r="B28" i="5"/>
  <c r="B20" i="5"/>
  <c r="B12" i="5"/>
  <c r="B9" i="16"/>
  <c r="C9" i="16" s="1"/>
  <c r="O9" i="16" s="1"/>
  <c r="B24" i="16"/>
  <c r="C24" i="16" s="1"/>
  <c r="O24" i="16" s="1"/>
  <c r="B41" i="12"/>
  <c r="N41" i="12" s="1"/>
  <c r="B35" i="12"/>
  <c r="N35" i="12" s="1"/>
  <c r="B29" i="12"/>
  <c r="N29" i="12" s="1"/>
  <c r="B6" i="12"/>
  <c r="N6" i="12" s="1"/>
  <c r="B36" i="13"/>
  <c r="C36" i="13" s="1"/>
  <c r="D36" i="13" s="1"/>
  <c r="G36" i="13" s="1"/>
  <c r="B28" i="13"/>
  <c r="C28" i="13" s="1"/>
  <c r="D28" i="13" s="1"/>
  <c r="G28" i="13" s="1"/>
  <c r="B20" i="13"/>
  <c r="C20" i="13" s="1"/>
  <c r="D20" i="13" s="1"/>
  <c r="G20" i="13" s="1"/>
  <c r="B12" i="13"/>
  <c r="C12" i="13" s="1"/>
  <c r="D12" i="13" s="1"/>
  <c r="G12" i="13" s="1"/>
  <c r="B71" i="2"/>
  <c r="B63" i="2"/>
  <c r="B68" i="2"/>
  <c r="B60" i="2"/>
  <c r="B52" i="2"/>
  <c r="B44" i="2"/>
  <c r="B36" i="2"/>
  <c r="B28" i="2"/>
  <c r="B20" i="2"/>
  <c r="B12" i="2"/>
  <c r="B4" i="2"/>
  <c r="B65" i="2"/>
  <c r="B57" i="2"/>
  <c r="B49" i="2"/>
  <c r="B41" i="2"/>
  <c r="B33" i="2"/>
  <c r="B25" i="2"/>
  <c r="B17" i="2"/>
  <c r="B9" i="2"/>
  <c r="D344" i="15"/>
  <c r="D352" i="15"/>
  <c r="B67" i="2"/>
  <c r="B59" i="2"/>
  <c r="B51" i="2"/>
  <c r="B43" i="2"/>
  <c r="B35" i="2"/>
  <c r="B27" i="2"/>
  <c r="B19" i="2"/>
  <c r="B11" i="2"/>
  <c r="D369" i="15"/>
  <c r="D385" i="15"/>
  <c r="B66" i="2"/>
  <c r="B58" i="2"/>
  <c r="B50" i="2"/>
  <c r="B42" i="2"/>
  <c r="B34" i="2"/>
  <c r="B26" i="2"/>
  <c r="B18" i="2"/>
  <c r="B10" i="2"/>
  <c r="D183" i="15"/>
  <c r="D149" i="15"/>
  <c r="D195" i="15"/>
  <c r="B64" i="2"/>
  <c r="B56" i="2"/>
  <c r="B48" i="2"/>
  <c r="B40" i="2"/>
  <c r="B32" i="2"/>
  <c r="B24" i="2"/>
  <c r="B16" i="2"/>
  <c r="B8" i="2"/>
  <c r="D43" i="15"/>
  <c r="D196" i="15"/>
  <c r="B55" i="2"/>
  <c r="B47" i="2"/>
  <c r="B39" i="2"/>
  <c r="B31" i="2"/>
  <c r="B23" i="2"/>
  <c r="B15" i="2"/>
  <c r="B7" i="2"/>
  <c r="D150" i="15"/>
  <c r="D189" i="15"/>
  <c r="D240" i="15"/>
  <c r="D341" i="15"/>
  <c r="D381" i="15"/>
  <c r="B70" i="2"/>
  <c r="B62" i="2"/>
  <c r="B54" i="2"/>
  <c r="B46" i="2"/>
  <c r="B38" i="2"/>
  <c r="B30" i="2"/>
  <c r="B22" i="2"/>
  <c r="B14" i="2"/>
  <c r="B6" i="2"/>
  <c r="D156" i="15"/>
  <c r="D350" i="15"/>
  <c r="D382" i="15"/>
  <c r="D398" i="15"/>
  <c r="D406" i="15"/>
  <c r="D414" i="15"/>
  <c r="B69" i="2"/>
  <c r="B61" i="2"/>
  <c r="B53" i="2"/>
  <c r="B45" i="2"/>
  <c r="B37" i="2"/>
  <c r="B29" i="2"/>
  <c r="B21" i="2"/>
  <c r="B13" i="2"/>
  <c r="B5" i="2"/>
  <c r="P18" i="17"/>
  <c r="B42" i="17"/>
  <c r="B24" i="17"/>
  <c r="B40" i="17"/>
  <c r="B10" i="17"/>
  <c r="B12" i="17"/>
  <c r="B14" i="17"/>
  <c r="B7" i="17"/>
  <c r="B21" i="17"/>
  <c r="B13" i="17"/>
  <c r="B5" i="17"/>
  <c r="B16" i="17"/>
  <c r="B39" i="17"/>
  <c r="B15" i="17"/>
  <c r="B25" i="17"/>
  <c r="B28" i="17"/>
  <c r="B31" i="17"/>
  <c r="B38" i="17"/>
  <c r="B3" i="17"/>
  <c r="C3" i="17" s="1"/>
  <c r="D3" i="17" s="1"/>
  <c r="B4" i="17"/>
  <c r="C4" i="17" s="1"/>
  <c r="D4" i="17" s="1"/>
  <c r="B6" i="17"/>
  <c r="B9" i="17"/>
  <c r="B17" i="17"/>
  <c r="B19" i="17"/>
  <c r="B22" i="17"/>
  <c r="B26" i="17"/>
  <c r="B29" i="17"/>
  <c r="B32" i="17"/>
  <c r="B35" i="17"/>
  <c r="B36" i="17"/>
  <c r="B8" i="17"/>
  <c r="B11" i="17"/>
  <c r="B20" i="17"/>
  <c r="B23" i="17"/>
  <c r="B33" i="17"/>
  <c r="B37" i="17"/>
  <c r="B41" i="17"/>
  <c r="B18" i="16"/>
  <c r="C18" i="16" s="1"/>
  <c r="O18" i="16" s="1"/>
  <c r="B35" i="16"/>
  <c r="C35" i="16" s="1"/>
  <c r="O35" i="16" s="1"/>
  <c r="B12" i="16"/>
  <c r="C12" i="16" s="1"/>
  <c r="O12" i="16" s="1"/>
  <c r="B25" i="16"/>
  <c r="C25" i="16" s="1"/>
  <c r="O25" i="16" s="1"/>
  <c r="B15" i="16"/>
  <c r="B17" i="16"/>
  <c r="C17" i="16" s="1"/>
  <c r="O17" i="16" s="1"/>
  <c r="B32" i="16"/>
  <c r="C32" i="16" s="1"/>
  <c r="O32" i="16" s="1"/>
  <c r="B29" i="16"/>
  <c r="C29" i="16" s="1"/>
  <c r="O29" i="16" s="1"/>
  <c r="B10" i="16"/>
  <c r="C10" i="16" s="1"/>
  <c r="O10" i="16" s="1"/>
  <c r="B33" i="16"/>
  <c r="C33" i="16" s="1"/>
  <c r="O33" i="16" s="1"/>
  <c r="B14" i="16"/>
  <c r="C14" i="16" s="1"/>
  <c r="O14" i="16" s="1"/>
  <c r="B30" i="16"/>
  <c r="C30" i="16" s="1"/>
  <c r="O30" i="16" s="1"/>
  <c r="B41" i="16"/>
  <c r="C41" i="16" s="1"/>
  <c r="O41" i="16" s="1"/>
  <c r="B38" i="16"/>
  <c r="C38" i="16" s="1"/>
  <c r="O38" i="16" s="1"/>
  <c r="B27" i="16"/>
  <c r="C27" i="16" s="1"/>
  <c r="O27" i="16" s="1"/>
  <c r="B23" i="16"/>
  <c r="C23" i="16" s="1"/>
  <c r="O23" i="16" s="1"/>
  <c r="B19" i="16"/>
  <c r="C19" i="16" s="1"/>
  <c r="O19" i="16" s="1"/>
  <c r="B42" i="16"/>
  <c r="C42" i="16" s="1"/>
  <c r="O42" i="16" s="1"/>
  <c r="B8" i="16"/>
  <c r="B39" i="16"/>
  <c r="C39" i="16" s="1"/>
  <c r="O39" i="16" s="1"/>
  <c r="B40" i="16"/>
  <c r="C40" i="16" s="1"/>
  <c r="O40" i="16" s="1"/>
  <c r="B37" i="16"/>
  <c r="C37" i="16" s="1"/>
  <c r="O37" i="16" s="1"/>
  <c r="D45" i="15"/>
  <c r="D61" i="15"/>
  <c r="D188" i="15"/>
  <c r="D333" i="15"/>
  <c r="D356" i="15"/>
  <c r="D362" i="15"/>
  <c r="D386" i="15"/>
  <c r="E386" i="15" s="1"/>
  <c r="D399" i="15"/>
  <c r="D407" i="15"/>
  <c r="D157" i="15"/>
  <c r="D321" i="15"/>
  <c r="D329" i="15"/>
  <c r="D337" i="15"/>
  <c r="D342" i="15"/>
  <c r="D355" i="15"/>
  <c r="D363" i="15"/>
  <c r="D379" i="15"/>
  <c r="D387" i="15"/>
  <c r="D392" i="15"/>
  <c r="D400" i="15"/>
  <c r="D408" i="15"/>
  <c r="D416" i="15"/>
  <c r="D53" i="15"/>
  <c r="D52" i="15"/>
  <c r="D59" i="15"/>
  <c r="D66" i="15"/>
  <c r="D264" i="15"/>
  <c r="D330" i="15"/>
  <c r="E330" i="15" s="1"/>
  <c r="D343" i="15"/>
  <c r="D358" i="15"/>
  <c r="D364" i="15"/>
  <c r="D372" i="15"/>
  <c r="D380" i="15"/>
  <c r="E380" i="15" s="1"/>
  <c r="D409" i="15"/>
  <c r="D417" i="15"/>
  <c r="D421" i="15"/>
  <c r="D167" i="15"/>
  <c r="D275" i="15"/>
  <c r="D291" i="15"/>
  <c r="D322" i="15"/>
  <c r="D339" i="15"/>
  <c r="D347" i="15"/>
  <c r="D365" i="15"/>
  <c r="D373" i="15"/>
  <c r="D402" i="15"/>
  <c r="D418" i="15"/>
  <c r="D109" i="15"/>
  <c r="D191" i="15"/>
  <c r="D252" i="15"/>
  <c r="D268" i="15"/>
  <c r="D319" i="15"/>
  <c r="D332" i="15"/>
  <c r="D340" i="15"/>
  <c r="D354" i="15"/>
  <c r="D366" i="15"/>
  <c r="D374" i="15"/>
  <c r="D395" i="15"/>
  <c r="D419" i="15"/>
  <c r="D349" i="15"/>
  <c r="D205" i="15"/>
  <c r="E206" i="15" s="1"/>
  <c r="D301" i="15"/>
  <c r="D317" i="15"/>
  <c r="D345" i="15"/>
  <c r="D348" i="15"/>
  <c r="D353" i="15"/>
  <c r="D367" i="15"/>
  <c r="D383" i="15"/>
  <c r="D389" i="15"/>
  <c r="D396" i="15"/>
  <c r="D412" i="15"/>
  <c r="D420" i="15"/>
  <c r="D90" i="15"/>
  <c r="D154" i="15"/>
  <c r="D334" i="15"/>
  <c r="D376" i="15"/>
  <c r="D384" i="15"/>
  <c r="D388" i="15"/>
  <c r="D397" i="15"/>
  <c r="D405" i="15"/>
  <c r="E406" i="15" s="1"/>
  <c r="D413" i="15"/>
  <c r="D70" i="15"/>
  <c r="D326" i="15"/>
  <c r="D359" i="15"/>
  <c r="D370" i="15"/>
  <c r="D377" i="15"/>
  <c r="D403" i="15"/>
  <c r="D410" i="15"/>
  <c r="D35" i="15"/>
  <c r="D47" i="15"/>
  <c r="D82" i="15"/>
  <c r="D85" i="15"/>
  <c r="D106" i="15"/>
  <c r="D123" i="15"/>
  <c r="D190" i="15"/>
  <c r="D253" i="15"/>
  <c r="E253" i="15" s="1"/>
  <c r="D286" i="15"/>
  <c r="D323" i="15"/>
  <c r="D312" i="15"/>
  <c r="D338" i="15"/>
  <c r="D371" i="15"/>
  <c r="E371" i="15" s="1"/>
  <c r="D378" i="15"/>
  <c r="D404" i="15"/>
  <c r="D411" i="15"/>
  <c r="D54" i="15"/>
  <c r="D105" i="15"/>
  <c r="D204" i="15"/>
  <c r="D254" i="15"/>
  <c r="D255" i="15"/>
  <c r="D324" i="15"/>
  <c r="D331" i="15"/>
  <c r="D335" i="15"/>
  <c r="D357" i="15"/>
  <c r="D360" i="15"/>
  <c r="D368" i="15"/>
  <c r="D375" i="15"/>
  <c r="D393" i="15"/>
  <c r="D401" i="15"/>
  <c r="D44" i="15"/>
  <c r="D48" i="15"/>
  <c r="D58" i="15"/>
  <c r="D57" i="15"/>
  <c r="D96" i="15"/>
  <c r="D327" i="15"/>
  <c r="D37" i="15"/>
  <c r="D46" i="15"/>
  <c r="D55" i="15"/>
  <c r="D80" i="15"/>
  <c r="D108" i="15"/>
  <c r="D110" i="15"/>
  <c r="D120" i="15"/>
  <c r="D225" i="15"/>
  <c r="D256" i="15"/>
  <c r="E256" i="15" s="1"/>
  <c r="D313" i="15"/>
  <c r="D346" i="15"/>
  <c r="D390" i="15"/>
  <c r="D62" i="15"/>
  <c r="D325" i="15"/>
  <c r="D328" i="15"/>
  <c r="D336" i="15"/>
  <c r="E336" i="15" s="1"/>
  <c r="D361" i="15"/>
  <c r="D394" i="15"/>
  <c r="D42" i="15"/>
  <c r="D50" i="15"/>
  <c r="D49" i="15"/>
  <c r="D97" i="15"/>
  <c r="D129" i="15"/>
  <c r="D242" i="15"/>
  <c r="D306" i="15"/>
  <c r="D34" i="15"/>
  <c r="D51" i="15"/>
  <c r="D56" i="15"/>
  <c r="E56" i="15" s="1"/>
  <c r="D84" i="15"/>
  <c r="D92" i="15"/>
  <c r="D100" i="15"/>
  <c r="D227" i="15"/>
  <c r="D258" i="15"/>
  <c r="D270" i="15"/>
  <c r="D271" i="15"/>
  <c r="D36" i="15"/>
  <c r="D60" i="15"/>
  <c r="D95" i="15"/>
  <c r="D112" i="15"/>
  <c r="D228" i="15"/>
  <c r="E228" i="15" s="1"/>
  <c r="D236" i="15"/>
  <c r="D251" i="15"/>
  <c r="D265" i="15"/>
  <c r="B46" i="15"/>
  <c r="D39" i="15"/>
  <c r="D71" i="15"/>
  <c r="D119" i="15"/>
  <c r="D127" i="15"/>
  <c r="D121" i="15"/>
  <c r="D125" i="15"/>
  <c r="D200" i="15"/>
  <c r="D203" i="15"/>
  <c r="D65" i="15"/>
  <c r="D72" i="15"/>
  <c r="D76" i="15"/>
  <c r="D87" i="15"/>
  <c r="D88" i="15"/>
  <c r="D86" i="15"/>
  <c r="D113" i="15"/>
  <c r="D182" i="15"/>
  <c r="D181" i="15"/>
  <c r="D219" i="15"/>
  <c r="D75" i="15"/>
  <c r="D73" i="15"/>
  <c r="D81" i="15"/>
  <c r="D283" i="15"/>
  <c r="D282" i="15"/>
  <c r="D280" i="15"/>
  <c r="D79" i="15"/>
  <c r="D77" i="15"/>
  <c r="D78" i="15"/>
  <c r="D69" i="15"/>
  <c r="D101" i="15"/>
  <c r="D118" i="15"/>
  <c r="D122" i="15"/>
  <c r="D124" i="15"/>
  <c r="D179" i="15"/>
  <c r="D178" i="15"/>
  <c r="D175" i="15"/>
  <c r="D38" i="15"/>
  <c r="D68" i="15"/>
  <c r="D74" i="15"/>
  <c r="D40" i="15"/>
  <c r="D64" i="15"/>
  <c r="D91" i="15"/>
  <c r="D94" i="15"/>
  <c r="D239" i="15"/>
  <c r="D238" i="15"/>
  <c r="D41" i="15"/>
  <c r="D83" i="15"/>
  <c r="D284" i="15"/>
  <c r="D142" i="15"/>
  <c r="D147" i="15"/>
  <c r="D146" i="15"/>
  <c r="D198" i="15"/>
  <c r="D220" i="15"/>
  <c r="D89" i="15"/>
  <c r="D63" i="15"/>
  <c r="D67" i="15"/>
  <c r="D93" i="15"/>
  <c r="D104" i="15"/>
  <c r="D114" i="15"/>
  <c r="D140" i="15"/>
  <c r="D141" i="15"/>
  <c r="D217" i="15"/>
  <c r="D116" i="15"/>
  <c r="D117" i="15"/>
  <c r="D174" i="15"/>
  <c r="D173" i="15"/>
  <c r="D187" i="15"/>
  <c r="D186" i="15"/>
  <c r="D250" i="15"/>
  <c r="D248" i="15"/>
  <c r="D98" i="15"/>
  <c r="D99" i="15"/>
  <c r="D135" i="15"/>
  <c r="D148" i="15"/>
  <c r="D162" i="15"/>
  <c r="D171" i="15"/>
  <c r="D170" i="15"/>
  <c r="D193" i="15"/>
  <c r="D192" i="15"/>
  <c r="D226" i="15"/>
  <c r="D224" i="15"/>
  <c r="D222" i="15"/>
  <c r="D221" i="15"/>
  <c r="D299" i="15"/>
  <c r="D298" i="15"/>
  <c r="D296" i="15"/>
  <c r="D300" i="15"/>
  <c r="D166" i="15"/>
  <c r="D165" i="15"/>
  <c r="D172" i="15"/>
  <c r="D212" i="15"/>
  <c r="D208" i="15"/>
  <c r="D213" i="15"/>
  <c r="D218" i="15"/>
  <c r="D216" i="15"/>
  <c r="D214" i="15"/>
  <c r="D235" i="15"/>
  <c r="D229" i="15"/>
  <c r="D294" i="15"/>
  <c r="D102" i="15"/>
  <c r="D137" i="15"/>
  <c r="D136" i="15"/>
  <c r="D139" i="15"/>
  <c r="D138" i="15"/>
  <c r="D180" i="15"/>
  <c r="D237" i="15"/>
  <c r="D115" i="15"/>
  <c r="D128" i="15"/>
  <c r="D134" i="15"/>
  <c r="D130" i="15"/>
  <c r="D132" i="15"/>
  <c r="D133" i="15"/>
  <c r="D161" i="15"/>
  <c r="D160" i="15"/>
  <c r="D159" i="15"/>
  <c r="D164" i="15"/>
  <c r="D199" i="15"/>
  <c r="D201" i="15"/>
  <c r="D309" i="15"/>
  <c r="D311" i="15"/>
  <c r="D308" i="15"/>
  <c r="D126" i="15"/>
  <c r="D131" i="15"/>
  <c r="D155" i="15"/>
  <c r="D163" i="15"/>
  <c r="D261" i="15"/>
  <c r="D263" i="15"/>
  <c r="D260" i="15"/>
  <c r="D259" i="15"/>
  <c r="D304" i="15"/>
  <c r="D303" i="15"/>
  <c r="D103" i="15"/>
  <c r="D107" i="15"/>
  <c r="D111" i="15"/>
  <c r="D158" i="15"/>
  <c r="D169" i="15"/>
  <c r="D168" i="15"/>
  <c r="D177" i="15"/>
  <c r="D176" i="15"/>
  <c r="D185" i="15"/>
  <c r="D184" i="15"/>
  <c r="D211" i="15"/>
  <c r="D245" i="15"/>
  <c r="D243" i="15"/>
  <c r="D281" i="15"/>
  <c r="D307" i="15"/>
  <c r="D320" i="15"/>
  <c r="D316" i="15"/>
  <c r="D145" i="15"/>
  <c r="D144" i="15"/>
  <c r="D153" i="15"/>
  <c r="D152" i="15"/>
  <c r="D151" i="15"/>
  <c r="D197" i="15"/>
  <c r="D230" i="15"/>
  <c r="D234" i="15"/>
  <c r="D232" i="15"/>
  <c r="D143" i="15"/>
  <c r="D209" i="15"/>
  <c r="D244" i="15"/>
  <c r="D310" i="15"/>
  <c r="D233" i="15"/>
  <c r="D241" i="15"/>
  <c r="D262" i="15"/>
  <c r="D272" i="15"/>
  <c r="D297" i="15"/>
  <c r="D315" i="15"/>
  <c r="D314" i="15"/>
  <c r="D207" i="15"/>
  <c r="D215" i="15"/>
  <c r="D247" i="15"/>
  <c r="E252" i="15"/>
  <c r="D267" i="15"/>
  <c r="D266" i="15"/>
  <c r="D278" i="15"/>
  <c r="D288" i="15"/>
  <c r="D223" i="15"/>
  <c r="D231" i="15"/>
  <c r="D246" i="15"/>
  <c r="D269" i="15"/>
  <c r="E270" i="15" s="1"/>
  <c r="D274" i="15"/>
  <c r="D277" i="15"/>
  <c r="D279" i="15"/>
  <c r="D276" i="15"/>
  <c r="D287" i="15"/>
  <c r="D302" i="15"/>
  <c r="D194" i="15"/>
  <c r="D202" i="15"/>
  <c r="D210" i="15"/>
  <c r="D249" i="15"/>
  <c r="D285" i="15"/>
  <c r="D290" i="15"/>
  <c r="D293" i="15"/>
  <c r="D295" i="15"/>
  <c r="D292" i="15"/>
  <c r="D318" i="15"/>
  <c r="E333" i="15"/>
  <c r="D257" i="15"/>
  <c r="D273" i="15"/>
  <c r="D289" i="15"/>
  <c r="D305" i="15"/>
  <c r="E340" i="15"/>
  <c r="E400" i="15"/>
  <c r="E364" i="15" l="1"/>
  <c r="E399" i="15"/>
  <c r="E271" i="15"/>
  <c r="E196" i="15"/>
  <c r="E351" i="15"/>
  <c r="E352" i="15"/>
  <c r="E362" i="15"/>
  <c r="E370" i="15"/>
  <c r="E377" i="15"/>
  <c r="E349" i="15"/>
  <c r="E322" i="15"/>
  <c r="E265" i="15"/>
  <c r="E407" i="15"/>
  <c r="E363" i="15"/>
  <c r="E367" i="15"/>
  <c r="E348" i="15"/>
  <c r="E409" i="15"/>
  <c r="E360" i="15"/>
  <c r="E48" i="15"/>
  <c r="E341" i="15"/>
  <c r="E402" i="15"/>
  <c r="E381" i="15"/>
  <c r="O189" i="12"/>
  <c r="O184" i="12"/>
  <c r="O192" i="12"/>
  <c r="O183" i="12"/>
  <c r="O185" i="12"/>
  <c r="O186" i="12"/>
  <c r="O179" i="12"/>
  <c r="O188" i="12"/>
  <c r="O193" i="12"/>
  <c r="O190" i="12"/>
  <c r="O182" i="12"/>
  <c r="O181" i="12"/>
  <c r="O180" i="12"/>
  <c r="O177" i="12"/>
  <c r="O176" i="12"/>
  <c r="O187" i="12"/>
  <c r="O191" i="12"/>
  <c r="O178" i="12"/>
  <c r="O194" i="12"/>
  <c r="E357" i="15"/>
  <c r="E353" i="15"/>
  <c r="E106" i="15"/>
  <c r="E403" i="15"/>
  <c r="E366" i="15"/>
  <c r="E264" i="15"/>
  <c r="E392" i="15"/>
  <c r="E372" i="15"/>
  <c r="E418" i="15"/>
  <c r="E416" i="15"/>
  <c r="E393" i="15"/>
  <c r="E337" i="15"/>
  <c r="E384" i="15"/>
  <c r="E373" i="15"/>
  <c r="E183" i="15"/>
  <c r="E391" i="15"/>
  <c r="E342" i="15"/>
  <c r="E390" i="15"/>
  <c r="E332" i="15"/>
  <c r="E40" i="15"/>
  <c r="E414" i="15"/>
  <c r="E344" i="15"/>
  <c r="E42" i="15"/>
  <c r="E397" i="15"/>
  <c r="E412" i="15"/>
  <c r="E286" i="15"/>
  <c r="E90" i="15"/>
  <c r="E54" i="15"/>
  <c r="A43" i="17"/>
  <c r="B43" i="17" s="1"/>
  <c r="C43" i="17" s="1"/>
  <c r="D43" i="17" s="1"/>
  <c r="P43" i="17" s="1"/>
  <c r="A43" i="13"/>
  <c r="B43" i="13" s="1"/>
  <c r="C43" i="13" s="1"/>
  <c r="D43" i="13" s="1"/>
  <c r="G43" i="13" s="1"/>
  <c r="A43" i="12"/>
  <c r="B43" i="12" s="1"/>
  <c r="N43" i="12" s="1"/>
  <c r="A43" i="16"/>
  <c r="B43" i="16" s="1"/>
  <c r="C43" i="16" s="1"/>
  <c r="O43" i="16" s="1"/>
  <c r="A43" i="5"/>
  <c r="B43" i="5" s="1"/>
  <c r="E374" i="15"/>
  <c r="E51" i="15"/>
  <c r="E43" i="15"/>
  <c r="E44" i="15"/>
  <c r="E43" i="17"/>
  <c r="E331" i="15"/>
  <c r="E191" i="15"/>
  <c r="E334" i="15"/>
  <c r="E157" i="15"/>
  <c r="A44" i="17"/>
  <c r="B44" i="17" s="1"/>
  <c r="C44" i="17" s="1"/>
  <c r="D44" i="17" s="1"/>
  <c r="P44" i="17" s="1"/>
  <c r="A44" i="12"/>
  <c r="B44" i="12" s="1"/>
  <c r="N44" i="12" s="1"/>
  <c r="A44" i="16"/>
  <c r="B44" i="16" s="1"/>
  <c r="C44" i="16" s="1"/>
  <c r="O44" i="16" s="1"/>
  <c r="A44" i="13"/>
  <c r="B44" i="13" s="1"/>
  <c r="C44" i="13" s="1"/>
  <c r="D44" i="13" s="1"/>
  <c r="G44" i="13" s="1"/>
  <c r="A44" i="5"/>
  <c r="B44" i="5" s="1"/>
  <c r="E47" i="15"/>
  <c r="E401" i="15"/>
  <c r="E109" i="15"/>
  <c r="E150" i="15"/>
  <c r="A45" i="17"/>
  <c r="B45" i="17" s="1"/>
  <c r="C45" i="17" s="1"/>
  <c r="D45" i="17" s="1"/>
  <c r="P45" i="17" s="1"/>
  <c r="A45" i="12"/>
  <c r="B45" i="12" s="1"/>
  <c r="N45" i="12" s="1"/>
  <c r="A45" i="16"/>
  <c r="B45" i="16" s="1"/>
  <c r="C45" i="16" s="1"/>
  <c r="A45" i="13"/>
  <c r="B45" i="13" s="1"/>
  <c r="C45" i="13" s="1"/>
  <c r="D45" i="13" s="1"/>
  <c r="G45" i="13" s="1"/>
  <c r="A45" i="5"/>
  <c r="B45" i="5" s="1"/>
  <c r="E49" i="15"/>
  <c r="E120" i="15"/>
  <c r="E421" i="15"/>
  <c r="E62" i="15"/>
  <c r="E112" i="15"/>
  <c r="E90" i="13"/>
  <c r="E205" i="15"/>
  <c r="E123" i="15"/>
  <c r="E345" i="15"/>
  <c r="E110" i="15"/>
  <c r="E323" i="15"/>
  <c r="E396" i="15"/>
  <c r="E356" i="15"/>
  <c r="E415" i="15"/>
  <c r="E383" i="15"/>
  <c r="E189" i="15"/>
  <c r="E358" i="15"/>
  <c r="E38" i="15"/>
  <c r="E335" i="15"/>
  <c r="E108" i="15"/>
  <c r="E350" i="15"/>
  <c r="E66" i="15"/>
  <c r="E327" i="15"/>
  <c r="E375" i="15"/>
  <c r="C41" i="17"/>
  <c r="D41" i="17" s="1"/>
  <c r="P41" i="17" s="1"/>
  <c r="C35" i="17"/>
  <c r="D35" i="17" s="1"/>
  <c r="P35" i="17" s="1"/>
  <c r="C6" i="17"/>
  <c r="D6" i="17" s="1"/>
  <c r="P6" i="17" s="1"/>
  <c r="C38" i="17"/>
  <c r="D38" i="17" s="1"/>
  <c r="P38" i="17" s="1"/>
  <c r="C5" i="17"/>
  <c r="D5" i="17" s="1"/>
  <c r="P5" i="17" s="1"/>
  <c r="C16" i="17"/>
  <c r="D16" i="17" s="1"/>
  <c r="P16" i="17" s="1"/>
  <c r="C37" i="17"/>
  <c r="D37" i="17" s="1"/>
  <c r="P37" i="17" s="1"/>
  <c r="C32" i="17"/>
  <c r="D32" i="17" s="1"/>
  <c r="P32" i="17" s="1"/>
  <c r="C31" i="17"/>
  <c r="D31" i="17" s="1"/>
  <c r="P31" i="17" s="1"/>
  <c r="C13" i="17"/>
  <c r="D13" i="17" s="1"/>
  <c r="P13" i="17" s="1"/>
  <c r="C40" i="17"/>
  <c r="D40" i="17" s="1"/>
  <c r="P40" i="17" s="1"/>
  <c r="C9" i="17"/>
  <c r="D9" i="17" s="1"/>
  <c r="P9" i="17" s="1"/>
  <c r="C33" i="17"/>
  <c r="D33" i="17" s="1"/>
  <c r="P33" i="17" s="1"/>
  <c r="C29" i="17"/>
  <c r="D29" i="17" s="1"/>
  <c r="P29" i="17" s="1"/>
  <c r="C28" i="17"/>
  <c r="D28" i="17" s="1"/>
  <c r="P28" i="17" s="1"/>
  <c r="C36" i="17"/>
  <c r="D36" i="17" s="1"/>
  <c r="P36" i="17" s="1"/>
  <c r="C23" i="17"/>
  <c r="D23" i="17" s="1"/>
  <c r="P23" i="17" s="1"/>
  <c r="C26" i="17"/>
  <c r="D26" i="17" s="1"/>
  <c r="P26" i="17" s="1"/>
  <c r="C25" i="17"/>
  <c r="D25" i="17" s="1"/>
  <c r="P25" i="17" s="1"/>
  <c r="C24" i="17"/>
  <c r="D24" i="17" s="1"/>
  <c r="P24" i="17" s="1"/>
  <c r="C30" i="17"/>
  <c r="D30" i="17" s="1"/>
  <c r="P30" i="17" s="1"/>
  <c r="C20" i="17"/>
  <c r="D20" i="17" s="1"/>
  <c r="P20" i="17" s="1"/>
  <c r="C22" i="17"/>
  <c r="D22" i="17" s="1"/>
  <c r="P22" i="17" s="1"/>
  <c r="C15" i="17"/>
  <c r="D15" i="17" s="1"/>
  <c r="P15" i="17" s="1"/>
  <c r="C21" i="17"/>
  <c r="D21" i="17" s="1"/>
  <c r="P21" i="17" s="1"/>
  <c r="C14" i="17"/>
  <c r="D14" i="17" s="1"/>
  <c r="P14" i="17" s="1"/>
  <c r="C4" i="16"/>
  <c r="O4" i="16" s="1"/>
  <c r="F4" i="16" s="1"/>
  <c r="C11" i="17"/>
  <c r="D11" i="17" s="1"/>
  <c r="P11" i="17" s="1"/>
  <c r="C19" i="17"/>
  <c r="D19" i="17" s="1"/>
  <c r="P19" i="17" s="1"/>
  <c r="C39" i="17"/>
  <c r="D39" i="17" s="1"/>
  <c r="P39" i="17" s="1"/>
  <c r="C7" i="17"/>
  <c r="D7" i="17" s="1"/>
  <c r="P7" i="17" s="1"/>
  <c r="C12" i="17"/>
  <c r="D12" i="17" s="1"/>
  <c r="P12" i="17" s="1"/>
  <c r="C8" i="17"/>
  <c r="D8" i="17" s="1"/>
  <c r="P8" i="17" s="1"/>
  <c r="C17" i="17"/>
  <c r="D17" i="17" s="1"/>
  <c r="P17" i="17" s="1"/>
  <c r="C10" i="17"/>
  <c r="D10" i="17" s="1"/>
  <c r="P10" i="17" s="1"/>
  <c r="C42" i="17"/>
  <c r="D42" i="17" s="1"/>
  <c r="P42" i="17" s="1"/>
  <c r="E275" i="15"/>
  <c r="E413" i="15"/>
  <c r="E55" i="15"/>
  <c r="E387" i="15"/>
  <c r="E385" i="15"/>
  <c r="E317" i="15"/>
  <c r="E417" i="15"/>
  <c r="E313" i="15"/>
  <c r="E382" i="15"/>
  <c r="E398" i="15"/>
  <c r="E419" i="15"/>
  <c r="E404" i="15"/>
  <c r="E190" i="15"/>
  <c r="E254" i="15"/>
  <c r="E23" i="13"/>
  <c r="E23" i="17"/>
  <c r="C23" i="12"/>
  <c r="D23" i="16"/>
  <c r="N16" i="17"/>
  <c r="N16" i="13"/>
  <c r="L16" i="12"/>
  <c r="M16" i="16"/>
  <c r="N16" i="5"/>
  <c r="L16" i="2"/>
  <c r="N12" i="17"/>
  <c r="N12" i="13"/>
  <c r="L12" i="12"/>
  <c r="M12" i="16"/>
  <c r="N12" i="5"/>
  <c r="L12" i="2"/>
  <c r="N9" i="13"/>
  <c r="N9" i="17"/>
  <c r="L9" i="12"/>
  <c r="N9" i="5"/>
  <c r="L9" i="2"/>
  <c r="M9" i="16"/>
  <c r="N27" i="17"/>
  <c r="N27" i="13"/>
  <c r="L27" i="12"/>
  <c r="M27" i="16"/>
  <c r="N27" i="5"/>
  <c r="L27" i="2"/>
  <c r="N5" i="13"/>
  <c r="N5" i="17"/>
  <c r="L5" i="12"/>
  <c r="M5" i="16"/>
  <c r="N5" i="5"/>
  <c r="L5" i="2"/>
  <c r="E56" i="17"/>
  <c r="E56" i="13"/>
  <c r="C56" i="12"/>
  <c r="D56" i="16"/>
  <c r="E53" i="17"/>
  <c r="E53" i="13"/>
  <c r="D53" i="16"/>
  <c r="C53" i="12"/>
  <c r="E81" i="13"/>
  <c r="E81" i="17"/>
  <c r="C81" i="12"/>
  <c r="D81" i="16"/>
  <c r="E57" i="17"/>
  <c r="E57" i="13"/>
  <c r="C57" i="12"/>
  <c r="D57" i="16"/>
  <c r="E368" i="15"/>
  <c r="E410" i="15"/>
  <c r="E31" i="17"/>
  <c r="E31" i="13"/>
  <c r="C31" i="12"/>
  <c r="D31" i="16"/>
  <c r="E20" i="13"/>
  <c r="E20" i="17"/>
  <c r="C20" i="12"/>
  <c r="D20" i="16"/>
  <c r="E22" i="13"/>
  <c r="E22" i="17"/>
  <c r="C22" i="12"/>
  <c r="D22" i="16"/>
  <c r="E71" i="17"/>
  <c r="E71" i="13"/>
  <c r="C71" i="12"/>
  <c r="D71" i="16"/>
  <c r="E46" i="17"/>
  <c r="E46" i="13"/>
  <c r="C46" i="12"/>
  <c r="D46" i="16"/>
  <c r="E52" i="15"/>
  <c r="N51" i="17" s="1"/>
  <c r="E45" i="17"/>
  <c r="E45" i="13"/>
  <c r="C45" i="12"/>
  <c r="D45" i="16"/>
  <c r="E58" i="17"/>
  <c r="E58" i="13"/>
  <c r="C58" i="12"/>
  <c r="D58" i="16"/>
  <c r="E57" i="15"/>
  <c r="E66" i="17"/>
  <c r="E66" i="13"/>
  <c r="D66" i="16"/>
  <c r="C66" i="12"/>
  <c r="E67" i="17"/>
  <c r="E67" i="13"/>
  <c r="C67" i="12"/>
  <c r="D67" i="16"/>
  <c r="E13" i="13"/>
  <c r="E13" i="17"/>
  <c r="C13" i="12"/>
  <c r="D13" i="16"/>
  <c r="E6" i="17"/>
  <c r="E6" i="13"/>
  <c r="C6" i="12"/>
  <c r="D6" i="16"/>
  <c r="E41" i="13"/>
  <c r="E41" i="17"/>
  <c r="C41" i="12"/>
  <c r="D41" i="16"/>
  <c r="N23" i="17"/>
  <c r="L23" i="12"/>
  <c r="N23" i="13"/>
  <c r="M23" i="16"/>
  <c r="N23" i="5"/>
  <c r="L23" i="2"/>
  <c r="E15" i="17"/>
  <c r="E15" i="13"/>
  <c r="C15" i="12"/>
  <c r="D15" i="16"/>
  <c r="N3" i="17"/>
  <c r="N3" i="13"/>
  <c r="L3" i="12"/>
  <c r="M3" i="16"/>
  <c r="N3" i="16" s="1"/>
  <c r="N3" i="5"/>
  <c r="L3" i="2"/>
  <c r="E17" i="13"/>
  <c r="E17" i="17"/>
  <c r="D17" i="16"/>
  <c r="C17" i="12"/>
  <c r="N10" i="17"/>
  <c r="L10" i="12"/>
  <c r="N10" i="13"/>
  <c r="M10" i="16"/>
  <c r="N10" i="5"/>
  <c r="L10" i="2"/>
  <c r="E70" i="17"/>
  <c r="E70" i="13"/>
  <c r="D70" i="16"/>
  <c r="C70" i="12"/>
  <c r="E365" i="15"/>
  <c r="E14" i="17"/>
  <c r="E14" i="13"/>
  <c r="C14" i="12"/>
  <c r="D14" i="16"/>
  <c r="E10" i="13"/>
  <c r="E10" i="17"/>
  <c r="C10" i="12"/>
  <c r="D10" i="16"/>
  <c r="E16" i="13"/>
  <c r="E16" i="17"/>
  <c r="C16" i="12"/>
  <c r="D16" i="16"/>
  <c r="N15" i="13"/>
  <c r="L15" i="12"/>
  <c r="N15" i="17"/>
  <c r="M15" i="16"/>
  <c r="N15" i="5"/>
  <c r="L15" i="2"/>
  <c r="E11" i="17"/>
  <c r="E11" i="13"/>
  <c r="C11" i="12"/>
  <c r="D11" i="16"/>
  <c r="E9" i="13"/>
  <c r="E9" i="17"/>
  <c r="C9" i="12"/>
  <c r="D9" i="16"/>
  <c r="E50" i="15"/>
  <c r="N4" i="17"/>
  <c r="N4" i="13"/>
  <c r="L4" i="12"/>
  <c r="N4" i="5"/>
  <c r="M4" i="16"/>
  <c r="L4" i="2"/>
  <c r="E359" i="15"/>
  <c r="E388" i="15"/>
  <c r="E343" i="15"/>
  <c r="E408" i="15"/>
  <c r="E51" i="17"/>
  <c r="E51" i="13"/>
  <c r="C51" i="12"/>
  <c r="D51" i="16"/>
  <c r="E4" i="13"/>
  <c r="E4" i="17"/>
  <c r="C4" i="12"/>
  <c r="E4" i="5"/>
  <c r="D4" i="16"/>
  <c r="D4" i="2"/>
  <c r="E394" i="15"/>
  <c r="N8" i="17"/>
  <c r="L8" i="12"/>
  <c r="N8" i="13"/>
  <c r="N8" i="5"/>
  <c r="L8" i="2"/>
  <c r="M8" i="16"/>
  <c r="E324" i="15"/>
  <c r="E69" i="17"/>
  <c r="E69" i="13"/>
  <c r="C69" i="12"/>
  <c r="D69" i="16"/>
  <c r="E12" i="13"/>
  <c r="E12" i="17"/>
  <c r="C12" i="12"/>
  <c r="D12" i="16"/>
  <c r="E19" i="17"/>
  <c r="E19" i="13"/>
  <c r="C19" i="12"/>
  <c r="D19" i="16"/>
  <c r="E84" i="13"/>
  <c r="E84" i="17"/>
  <c r="D84" i="16"/>
  <c r="N17" i="13"/>
  <c r="N17" i="17"/>
  <c r="L17" i="12"/>
  <c r="M17" i="16"/>
  <c r="N17" i="16" s="1"/>
  <c r="N17" i="5"/>
  <c r="L17" i="2"/>
  <c r="E8" i="13"/>
  <c r="E8" i="17"/>
  <c r="C8" i="12"/>
  <c r="D8" i="16"/>
  <c r="E5" i="17"/>
  <c r="E5" i="13"/>
  <c r="C5" i="12"/>
  <c r="D5" i="16"/>
  <c r="E73" i="13"/>
  <c r="E73" i="17"/>
  <c r="D73" i="16"/>
  <c r="C73" i="12"/>
  <c r="E61" i="13"/>
  <c r="E61" i="17"/>
  <c r="C61" i="12"/>
  <c r="D61" i="16"/>
  <c r="E27" i="17"/>
  <c r="E27" i="13"/>
  <c r="C27" i="12"/>
  <c r="D27" i="16"/>
  <c r="P4" i="17"/>
  <c r="C8" i="16"/>
  <c r="C15" i="16"/>
  <c r="E405" i="15"/>
  <c r="E354" i="15"/>
  <c r="E361" i="15"/>
  <c r="E167" i="15"/>
  <c r="E45" i="15"/>
  <c r="E59" i="15"/>
  <c r="E46" i="15"/>
  <c r="E389" i="15"/>
  <c r="E376" i="15"/>
  <c r="E325" i="15"/>
  <c r="E420" i="15"/>
  <c r="E258" i="15"/>
  <c r="E100" i="15"/>
  <c r="E346" i="15"/>
  <c r="E291" i="15"/>
  <c r="E379" i="15"/>
  <c r="E355" i="15"/>
  <c r="E326" i="15"/>
  <c r="E53" i="15"/>
  <c r="E328" i="15"/>
  <c r="E338" i="15"/>
  <c r="E97" i="15"/>
  <c r="E60" i="15"/>
  <c r="E129" i="15"/>
  <c r="E96" i="15"/>
  <c r="E85" i="15"/>
  <c r="E347" i="15"/>
  <c r="E204" i="15"/>
  <c r="E411" i="15"/>
  <c r="E339" i="15"/>
  <c r="E84" i="15"/>
  <c r="E92" i="15"/>
  <c r="E395" i="15"/>
  <c r="E58" i="15"/>
  <c r="E329" i="15"/>
  <c r="E61" i="15"/>
  <c r="E255" i="15"/>
  <c r="E378" i="15"/>
  <c r="E369" i="15"/>
  <c r="E276" i="15"/>
  <c r="E279" i="15"/>
  <c r="E184" i="15"/>
  <c r="E163" i="15"/>
  <c r="E93" i="13"/>
  <c r="E132" i="15"/>
  <c r="E213" i="15"/>
  <c r="E300" i="15"/>
  <c r="E226" i="15"/>
  <c r="E148" i="15"/>
  <c r="E186" i="15"/>
  <c r="E117" i="15"/>
  <c r="E93" i="15"/>
  <c r="E198" i="15"/>
  <c r="E239" i="15"/>
  <c r="E64" i="15"/>
  <c r="E282" i="15"/>
  <c r="E219" i="15"/>
  <c r="E72" i="15"/>
  <c r="N71" i="5" s="1"/>
  <c r="E121" i="15"/>
  <c r="E293" i="15"/>
  <c r="E277" i="15"/>
  <c r="E278" i="15"/>
  <c r="E241" i="15"/>
  <c r="E301" i="15"/>
  <c r="E144" i="15"/>
  <c r="E185" i="15"/>
  <c r="E103" i="15"/>
  <c r="E155" i="15"/>
  <c r="E201" i="15"/>
  <c r="E130" i="15"/>
  <c r="E91" i="13"/>
  <c r="E139" i="15"/>
  <c r="E100" i="13"/>
  <c r="E208" i="15"/>
  <c r="E187" i="15"/>
  <c r="E116" i="15"/>
  <c r="E217" i="15"/>
  <c r="E146" i="15"/>
  <c r="E188" i="15"/>
  <c r="E175" i="15"/>
  <c r="E78" i="15"/>
  <c r="E283" i="15"/>
  <c r="E181" i="15"/>
  <c r="E65" i="15"/>
  <c r="E292" i="15"/>
  <c r="E138" i="15"/>
  <c r="E99" i="13"/>
  <c r="E290" i="15"/>
  <c r="E274" i="15"/>
  <c r="E233" i="15"/>
  <c r="E281" i="15"/>
  <c r="E131" i="15"/>
  <c r="E92" i="13"/>
  <c r="E136" i="15"/>
  <c r="E97" i="13"/>
  <c r="E296" i="15"/>
  <c r="E147" i="15"/>
  <c r="E77" i="15"/>
  <c r="E182" i="15"/>
  <c r="E285" i="15"/>
  <c r="E269" i="15"/>
  <c r="E267" i="15"/>
  <c r="E315" i="15"/>
  <c r="E310" i="15"/>
  <c r="E234" i="15"/>
  <c r="E177" i="15"/>
  <c r="E304" i="15"/>
  <c r="E126" i="15"/>
  <c r="E87" i="13"/>
  <c r="E164" i="15"/>
  <c r="E128" i="15"/>
  <c r="E89" i="13"/>
  <c r="E98" i="13"/>
  <c r="E137" i="15"/>
  <c r="E235" i="15"/>
  <c r="E298" i="15"/>
  <c r="E193" i="15"/>
  <c r="E99" i="15"/>
  <c r="E174" i="15"/>
  <c r="E141" i="15"/>
  <c r="E102" i="13"/>
  <c r="E63" i="15"/>
  <c r="E41" i="15"/>
  <c r="E91" i="15"/>
  <c r="E179" i="15"/>
  <c r="E79" i="15"/>
  <c r="E73" i="15"/>
  <c r="E113" i="15"/>
  <c r="E257" i="15"/>
  <c r="E295" i="15"/>
  <c r="E314" i="15"/>
  <c r="E145" i="15"/>
  <c r="E303" i="15"/>
  <c r="E95" i="13"/>
  <c r="E134" i="15"/>
  <c r="E229" i="15"/>
  <c r="E135" i="15"/>
  <c r="E96" i="13"/>
  <c r="E67" i="15"/>
  <c r="E83" i="15"/>
  <c r="E69" i="15"/>
  <c r="E305" i="15"/>
  <c r="E249" i="15"/>
  <c r="E297" i="15"/>
  <c r="E230" i="15"/>
  <c r="E243" i="15"/>
  <c r="E168" i="15"/>
  <c r="E259" i="15"/>
  <c r="E159" i="15"/>
  <c r="E115" i="15"/>
  <c r="E242" i="15"/>
  <c r="E102" i="15"/>
  <c r="E172" i="15"/>
  <c r="E299" i="15"/>
  <c r="E98" i="15"/>
  <c r="E156" i="15"/>
  <c r="E140" i="15"/>
  <c r="E101" i="13"/>
  <c r="E240" i="15"/>
  <c r="E103" i="13"/>
  <c r="E142" i="15"/>
  <c r="E306" i="15"/>
  <c r="E85" i="13"/>
  <c r="E124" i="15"/>
  <c r="E75" i="15"/>
  <c r="E86" i="15"/>
  <c r="E236" i="15"/>
  <c r="E71" i="15"/>
  <c r="N70" i="17" s="1"/>
  <c r="B47" i="15"/>
  <c r="E70" i="15"/>
  <c r="N69" i="17" s="1"/>
  <c r="E223" i="15"/>
  <c r="E194" i="15"/>
  <c r="E288" i="15"/>
  <c r="E153" i="15"/>
  <c r="E107" i="15"/>
  <c r="E266" i="15"/>
  <c r="E232" i="15"/>
  <c r="E176" i="15"/>
  <c r="E199" i="15"/>
  <c r="E212" i="15"/>
  <c r="E192" i="15"/>
  <c r="E173" i="15"/>
  <c r="E195" i="15"/>
  <c r="E94" i="15"/>
  <c r="E178" i="15"/>
  <c r="E81" i="15"/>
  <c r="E88" i="13"/>
  <c r="E127" i="15"/>
  <c r="E289" i="15"/>
  <c r="E210" i="15"/>
  <c r="E302" i="15"/>
  <c r="E246" i="15"/>
  <c r="E247" i="15"/>
  <c r="E272" i="15"/>
  <c r="E244" i="15"/>
  <c r="E197" i="15"/>
  <c r="E316" i="15"/>
  <c r="E245" i="15"/>
  <c r="E169" i="15"/>
  <c r="E260" i="15"/>
  <c r="E308" i="15"/>
  <c r="E160" i="15"/>
  <c r="E237" i="15"/>
  <c r="E294" i="15"/>
  <c r="E214" i="15"/>
  <c r="E165" i="15"/>
  <c r="E221" i="15"/>
  <c r="E170" i="15"/>
  <c r="E154" i="15"/>
  <c r="E82" i="15"/>
  <c r="M81" i="16" s="1"/>
  <c r="E284" i="15"/>
  <c r="E268" i="15"/>
  <c r="E95" i="15"/>
  <c r="E74" i="15"/>
  <c r="N73" i="17" s="1"/>
  <c r="E122" i="15"/>
  <c r="E80" i="15"/>
  <c r="E88" i="15"/>
  <c r="E203" i="15"/>
  <c r="E119" i="15"/>
  <c r="E39" i="15"/>
  <c r="E273" i="15"/>
  <c r="E318" i="15"/>
  <c r="E202" i="15"/>
  <c r="E287" i="15"/>
  <c r="E231" i="15"/>
  <c r="E215" i="15"/>
  <c r="E262" i="15"/>
  <c r="E209" i="15"/>
  <c r="E151" i="15"/>
  <c r="E320" i="15"/>
  <c r="E321" i="15"/>
  <c r="E158" i="15"/>
  <c r="E263" i="15"/>
  <c r="E311" i="15"/>
  <c r="E161" i="15"/>
  <c r="E180" i="15"/>
  <c r="E216" i="15"/>
  <c r="E166" i="15"/>
  <c r="E222" i="15"/>
  <c r="E171" i="15"/>
  <c r="E248" i="15"/>
  <c r="E319" i="15"/>
  <c r="E114" i="15"/>
  <c r="E220" i="15"/>
  <c r="E68" i="15"/>
  <c r="M67" i="16" s="1"/>
  <c r="E118" i="15"/>
  <c r="E227" i="15"/>
  <c r="E87" i="15"/>
  <c r="E200" i="15"/>
  <c r="E207" i="15"/>
  <c r="E143" i="15"/>
  <c r="E152" i="15"/>
  <c r="E307" i="15"/>
  <c r="E211" i="15"/>
  <c r="E111" i="15"/>
  <c r="E261" i="15"/>
  <c r="E309" i="15"/>
  <c r="E133" i="15"/>
  <c r="E94" i="13"/>
  <c r="E218" i="15"/>
  <c r="E224" i="15"/>
  <c r="E162" i="15"/>
  <c r="E250" i="15"/>
  <c r="E251" i="15"/>
  <c r="E149" i="15"/>
  <c r="E104" i="15"/>
  <c r="E89" i="15"/>
  <c r="E225" i="15"/>
  <c r="E238" i="15"/>
  <c r="E101" i="15"/>
  <c r="E280" i="15"/>
  <c r="E312" i="15"/>
  <c r="E76" i="15"/>
  <c r="E125" i="15"/>
  <c r="E86" i="13"/>
  <c r="E105" i="15"/>
  <c r="O69" i="17" l="1"/>
  <c r="M177" i="12"/>
  <c r="M194" i="12"/>
  <c r="M185" i="12"/>
  <c r="M187" i="12"/>
  <c r="M189" i="12"/>
  <c r="M168" i="12"/>
  <c r="M93" i="12"/>
  <c r="M108" i="12"/>
  <c r="M179" i="12"/>
  <c r="M121" i="12"/>
  <c r="M85" i="12"/>
  <c r="M87" i="12"/>
  <c r="M133" i="12"/>
  <c r="M89" i="12"/>
  <c r="M91" i="12"/>
  <c r="M128" i="12"/>
  <c r="M137" i="12"/>
  <c r="M181" i="12"/>
  <c r="M172" i="12"/>
  <c r="M152" i="12"/>
  <c r="M88" i="12"/>
  <c r="M97" i="12"/>
  <c r="M109" i="12"/>
  <c r="M118" i="12"/>
  <c r="M136" i="12"/>
  <c r="M183" i="12"/>
  <c r="M148" i="12"/>
  <c r="M114" i="12"/>
  <c r="M129" i="12"/>
  <c r="M113" i="12"/>
  <c r="M115" i="12"/>
  <c r="M120" i="12"/>
  <c r="M170" i="12"/>
  <c r="M117" i="12"/>
  <c r="M193" i="12"/>
  <c r="M163" i="12"/>
  <c r="M149" i="12"/>
  <c r="M182" i="12"/>
  <c r="M98" i="12"/>
  <c r="M100" i="12"/>
  <c r="M105" i="12"/>
  <c r="M156" i="12"/>
  <c r="M107" i="12"/>
  <c r="M135" i="12"/>
  <c r="M146" i="12"/>
  <c r="M124" i="12"/>
  <c r="M84" i="12"/>
  <c r="M175" i="12"/>
  <c r="M147" i="12"/>
  <c r="M180" i="12"/>
  <c r="M90" i="12"/>
  <c r="M112" i="12"/>
  <c r="M101" i="12"/>
  <c r="M127" i="12"/>
  <c r="M153" i="12"/>
  <c r="M165" i="12"/>
  <c r="M178" i="12"/>
  <c r="M130" i="12"/>
  <c r="M86" i="12"/>
  <c r="M160" i="12"/>
  <c r="M99" i="12"/>
  <c r="M192" i="12"/>
  <c r="M162" i="12"/>
  <c r="M119" i="12"/>
  <c r="M116" i="12"/>
  <c r="M141" i="12"/>
  <c r="M157" i="12"/>
  <c r="M191" i="12"/>
  <c r="M173" i="12"/>
  <c r="M171" i="12"/>
  <c r="M176" i="12"/>
  <c r="M110" i="12"/>
  <c r="M164" i="12"/>
  <c r="M111" i="12"/>
  <c r="M174" i="12"/>
  <c r="M145" i="12"/>
  <c r="M169" i="12"/>
  <c r="M190" i="12"/>
  <c r="M96" i="12"/>
  <c r="M94" i="12"/>
  <c r="M144" i="12"/>
  <c r="M138" i="12"/>
  <c r="M151" i="12"/>
  <c r="M102" i="12"/>
  <c r="M139" i="12"/>
  <c r="M158" i="12"/>
  <c r="M122" i="12"/>
  <c r="M103" i="12"/>
  <c r="M161" i="12"/>
  <c r="M134" i="12"/>
  <c r="M155" i="12"/>
  <c r="M159" i="12"/>
  <c r="M188" i="12"/>
  <c r="M140" i="12"/>
  <c r="M126" i="12"/>
  <c r="M131" i="12"/>
  <c r="M95" i="12"/>
  <c r="M166" i="12"/>
  <c r="M143" i="12"/>
  <c r="M104" i="12"/>
  <c r="M186" i="12"/>
  <c r="M142" i="12"/>
  <c r="M123" i="12"/>
  <c r="M150" i="12"/>
  <c r="M125" i="12"/>
  <c r="M106" i="12"/>
  <c r="M154" i="12"/>
  <c r="M132" i="12"/>
  <c r="M92" i="12"/>
  <c r="M167" i="12"/>
  <c r="M184" i="12"/>
  <c r="O4" i="17"/>
  <c r="L67" i="12"/>
  <c r="M67" i="12" s="1"/>
  <c r="N70" i="13"/>
  <c r="N81" i="17"/>
  <c r="O81" i="17" s="1"/>
  <c r="A46" i="16"/>
  <c r="B46" i="16" s="1"/>
  <c r="C46" i="16" s="1"/>
  <c r="O46" i="16" s="1"/>
  <c r="A46" i="12"/>
  <c r="B46" i="12" s="1"/>
  <c r="N46" i="12" s="1"/>
  <c r="A46" i="13"/>
  <c r="B46" i="13" s="1"/>
  <c r="C46" i="13" s="1"/>
  <c r="D46" i="13" s="1"/>
  <c r="G46" i="13" s="1"/>
  <c r="A46" i="17"/>
  <c r="B46" i="17" s="1"/>
  <c r="A46" i="5"/>
  <c r="B46" i="5" s="1"/>
  <c r="N103" i="13"/>
  <c r="N96" i="13"/>
  <c r="N84" i="13"/>
  <c r="N81" i="13"/>
  <c r="N71" i="17"/>
  <c r="O71" i="17" s="1"/>
  <c r="N67" i="17"/>
  <c r="O67" i="17" s="1"/>
  <c r="L51" i="2"/>
  <c r="N98" i="13"/>
  <c r="M84" i="16"/>
  <c r="N102" i="13"/>
  <c r="N100" i="13"/>
  <c r="N90" i="13"/>
  <c r="N84" i="17"/>
  <c r="O84" i="17" s="1"/>
  <c r="L69" i="2"/>
  <c r="M73" i="16"/>
  <c r="N73" i="16" s="1"/>
  <c r="N71" i="13"/>
  <c r="N67" i="13"/>
  <c r="N51" i="5"/>
  <c r="N95" i="13"/>
  <c r="N69" i="5"/>
  <c r="L73" i="12"/>
  <c r="M73" i="12" s="1"/>
  <c r="L71" i="12"/>
  <c r="M71" i="12" s="1"/>
  <c r="M51" i="16"/>
  <c r="N51" i="16" s="1"/>
  <c r="L70" i="2"/>
  <c r="N89" i="13"/>
  <c r="N97" i="13"/>
  <c r="N99" i="13"/>
  <c r="N91" i="13"/>
  <c r="D43" i="16"/>
  <c r="M69" i="16"/>
  <c r="N69" i="16" s="1"/>
  <c r="N73" i="13"/>
  <c r="L51" i="12"/>
  <c r="M51" i="12" s="1"/>
  <c r="N70" i="5"/>
  <c r="N101" i="13"/>
  <c r="N93" i="13"/>
  <c r="C43" i="12"/>
  <c r="L69" i="12"/>
  <c r="M69" i="12" s="1"/>
  <c r="L67" i="2"/>
  <c r="N51" i="13"/>
  <c r="L70" i="12"/>
  <c r="N94" i="13"/>
  <c r="N88" i="13"/>
  <c r="N85" i="13"/>
  <c r="N87" i="13"/>
  <c r="N92" i="13"/>
  <c r="E43" i="13"/>
  <c r="L81" i="12"/>
  <c r="N69" i="13"/>
  <c r="L71" i="2"/>
  <c r="N67" i="5"/>
  <c r="M70" i="16"/>
  <c r="N70" i="16" s="1"/>
  <c r="N86" i="13"/>
  <c r="M71" i="16"/>
  <c r="N71" i="16" s="1"/>
  <c r="O17" i="17"/>
  <c r="Q17" i="17" s="1"/>
  <c r="O73" i="17"/>
  <c r="O15" i="17"/>
  <c r="Q15" i="17" s="1"/>
  <c r="O8" i="17"/>
  <c r="Q8" i="17" s="1"/>
  <c r="O10" i="17"/>
  <c r="Q10" i="17" s="1"/>
  <c r="O23" i="17"/>
  <c r="Q23" i="17" s="1"/>
  <c r="N67" i="16"/>
  <c r="N5" i="16"/>
  <c r="P5" i="16" s="1"/>
  <c r="N12" i="16"/>
  <c r="P12" i="16" s="1"/>
  <c r="O27" i="17"/>
  <c r="Q27" i="17" s="1"/>
  <c r="O16" i="17"/>
  <c r="Q16" i="17" s="1"/>
  <c r="O5" i="17"/>
  <c r="Q5" i="17" s="1"/>
  <c r="N9" i="16"/>
  <c r="P9" i="16" s="1"/>
  <c r="E30" i="17"/>
  <c r="E30" i="13"/>
  <c r="D30" i="16"/>
  <c r="C30" i="12"/>
  <c r="O8" i="12"/>
  <c r="M8" i="12"/>
  <c r="N66" i="17"/>
  <c r="O66" i="17" s="1"/>
  <c r="N66" i="13"/>
  <c r="L66" i="12"/>
  <c r="N66" i="5"/>
  <c r="L66" i="2"/>
  <c r="M66" i="16"/>
  <c r="N66" i="16" s="1"/>
  <c r="E47" i="17"/>
  <c r="E47" i="13"/>
  <c r="C47" i="12"/>
  <c r="D47" i="16"/>
  <c r="E44" i="13"/>
  <c r="E44" i="17"/>
  <c r="C44" i="12"/>
  <c r="D44" i="16"/>
  <c r="E25" i="17"/>
  <c r="E25" i="13"/>
  <c r="C25" i="12"/>
  <c r="D25" i="16"/>
  <c r="E48" i="17"/>
  <c r="E48" i="13"/>
  <c r="C48" i="12"/>
  <c r="D48" i="16"/>
  <c r="N37" i="17"/>
  <c r="O37" i="17" s="1"/>
  <c r="Q37" i="17" s="1"/>
  <c r="N37" i="13"/>
  <c r="L37" i="12"/>
  <c r="M37" i="16"/>
  <c r="N37" i="16" s="1"/>
  <c r="N37" i="5"/>
  <c r="L37" i="2"/>
  <c r="N65" i="13"/>
  <c r="N65" i="17"/>
  <c r="O65" i="17" s="1"/>
  <c r="L65" i="12"/>
  <c r="M65" i="16"/>
  <c r="N65" i="16" s="1"/>
  <c r="N65" i="5"/>
  <c r="L65" i="2"/>
  <c r="E79" i="17"/>
  <c r="E79" i="13"/>
  <c r="C79" i="12"/>
  <c r="D79" i="16"/>
  <c r="N56" i="13"/>
  <c r="N56" i="17"/>
  <c r="O56" i="17" s="1"/>
  <c r="L56" i="12"/>
  <c r="M56" i="16"/>
  <c r="N56" i="16" s="1"/>
  <c r="N56" i="5"/>
  <c r="L56" i="2"/>
  <c r="E68" i="17"/>
  <c r="E68" i="13"/>
  <c r="C68" i="12"/>
  <c r="D68" i="16"/>
  <c r="E76" i="13"/>
  <c r="E76" i="17"/>
  <c r="C76" i="12"/>
  <c r="D76" i="16"/>
  <c r="N40" i="13"/>
  <c r="L40" i="12"/>
  <c r="N40" i="17"/>
  <c r="O40" i="17" s="1"/>
  <c r="Q40" i="17" s="1"/>
  <c r="N40" i="5"/>
  <c r="L40" i="2"/>
  <c r="M40" i="16"/>
  <c r="N40" i="16" s="1"/>
  <c r="N38" i="13"/>
  <c r="N38" i="17"/>
  <c r="O38" i="17" s="1"/>
  <c r="Q38" i="17" s="1"/>
  <c r="L38" i="12"/>
  <c r="M38" i="16"/>
  <c r="N38" i="16" s="1"/>
  <c r="N38" i="5"/>
  <c r="L38" i="2"/>
  <c r="N26" i="13"/>
  <c r="N26" i="17"/>
  <c r="O26" i="17" s="1"/>
  <c r="Q26" i="17" s="1"/>
  <c r="L26" i="12"/>
  <c r="M26" i="16"/>
  <c r="N26" i="16" s="1"/>
  <c r="N26" i="5"/>
  <c r="L26" i="2"/>
  <c r="E33" i="13"/>
  <c r="E33" i="17"/>
  <c r="C33" i="12"/>
  <c r="D33" i="16"/>
  <c r="E54" i="17"/>
  <c r="E54" i="13"/>
  <c r="C54" i="12"/>
  <c r="D54" i="16"/>
  <c r="N45" i="17"/>
  <c r="O45" i="17" s="1"/>
  <c r="Q45" i="17" s="1"/>
  <c r="N45" i="13"/>
  <c r="M45" i="16"/>
  <c r="N45" i="16" s="1"/>
  <c r="L45" i="12"/>
  <c r="N45" i="5"/>
  <c r="L45" i="2"/>
  <c r="O4" i="12"/>
  <c r="M4" i="12"/>
  <c r="N27" i="16"/>
  <c r="O9" i="17"/>
  <c r="Q9" i="17" s="1"/>
  <c r="N16" i="16"/>
  <c r="O70" i="17"/>
  <c r="E29" i="17"/>
  <c r="E29" i="13"/>
  <c r="C29" i="12"/>
  <c r="D29" i="16"/>
  <c r="N59" i="17"/>
  <c r="O59" i="17" s="1"/>
  <c r="N59" i="13"/>
  <c r="L59" i="12"/>
  <c r="M59" i="16"/>
  <c r="N59" i="16" s="1"/>
  <c r="N59" i="5"/>
  <c r="L59" i="2"/>
  <c r="E52" i="13"/>
  <c r="E52" i="17"/>
  <c r="C52" i="12"/>
  <c r="D52" i="16"/>
  <c r="E77" i="17"/>
  <c r="E77" i="13"/>
  <c r="D77" i="16"/>
  <c r="C77" i="12"/>
  <c r="N18" i="13"/>
  <c r="L18" i="12"/>
  <c r="N18" i="17"/>
  <c r="O18" i="17" s="1"/>
  <c r="Q18" i="17" s="1"/>
  <c r="N18" i="5"/>
  <c r="L18" i="2"/>
  <c r="M18" i="16"/>
  <c r="N18" i="16" s="1"/>
  <c r="E72" i="17"/>
  <c r="E72" i="13"/>
  <c r="C72" i="12"/>
  <c r="D72" i="16"/>
  <c r="E83" i="17"/>
  <c r="E83" i="13"/>
  <c r="C83" i="12"/>
  <c r="D83" i="16"/>
  <c r="N72" i="17"/>
  <c r="O72" i="17" s="1"/>
  <c r="N72" i="13"/>
  <c r="L72" i="12"/>
  <c r="M72" i="16"/>
  <c r="N72" i="16" s="1"/>
  <c r="E37" i="17"/>
  <c r="E37" i="13"/>
  <c r="C37" i="12"/>
  <c r="D37" i="16"/>
  <c r="N50" i="13"/>
  <c r="N50" i="17"/>
  <c r="O50" i="17" s="1"/>
  <c r="L50" i="12"/>
  <c r="M50" i="16"/>
  <c r="N50" i="16" s="1"/>
  <c r="N50" i="5"/>
  <c r="L50" i="2"/>
  <c r="E65" i="13"/>
  <c r="E65" i="17"/>
  <c r="C65" i="12"/>
  <c r="D65" i="16"/>
  <c r="N79" i="13"/>
  <c r="L79" i="12"/>
  <c r="N79" i="17"/>
  <c r="O79" i="17" s="1"/>
  <c r="M79" i="16"/>
  <c r="N79" i="16" s="1"/>
  <c r="E49" i="13"/>
  <c r="E49" i="17"/>
  <c r="C49" i="12"/>
  <c r="D49" i="16"/>
  <c r="N68" i="17"/>
  <c r="O68" i="17" s="1"/>
  <c r="N68" i="13"/>
  <c r="L68" i="12"/>
  <c r="M68" i="16"/>
  <c r="N68" i="16" s="1"/>
  <c r="N68" i="5"/>
  <c r="L68" i="2"/>
  <c r="N32" i="17"/>
  <c r="O32" i="17" s="1"/>
  <c r="Q32" i="17" s="1"/>
  <c r="L32" i="12"/>
  <c r="N32" i="13"/>
  <c r="N32" i="5"/>
  <c r="L32" i="2"/>
  <c r="M32" i="16"/>
  <c r="N32" i="16" s="1"/>
  <c r="E59" i="17"/>
  <c r="E59" i="13"/>
  <c r="C59" i="12"/>
  <c r="D59" i="16"/>
  <c r="N76" i="17"/>
  <c r="O76" i="17" s="1"/>
  <c r="N76" i="13"/>
  <c r="L76" i="12"/>
  <c r="M76" i="16"/>
  <c r="N76" i="16" s="1"/>
  <c r="N33" i="13"/>
  <c r="N33" i="17"/>
  <c r="O33" i="17" s="1"/>
  <c r="Q33" i="17" s="1"/>
  <c r="L33" i="12"/>
  <c r="M33" i="16"/>
  <c r="N33" i="16" s="1"/>
  <c r="N33" i="5"/>
  <c r="L33" i="2"/>
  <c r="N54" i="17"/>
  <c r="O54" i="17" s="1"/>
  <c r="N54" i="13"/>
  <c r="L54" i="12"/>
  <c r="M54" i="16"/>
  <c r="N54" i="16" s="1"/>
  <c r="N54" i="5"/>
  <c r="L54" i="2"/>
  <c r="E21" i="17"/>
  <c r="E21" i="13"/>
  <c r="C21" i="12"/>
  <c r="D21" i="16"/>
  <c r="O10" i="12"/>
  <c r="M10" i="12"/>
  <c r="O23" i="12"/>
  <c r="M23" i="12"/>
  <c r="O27" i="12"/>
  <c r="M27" i="12"/>
  <c r="O16" i="12"/>
  <c r="M16" i="12"/>
  <c r="N49" i="13"/>
  <c r="N49" i="17"/>
  <c r="O49" i="17" s="1"/>
  <c r="M49" i="16"/>
  <c r="N49" i="16" s="1"/>
  <c r="L49" i="12"/>
  <c r="N49" i="5"/>
  <c r="L49" i="2"/>
  <c r="N41" i="17"/>
  <c r="O41" i="17" s="1"/>
  <c r="Q41" i="17" s="1"/>
  <c r="N41" i="13"/>
  <c r="L41" i="12"/>
  <c r="M41" i="16"/>
  <c r="N41" i="16" s="1"/>
  <c r="N41" i="5"/>
  <c r="L41" i="2"/>
  <c r="E42" i="17"/>
  <c r="E42" i="13"/>
  <c r="D42" i="16"/>
  <c r="C42" i="12"/>
  <c r="N30" i="17"/>
  <c r="O30" i="17" s="1"/>
  <c r="Q30" i="17" s="1"/>
  <c r="N30" i="13"/>
  <c r="L30" i="12"/>
  <c r="N30" i="5"/>
  <c r="L30" i="2"/>
  <c r="M30" i="16"/>
  <c r="N30" i="16" s="1"/>
  <c r="E74" i="17"/>
  <c r="E74" i="13"/>
  <c r="C74" i="12"/>
  <c r="D74" i="16"/>
  <c r="N52" i="13"/>
  <c r="N52" i="17"/>
  <c r="O52" i="17" s="1"/>
  <c r="L52" i="12"/>
  <c r="M52" i="16"/>
  <c r="N52" i="16" s="1"/>
  <c r="N52" i="5"/>
  <c r="L52" i="2"/>
  <c r="E60" i="13"/>
  <c r="E60" i="17"/>
  <c r="D60" i="16"/>
  <c r="C60" i="12"/>
  <c r="E39" i="17"/>
  <c r="E39" i="13"/>
  <c r="C39" i="12"/>
  <c r="D39" i="16"/>
  <c r="N77" i="13"/>
  <c r="N77" i="17"/>
  <c r="O77" i="17" s="1"/>
  <c r="M77" i="16"/>
  <c r="N77" i="16" s="1"/>
  <c r="L77" i="12"/>
  <c r="E78" i="13"/>
  <c r="E78" i="17"/>
  <c r="C78" i="12"/>
  <c r="D78" i="16"/>
  <c r="N22" i="17"/>
  <c r="O22" i="17" s="1"/>
  <c r="Q22" i="17" s="1"/>
  <c r="N22" i="13"/>
  <c r="L22" i="12"/>
  <c r="N22" i="5"/>
  <c r="L22" i="2"/>
  <c r="M22" i="16"/>
  <c r="N22" i="16" s="1"/>
  <c r="E18" i="13"/>
  <c r="E18" i="17"/>
  <c r="C18" i="12"/>
  <c r="D18" i="16"/>
  <c r="N58" i="17"/>
  <c r="O58" i="17" s="1"/>
  <c r="N58" i="13"/>
  <c r="M58" i="16"/>
  <c r="N58" i="16" s="1"/>
  <c r="L58" i="12"/>
  <c r="N58" i="5"/>
  <c r="L58" i="2"/>
  <c r="L7" i="12"/>
  <c r="N7" i="13"/>
  <c r="N7" i="17"/>
  <c r="O7" i="17" s="1"/>
  <c r="Q7" i="17" s="1"/>
  <c r="M7" i="16"/>
  <c r="N7" i="16" s="1"/>
  <c r="N7" i="5"/>
  <c r="L7" i="2"/>
  <c r="N11" i="13"/>
  <c r="N11" i="17"/>
  <c r="O11" i="17" s="1"/>
  <c r="Q11" i="17" s="1"/>
  <c r="L11" i="12"/>
  <c r="N11" i="5"/>
  <c r="L11" i="2"/>
  <c r="M11" i="16"/>
  <c r="N11" i="16" s="1"/>
  <c r="P3" i="16"/>
  <c r="O5" i="12"/>
  <c r="M5" i="12"/>
  <c r="O12" i="12"/>
  <c r="M12" i="12"/>
  <c r="N62" i="13"/>
  <c r="N62" i="17"/>
  <c r="O62" i="17" s="1"/>
  <c r="L62" i="12"/>
  <c r="M62" i="16"/>
  <c r="N62" i="16" s="1"/>
  <c r="N62" i="5"/>
  <c r="L62" i="2"/>
  <c r="E62" i="17"/>
  <c r="E62" i="13"/>
  <c r="C62" i="12"/>
  <c r="D62" i="16"/>
  <c r="N60" i="17"/>
  <c r="O60" i="17" s="1"/>
  <c r="N60" i="13"/>
  <c r="L60" i="12"/>
  <c r="M60" i="16"/>
  <c r="N60" i="16" s="1"/>
  <c r="N60" i="5"/>
  <c r="L60" i="2"/>
  <c r="E7" i="17"/>
  <c r="E7" i="13"/>
  <c r="C7" i="12"/>
  <c r="D7" i="16"/>
  <c r="N29" i="13"/>
  <c r="N29" i="17"/>
  <c r="O29" i="17" s="1"/>
  <c r="Q29" i="17" s="1"/>
  <c r="L29" i="12"/>
  <c r="M29" i="16"/>
  <c r="N29" i="16" s="1"/>
  <c r="N29" i="5"/>
  <c r="L29" i="2"/>
  <c r="N43" i="17"/>
  <c r="O43" i="17" s="1"/>
  <c r="Q43" i="17" s="1"/>
  <c r="N43" i="13"/>
  <c r="L43" i="12"/>
  <c r="M43" i="16"/>
  <c r="N43" i="16" s="1"/>
  <c r="N43" i="5"/>
  <c r="L43" i="2"/>
  <c r="N42" i="17"/>
  <c r="O42" i="17" s="1"/>
  <c r="Q42" i="17" s="1"/>
  <c r="N42" i="13"/>
  <c r="L42" i="12"/>
  <c r="M42" i="16"/>
  <c r="N42" i="16" s="1"/>
  <c r="N42" i="5"/>
  <c r="L42" i="2"/>
  <c r="N39" i="17"/>
  <c r="O39" i="17" s="1"/>
  <c r="N39" i="13"/>
  <c r="L39" i="12"/>
  <c r="M39" i="16"/>
  <c r="N39" i="16" s="1"/>
  <c r="N39" i="5"/>
  <c r="L39" i="2"/>
  <c r="N20" i="17"/>
  <c r="O20" i="17" s="1"/>
  <c r="N20" i="13"/>
  <c r="L20" i="12"/>
  <c r="M20" i="16"/>
  <c r="N20" i="16" s="1"/>
  <c r="N20" i="5"/>
  <c r="L20" i="2"/>
  <c r="N75" i="17"/>
  <c r="O75" i="17" s="1"/>
  <c r="N75" i="13"/>
  <c r="L75" i="12"/>
  <c r="M75" i="16"/>
  <c r="N75" i="16" s="1"/>
  <c r="N83" i="17"/>
  <c r="O83" i="17" s="1"/>
  <c r="N83" i="13"/>
  <c r="L83" i="12"/>
  <c r="M83" i="16"/>
  <c r="N83" i="16" s="1"/>
  <c r="N47" i="17"/>
  <c r="O47" i="17" s="1"/>
  <c r="L47" i="12"/>
  <c r="N47" i="13"/>
  <c r="M47" i="16"/>
  <c r="N47" i="16" s="1"/>
  <c r="N47" i="5"/>
  <c r="L47" i="2"/>
  <c r="E63" i="13"/>
  <c r="E63" i="17"/>
  <c r="C63" i="12"/>
  <c r="D63" i="16"/>
  <c r="N44" i="17"/>
  <c r="O44" i="17" s="1"/>
  <c r="N44" i="13"/>
  <c r="L44" i="12"/>
  <c r="M44" i="16"/>
  <c r="N44" i="16" s="1"/>
  <c r="N44" i="5"/>
  <c r="L44" i="2"/>
  <c r="E34" i="17"/>
  <c r="E34" i="13"/>
  <c r="C34" i="12"/>
  <c r="D34" i="16"/>
  <c r="E24" i="17"/>
  <c r="E24" i="13"/>
  <c r="C24" i="12"/>
  <c r="D24" i="16"/>
  <c r="N64" i="17"/>
  <c r="O64" i="17" s="1"/>
  <c r="N64" i="13"/>
  <c r="L64" i="12"/>
  <c r="M64" i="16"/>
  <c r="N64" i="16" s="1"/>
  <c r="N64" i="5"/>
  <c r="L64" i="2"/>
  <c r="N25" i="13"/>
  <c r="N25" i="17"/>
  <c r="O25" i="17" s="1"/>
  <c r="Q25" i="17" s="1"/>
  <c r="L25" i="12"/>
  <c r="M25" i="16"/>
  <c r="N25" i="16" s="1"/>
  <c r="N25" i="5"/>
  <c r="L25" i="2"/>
  <c r="N19" i="17"/>
  <c r="O19" i="17" s="1"/>
  <c r="Q19" i="17" s="1"/>
  <c r="N19" i="13"/>
  <c r="L19" i="12"/>
  <c r="M19" i="16"/>
  <c r="N19" i="16" s="1"/>
  <c r="N19" i="5"/>
  <c r="L19" i="2"/>
  <c r="N6" i="13"/>
  <c r="N6" i="17"/>
  <c r="O6" i="17" s="1"/>
  <c r="L6" i="12"/>
  <c r="M6" i="16"/>
  <c r="N6" i="16" s="1"/>
  <c r="N6" i="5"/>
  <c r="L6" i="2"/>
  <c r="P17" i="16"/>
  <c r="O17" i="12"/>
  <c r="M17" i="12"/>
  <c r="N84" i="16"/>
  <c r="N15" i="16"/>
  <c r="N13" i="13"/>
  <c r="N13" i="17"/>
  <c r="O13" i="17" s="1"/>
  <c r="Q13" i="17" s="1"/>
  <c r="L13" i="12"/>
  <c r="M13" i="16"/>
  <c r="N13" i="16" s="1"/>
  <c r="N13" i="5"/>
  <c r="L13" i="2"/>
  <c r="O12" i="17"/>
  <c r="Q12" i="17" s="1"/>
  <c r="E32" i="13"/>
  <c r="E32" i="17"/>
  <c r="C32" i="12"/>
  <c r="D32" i="16"/>
  <c r="N21" i="17"/>
  <c r="O21" i="17" s="1"/>
  <c r="Q21" i="17" s="1"/>
  <c r="N21" i="13"/>
  <c r="L21" i="12"/>
  <c r="M21" i="16"/>
  <c r="N21" i="16" s="1"/>
  <c r="N21" i="5"/>
  <c r="L21" i="2"/>
  <c r="E64" i="13"/>
  <c r="C64" i="12"/>
  <c r="E64" i="17"/>
  <c r="D64" i="16"/>
  <c r="N61" i="13"/>
  <c r="N61" i="17"/>
  <c r="O61" i="17" s="1"/>
  <c r="L61" i="12"/>
  <c r="M61" i="16"/>
  <c r="N61" i="16" s="1"/>
  <c r="N61" i="5"/>
  <c r="L61" i="2"/>
  <c r="E50" i="17"/>
  <c r="E50" i="13"/>
  <c r="C50" i="12"/>
  <c r="D50" i="16"/>
  <c r="L48" i="12"/>
  <c r="N48" i="17"/>
  <c r="O48" i="17" s="1"/>
  <c r="N48" i="13"/>
  <c r="N48" i="5"/>
  <c r="L48" i="2"/>
  <c r="M48" i="16"/>
  <c r="N48" i="16" s="1"/>
  <c r="E75" i="13"/>
  <c r="E75" i="17"/>
  <c r="C75" i="12"/>
  <c r="D75" i="16"/>
  <c r="E80" i="13"/>
  <c r="E80" i="17"/>
  <c r="C80" i="12"/>
  <c r="D80" i="16"/>
  <c r="N35" i="17"/>
  <c r="O35" i="17" s="1"/>
  <c r="Q35" i="17" s="1"/>
  <c r="L35" i="12"/>
  <c r="N35" i="13"/>
  <c r="M35" i="16"/>
  <c r="N35" i="16" s="1"/>
  <c r="N35" i="5"/>
  <c r="L35" i="2"/>
  <c r="E55" i="13"/>
  <c r="E55" i="17"/>
  <c r="C55" i="12"/>
  <c r="D55" i="16"/>
  <c r="N31" i="17"/>
  <c r="O31" i="17" s="1"/>
  <c r="Q31" i="17" s="1"/>
  <c r="L31" i="12"/>
  <c r="N31" i="13"/>
  <c r="M31" i="16"/>
  <c r="N31" i="16" s="1"/>
  <c r="N31" i="5"/>
  <c r="L31" i="2"/>
  <c r="E36" i="17"/>
  <c r="E36" i="13"/>
  <c r="C36" i="12"/>
  <c r="D36" i="16"/>
  <c r="N63" i="17"/>
  <c r="O63" i="17" s="1"/>
  <c r="N63" i="13"/>
  <c r="L63" i="12"/>
  <c r="M63" i="16"/>
  <c r="N63" i="16" s="1"/>
  <c r="N63" i="5"/>
  <c r="L63" i="2"/>
  <c r="N28" i="17"/>
  <c r="O28" i="17" s="1"/>
  <c r="Q28" i="17" s="1"/>
  <c r="N28" i="13"/>
  <c r="L28" i="12"/>
  <c r="M28" i="16"/>
  <c r="N28" i="16" s="1"/>
  <c r="N28" i="5"/>
  <c r="L28" i="2"/>
  <c r="N34" i="17"/>
  <c r="O34" i="17" s="1"/>
  <c r="Q34" i="17" s="1"/>
  <c r="L34" i="12"/>
  <c r="N34" i="13"/>
  <c r="M34" i="16"/>
  <c r="N34" i="16" s="1"/>
  <c r="N34" i="5"/>
  <c r="L34" i="2"/>
  <c r="N24" i="13"/>
  <c r="L24" i="12"/>
  <c r="N24" i="17"/>
  <c r="O24" i="17" s="1"/>
  <c r="Q24" i="17" s="1"/>
  <c r="N24" i="5"/>
  <c r="L24" i="2"/>
  <c r="M24" i="16"/>
  <c r="N24" i="16" s="1"/>
  <c r="E82" i="13"/>
  <c r="E82" i="17"/>
  <c r="D82" i="16"/>
  <c r="C82" i="12"/>
  <c r="N46" i="13"/>
  <c r="N46" i="17"/>
  <c r="O46" i="17" s="1"/>
  <c r="L46" i="12"/>
  <c r="M46" i="16"/>
  <c r="N46" i="16" s="1"/>
  <c r="N46" i="5"/>
  <c r="L46" i="2"/>
  <c r="N14" i="13"/>
  <c r="N14" i="17"/>
  <c r="O14" i="17" s="1"/>
  <c r="Q14" i="17" s="1"/>
  <c r="M14" i="16"/>
  <c r="N14" i="16" s="1"/>
  <c r="L14" i="12"/>
  <c r="N14" i="5"/>
  <c r="L14" i="2"/>
  <c r="N8" i="16"/>
  <c r="N4" i="16"/>
  <c r="M81" i="12"/>
  <c r="O3" i="17"/>
  <c r="M70" i="12"/>
  <c r="N78" i="13"/>
  <c r="N78" i="17"/>
  <c r="O78" i="17" s="1"/>
  <c r="L78" i="12"/>
  <c r="M78" i="16"/>
  <c r="N78" i="16" s="1"/>
  <c r="E3" i="13"/>
  <c r="F81" i="13" s="1"/>
  <c r="E3" i="17"/>
  <c r="F12" i="17" s="1"/>
  <c r="C3" i="12"/>
  <c r="E3" i="5"/>
  <c r="D3" i="16"/>
  <c r="E3" i="16" s="1"/>
  <c r="N74" i="17"/>
  <c r="O74" i="17" s="1"/>
  <c r="N74" i="13"/>
  <c r="L74" i="12"/>
  <c r="M74" i="16"/>
  <c r="N74" i="16" s="1"/>
  <c r="N80" i="17"/>
  <c r="O80" i="17" s="1"/>
  <c r="N80" i="13"/>
  <c r="L80" i="12"/>
  <c r="M80" i="16"/>
  <c r="N80" i="16" s="1"/>
  <c r="E35" i="17"/>
  <c r="E35" i="13"/>
  <c r="C35" i="12"/>
  <c r="D35" i="16"/>
  <c r="N55" i="17"/>
  <c r="O55" i="17" s="1"/>
  <c r="L55" i="12"/>
  <c r="N55" i="13"/>
  <c r="N55" i="5"/>
  <c r="L55" i="2"/>
  <c r="M55" i="16"/>
  <c r="N55" i="16" s="1"/>
  <c r="N36" i="13"/>
  <c r="N36" i="17"/>
  <c r="O36" i="17" s="1"/>
  <c r="L36" i="12"/>
  <c r="N36" i="5"/>
  <c r="L36" i="2"/>
  <c r="M36" i="16"/>
  <c r="N36" i="16" s="1"/>
  <c r="E28" i="13"/>
  <c r="E28" i="17"/>
  <c r="C28" i="12"/>
  <c r="D28" i="16"/>
  <c r="E40" i="17"/>
  <c r="E40" i="13"/>
  <c r="C40" i="12"/>
  <c r="D40" i="16"/>
  <c r="E38" i="17"/>
  <c r="E38" i="13"/>
  <c r="C38" i="12"/>
  <c r="D38" i="16"/>
  <c r="E26" i="13"/>
  <c r="E26" i="17"/>
  <c r="C26" i="12"/>
  <c r="D26" i="16"/>
  <c r="N82" i="17"/>
  <c r="O82" i="17" s="1"/>
  <c r="N82" i="13"/>
  <c r="M82" i="16"/>
  <c r="N82" i="16" s="1"/>
  <c r="L82" i="12"/>
  <c r="N53" i="17"/>
  <c r="O53" i="17" s="1"/>
  <c r="N53" i="13"/>
  <c r="L53" i="12"/>
  <c r="M53" i="16"/>
  <c r="N53" i="16" s="1"/>
  <c r="N53" i="5"/>
  <c r="L53" i="2"/>
  <c r="N57" i="13"/>
  <c r="N57" i="17"/>
  <c r="O57" i="17" s="1"/>
  <c r="L57" i="12"/>
  <c r="M57" i="16"/>
  <c r="N57" i="16" s="1"/>
  <c r="N57" i="5"/>
  <c r="L57" i="2"/>
  <c r="N81" i="16"/>
  <c r="O15" i="12"/>
  <c r="M15" i="12"/>
  <c r="N10" i="16"/>
  <c r="N23" i="16"/>
  <c r="M9" i="12"/>
  <c r="O9" i="12"/>
  <c r="O51" i="17"/>
  <c r="G4" i="17"/>
  <c r="Q4" i="17"/>
  <c r="F5" i="16"/>
  <c r="O15" i="16"/>
  <c r="O45" i="16"/>
  <c r="P45" i="16" s="1"/>
  <c r="O8" i="16"/>
  <c r="B48" i="15"/>
  <c r="D9" i="12" l="1"/>
  <c r="D167" i="12"/>
  <c r="D172" i="12"/>
  <c r="D152" i="12"/>
  <c r="D97" i="12"/>
  <c r="D109" i="12"/>
  <c r="D91" i="12"/>
  <c r="D98" i="12"/>
  <c r="D105" i="12"/>
  <c r="D155" i="12"/>
  <c r="D100" i="12"/>
  <c r="D121" i="12"/>
  <c r="D193" i="12"/>
  <c r="D157" i="12"/>
  <c r="D123" i="12"/>
  <c r="D130" i="12"/>
  <c r="D160" i="12"/>
  <c r="D171" i="12"/>
  <c r="D147" i="12"/>
  <c r="D156" i="12"/>
  <c r="D101" i="12"/>
  <c r="D106" i="12"/>
  <c r="D113" i="12"/>
  <c r="D129" i="12"/>
  <c r="D145" i="12"/>
  <c r="D93" i="12"/>
  <c r="D149" i="12"/>
  <c r="D127" i="12"/>
  <c r="D87" i="12"/>
  <c r="D185" i="12"/>
  <c r="D186" i="12"/>
  <c r="D120" i="12"/>
  <c r="D88" i="12"/>
  <c r="D168" i="12"/>
  <c r="D115" i="12"/>
  <c r="D104" i="12"/>
  <c r="D85" i="12"/>
  <c r="D177" i="12"/>
  <c r="D184" i="12"/>
  <c r="D163" i="12"/>
  <c r="D151" i="12"/>
  <c r="D102" i="12"/>
  <c r="D165" i="12"/>
  <c r="D141" i="12"/>
  <c r="D175" i="12"/>
  <c r="D119" i="12"/>
  <c r="D154" i="12"/>
  <c r="D86" i="12"/>
  <c r="D182" i="12"/>
  <c r="D132" i="12"/>
  <c r="D112" i="12"/>
  <c r="D159" i="12"/>
  <c r="D137" i="12"/>
  <c r="D174" i="12"/>
  <c r="D107" i="12"/>
  <c r="D96" i="12"/>
  <c r="D133" i="12"/>
  <c r="D164" i="12"/>
  <c r="D146" i="12"/>
  <c r="D122" i="12"/>
  <c r="D180" i="12"/>
  <c r="D140" i="12"/>
  <c r="D92" i="12"/>
  <c r="D144" i="12"/>
  <c r="D191" i="12"/>
  <c r="D108" i="12"/>
  <c r="D187" i="12"/>
  <c r="D166" i="12"/>
  <c r="D94" i="12"/>
  <c r="D99" i="12"/>
  <c r="D189" i="12"/>
  <c r="D125" i="12"/>
  <c r="D111" i="12"/>
  <c r="D178" i="12"/>
  <c r="D138" i="12"/>
  <c r="D90" i="12"/>
  <c r="D84" i="12"/>
  <c r="D118" i="12"/>
  <c r="D110" i="12"/>
  <c r="D126" i="12"/>
  <c r="D179" i="12"/>
  <c r="D158" i="12"/>
  <c r="D181" i="12"/>
  <c r="D170" i="12"/>
  <c r="D143" i="12"/>
  <c r="D103" i="12"/>
  <c r="D169" i="12"/>
  <c r="D176" i="12"/>
  <c r="D142" i="12"/>
  <c r="D89" i="12"/>
  <c r="D153" i="12"/>
  <c r="D139" i="12"/>
  <c r="D150" i="12"/>
  <c r="D192" i="12"/>
  <c r="D117" i="12"/>
  <c r="D183" i="12"/>
  <c r="D135" i="12"/>
  <c r="D95" i="12"/>
  <c r="D136" i="12"/>
  <c r="D190" i="12"/>
  <c r="D116" i="12"/>
  <c r="D114" i="12"/>
  <c r="D128" i="12"/>
  <c r="D148" i="12"/>
  <c r="D124" i="12"/>
  <c r="D131" i="12"/>
  <c r="D173" i="12"/>
  <c r="D162" i="12"/>
  <c r="D194" i="12"/>
  <c r="D161" i="12"/>
  <c r="D134" i="12"/>
  <c r="D188" i="12"/>
  <c r="E45" i="16"/>
  <c r="F56" i="17"/>
  <c r="F17" i="17"/>
  <c r="F38" i="17"/>
  <c r="F26" i="17"/>
  <c r="E26" i="16"/>
  <c r="E28" i="16"/>
  <c r="P8" i="16"/>
  <c r="D26" i="12"/>
  <c r="D22" i="12"/>
  <c r="D28" i="12"/>
  <c r="C46" i="17"/>
  <c r="D46" i="17" s="1"/>
  <c r="P46" i="17" s="1"/>
  <c r="Q46" i="17" s="1"/>
  <c r="A47" i="12"/>
  <c r="B47" i="12" s="1"/>
  <c r="N47" i="12" s="1"/>
  <c r="O47" i="12" s="1"/>
  <c r="A47" i="5"/>
  <c r="B47" i="5" s="1"/>
  <c r="A47" i="17"/>
  <c r="B47" i="17" s="1"/>
  <c r="C47" i="17" s="1"/>
  <c r="D47" i="17" s="1"/>
  <c r="P47" i="17" s="1"/>
  <c r="Q47" i="17" s="1"/>
  <c r="A47" i="13"/>
  <c r="B47" i="13" s="1"/>
  <c r="C47" i="13" s="1"/>
  <c r="D47" i="13" s="1"/>
  <c r="G47" i="13" s="1"/>
  <c r="A47" i="16"/>
  <c r="B47" i="16" s="1"/>
  <c r="E59" i="16"/>
  <c r="D65" i="12"/>
  <c r="F26" i="13"/>
  <c r="H26" i="13" s="1"/>
  <c r="F61" i="13"/>
  <c r="F20" i="13"/>
  <c r="H20" i="13" s="1"/>
  <c r="D27" i="12"/>
  <c r="F23" i="13"/>
  <c r="H23" i="13" s="1"/>
  <c r="D71" i="12"/>
  <c r="F28" i="17"/>
  <c r="D10" i="12"/>
  <c r="F56" i="13"/>
  <c r="F73" i="13"/>
  <c r="D40" i="12"/>
  <c r="F28" i="13"/>
  <c r="H28" i="13" s="1"/>
  <c r="D35" i="12"/>
  <c r="D12" i="12"/>
  <c r="F61" i="17"/>
  <c r="D82" i="12"/>
  <c r="F14" i="17"/>
  <c r="D67" i="12"/>
  <c r="F6" i="17"/>
  <c r="F43" i="13"/>
  <c r="H43" i="13" s="1"/>
  <c r="F18" i="13"/>
  <c r="H18" i="13" s="1"/>
  <c r="F39" i="17"/>
  <c r="D74" i="12"/>
  <c r="F41" i="17"/>
  <c r="F84" i="17"/>
  <c r="D38" i="12"/>
  <c r="F40" i="17"/>
  <c r="F35" i="17"/>
  <c r="D41" i="12"/>
  <c r="D8" i="12"/>
  <c r="F38" i="13"/>
  <c r="H38" i="13" s="1"/>
  <c r="E20" i="16"/>
  <c r="F20" i="17"/>
  <c r="F58" i="13"/>
  <c r="F24" i="13"/>
  <c r="H24" i="13" s="1"/>
  <c r="E56" i="16"/>
  <c r="D51" i="12"/>
  <c r="F69" i="13"/>
  <c r="E22" i="16"/>
  <c r="F32" i="17"/>
  <c r="F31" i="13"/>
  <c r="H31" i="13" s="1"/>
  <c r="D81" i="12"/>
  <c r="E4" i="16"/>
  <c r="G4" i="16" s="1"/>
  <c r="F64" i="17"/>
  <c r="D23" i="12"/>
  <c r="F7" i="17"/>
  <c r="F15" i="17"/>
  <c r="D57" i="12"/>
  <c r="D66" i="12"/>
  <c r="E36" i="16"/>
  <c r="E80" i="16"/>
  <c r="F75" i="17"/>
  <c r="E31" i="16"/>
  <c r="F14" i="13"/>
  <c r="H14" i="13" s="1"/>
  <c r="F67" i="17"/>
  <c r="E77" i="16"/>
  <c r="F52" i="13"/>
  <c r="E29" i="16"/>
  <c r="F54" i="13"/>
  <c r="F79" i="13"/>
  <c r="F25" i="13"/>
  <c r="H25" i="13" s="1"/>
  <c r="F6" i="13"/>
  <c r="H6" i="13" s="1"/>
  <c r="E5" i="16"/>
  <c r="G5" i="16" s="1"/>
  <c r="D36" i="12"/>
  <c r="D80" i="12"/>
  <c r="F64" i="13"/>
  <c r="D34" i="12"/>
  <c r="E19" i="16"/>
  <c r="D62" i="12"/>
  <c r="F10" i="13"/>
  <c r="H10" i="13" s="1"/>
  <c r="F15" i="13"/>
  <c r="H15" i="13" s="1"/>
  <c r="F78" i="17"/>
  <c r="D60" i="12"/>
  <c r="D42" i="12"/>
  <c r="F21" i="13"/>
  <c r="H21" i="13" s="1"/>
  <c r="F59" i="13"/>
  <c r="E49" i="16"/>
  <c r="F36" i="13"/>
  <c r="H36" i="13" s="1"/>
  <c r="F80" i="17"/>
  <c r="E50" i="16"/>
  <c r="F67" i="13"/>
  <c r="F62" i="13"/>
  <c r="D19" i="12"/>
  <c r="E70" i="16"/>
  <c r="D53" i="12"/>
  <c r="E82" i="16"/>
  <c r="F36" i="17"/>
  <c r="F80" i="13"/>
  <c r="D50" i="12"/>
  <c r="F31" i="17"/>
  <c r="F19" i="13"/>
  <c r="H19" i="13" s="1"/>
  <c r="D24" i="12"/>
  <c r="F34" i="17"/>
  <c r="E63" i="16"/>
  <c r="F10" i="17"/>
  <c r="F11" i="13"/>
  <c r="H11" i="13" s="1"/>
  <c r="F66" i="13"/>
  <c r="Q36" i="17"/>
  <c r="M36" i="12"/>
  <c r="O36" i="12"/>
  <c r="M24" i="12"/>
  <c r="O24" i="12"/>
  <c r="P35" i="16"/>
  <c r="M61" i="12"/>
  <c r="O6" i="12"/>
  <c r="M6" i="12"/>
  <c r="P39" i="16"/>
  <c r="M82" i="12"/>
  <c r="M63" i="12"/>
  <c r="M47" i="12"/>
  <c r="O39" i="12"/>
  <c r="M39" i="12"/>
  <c r="P30" i="16"/>
  <c r="P38" i="16"/>
  <c r="E66" i="16"/>
  <c r="E11" i="16"/>
  <c r="M80" i="12"/>
  <c r="D43" i="12"/>
  <c r="P46" i="16"/>
  <c r="F82" i="17"/>
  <c r="P28" i="16"/>
  <c r="E55" i="16"/>
  <c r="M35" i="12"/>
  <c r="O35" i="12"/>
  <c r="F50" i="13"/>
  <c r="F11" i="17"/>
  <c r="F13" i="13"/>
  <c r="H13" i="13" s="1"/>
  <c r="D61" i="12"/>
  <c r="M64" i="12"/>
  <c r="F24" i="17"/>
  <c r="D63" i="12"/>
  <c r="P20" i="16"/>
  <c r="P29" i="16"/>
  <c r="M60" i="12"/>
  <c r="F62" i="17"/>
  <c r="D16" i="12"/>
  <c r="D31" i="12"/>
  <c r="O7" i="12"/>
  <c r="M7" i="12"/>
  <c r="O22" i="12"/>
  <c r="M22" i="12"/>
  <c r="F78" i="13"/>
  <c r="E60" i="16"/>
  <c r="E42" i="16"/>
  <c r="F22" i="13"/>
  <c r="H22" i="13" s="1"/>
  <c r="F8" i="13"/>
  <c r="H8" i="13" s="1"/>
  <c r="F21" i="17"/>
  <c r="M76" i="12"/>
  <c r="F59" i="17"/>
  <c r="D49" i="12"/>
  <c r="D37" i="12"/>
  <c r="E72" i="16"/>
  <c r="F77" i="13"/>
  <c r="F53" i="13"/>
  <c r="E67" i="16"/>
  <c r="D4" i="12"/>
  <c r="F54" i="17"/>
  <c r="O38" i="12"/>
  <c r="M38" i="12"/>
  <c r="M56" i="12"/>
  <c r="F79" i="17"/>
  <c r="D48" i="12"/>
  <c r="F25" i="17"/>
  <c r="M66" i="12"/>
  <c r="M57" i="12"/>
  <c r="P27" i="16"/>
  <c r="M45" i="12"/>
  <c r="O45" i="12"/>
  <c r="E40" i="16"/>
  <c r="E35" i="16"/>
  <c r="F83" i="17"/>
  <c r="F3" i="17"/>
  <c r="F23" i="17"/>
  <c r="E71" i="16"/>
  <c r="E17" i="16"/>
  <c r="E69" i="16"/>
  <c r="O46" i="12"/>
  <c r="M46" i="12"/>
  <c r="F82" i="13"/>
  <c r="O28" i="12"/>
  <c r="M28" i="12"/>
  <c r="D55" i="12"/>
  <c r="F50" i="17"/>
  <c r="F4" i="13"/>
  <c r="H4" i="13" s="1"/>
  <c r="D6" i="12"/>
  <c r="F51" i="17"/>
  <c r="E27" i="16"/>
  <c r="P25" i="16"/>
  <c r="P44" i="16"/>
  <c r="F63" i="17"/>
  <c r="O20" i="12"/>
  <c r="M20" i="12"/>
  <c r="Q39" i="17"/>
  <c r="O29" i="12"/>
  <c r="M29" i="12"/>
  <c r="E7" i="16"/>
  <c r="E23" i="16"/>
  <c r="F45" i="17"/>
  <c r="D73" i="12"/>
  <c r="F46" i="17"/>
  <c r="P11" i="16"/>
  <c r="F5" i="17"/>
  <c r="E18" i="16"/>
  <c r="E39" i="16"/>
  <c r="F60" i="17"/>
  <c r="F42" i="13"/>
  <c r="H42" i="13" s="1"/>
  <c r="F71" i="17"/>
  <c r="D5" i="12"/>
  <c r="P33" i="16"/>
  <c r="P32" i="16"/>
  <c r="F49" i="17"/>
  <c r="F37" i="13"/>
  <c r="H37" i="13" s="1"/>
  <c r="O18" i="12"/>
  <c r="M18" i="12"/>
  <c r="F77" i="17"/>
  <c r="D29" i="12"/>
  <c r="E81" i="16"/>
  <c r="F41" i="13"/>
  <c r="H41" i="13" s="1"/>
  <c r="F43" i="17"/>
  <c r="P26" i="16"/>
  <c r="E68" i="16"/>
  <c r="P37" i="16"/>
  <c r="F48" i="13"/>
  <c r="E47" i="16"/>
  <c r="R4" i="16"/>
  <c r="Q38" i="16" s="1"/>
  <c r="Q6" i="17"/>
  <c r="M79" i="12"/>
  <c r="O40" i="12"/>
  <c r="M40" i="12"/>
  <c r="M53" i="12"/>
  <c r="E38" i="16"/>
  <c r="F58" i="17"/>
  <c r="F16" i="13"/>
  <c r="H16" i="13" s="1"/>
  <c r="F19" i="17"/>
  <c r="O14" i="12"/>
  <c r="M14" i="12"/>
  <c r="P24" i="16"/>
  <c r="P34" i="16"/>
  <c r="P31" i="16"/>
  <c r="F55" i="17"/>
  <c r="E75" i="16"/>
  <c r="F9" i="13"/>
  <c r="H9" i="13" s="1"/>
  <c r="E32" i="16"/>
  <c r="D56" i="12"/>
  <c r="P13" i="16"/>
  <c r="E41" i="16"/>
  <c r="O25" i="12"/>
  <c r="M25" i="12"/>
  <c r="E34" i="16"/>
  <c r="M44" i="12"/>
  <c r="O44" i="12"/>
  <c r="F63" i="13"/>
  <c r="M75" i="12"/>
  <c r="P43" i="16"/>
  <c r="D7" i="12"/>
  <c r="D58" i="12"/>
  <c r="F51" i="13"/>
  <c r="F45" i="13"/>
  <c r="H45" i="13" s="1"/>
  <c r="F70" i="13"/>
  <c r="E73" i="16"/>
  <c r="D18" i="12"/>
  <c r="D39" i="12"/>
  <c r="F60" i="13"/>
  <c r="O30" i="12"/>
  <c r="M30" i="12"/>
  <c r="F42" i="17"/>
  <c r="E51" i="16"/>
  <c r="D46" i="12"/>
  <c r="D70" i="12"/>
  <c r="F27" i="17"/>
  <c r="O33" i="12"/>
  <c r="M33" i="12"/>
  <c r="M68" i="12"/>
  <c r="F49" i="13"/>
  <c r="M50" i="12"/>
  <c r="F37" i="17"/>
  <c r="D72" i="12"/>
  <c r="F29" i="13"/>
  <c r="H29" i="13" s="1"/>
  <c r="F22" i="17"/>
  <c r="E15" i="16"/>
  <c r="D69" i="12"/>
  <c r="O26" i="12"/>
  <c r="M26" i="12"/>
  <c r="D68" i="12"/>
  <c r="O37" i="12"/>
  <c r="M37" i="12"/>
  <c r="F48" i="17"/>
  <c r="D47" i="12"/>
  <c r="M78" i="12"/>
  <c r="M74" i="12"/>
  <c r="Q3" i="17"/>
  <c r="S4" i="17"/>
  <c r="R75" i="17" s="1"/>
  <c r="P15" i="16"/>
  <c r="E53" i="16"/>
  <c r="P23" i="16"/>
  <c r="E12" i="16"/>
  <c r="F40" i="13"/>
  <c r="H40" i="13" s="1"/>
  <c r="P36" i="16"/>
  <c r="F35" i="13"/>
  <c r="H35" i="13" s="1"/>
  <c r="F73" i="17"/>
  <c r="E84" i="16"/>
  <c r="P14" i="16"/>
  <c r="F55" i="13"/>
  <c r="D75" i="12"/>
  <c r="M48" i="12"/>
  <c r="E64" i="16"/>
  <c r="D32" i="12"/>
  <c r="F57" i="17"/>
  <c r="O13" i="12"/>
  <c r="M13" i="12"/>
  <c r="D17" i="12"/>
  <c r="E43" i="16"/>
  <c r="P19" i="16"/>
  <c r="E24" i="16"/>
  <c r="Q20" i="17"/>
  <c r="O43" i="12"/>
  <c r="M43" i="12"/>
  <c r="F7" i="13"/>
  <c r="H7" i="13" s="1"/>
  <c r="F13" i="17"/>
  <c r="F12" i="13"/>
  <c r="H12" i="13" s="1"/>
  <c r="M62" i="12"/>
  <c r="E58" i="16"/>
  <c r="D14" i="12"/>
  <c r="M58" i="12"/>
  <c r="F18" i="17"/>
  <c r="M77" i="12"/>
  <c r="F39" i="13"/>
  <c r="H39" i="13" s="1"/>
  <c r="E74" i="16"/>
  <c r="F5" i="13"/>
  <c r="H5" i="13" s="1"/>
  <c r="F66" i="17"/>
  <c r="E10" i="16"/>
  <c r="E21" i="16"/>
  <c r="E65" i="16"/>
  <c r="E83" i="16"/>
  <c r="F72" i="13"/>
  <c r="F69" i="17"/>
  <c r="M59" i="12"/>
  <c r="F29" i="17"/>
  <c r="F71" i="13"/>
  <c r="F17" i="13"/>
  <c r="H17" i="13" s="1"/>
  <c r="F8" i="17"/>
  <c r="E33" i="16"/>
  <c r="P40" i="16"/>
  <c r="E76" i="16"/>
  <c r="F68" i="13"/>
  <c r="E44" i="16"/>
  <c r="F47" i="13"/>
  <c r="E57" i="16"/>
  <c r="D30" i="12"/>
  <c r="O31" i="12"/>
  <c r="M31" i="12"/>
  <c r="P21" i="16"/>
  <c r="O19" i="12"/>
  <c r="M19" i="12"/>
  <c r="M83" i="12"/>
  <c r="M11" i="12"/>
  <c r="O11" i="12"/>
  <c r="M54" i="12"/>
  <c r="D83" i="12"/>
  <c r="F72" i="17"/>
  <c r="E52" i="16"/>
  <c r="E46" i="16"/>
  <c r="E14" i="16"/>
  <c r="F27" i="13"/>
  <c r="H27" i="13" s="1"/>
  <c r="D33" i="12"/>
  <c r="D76" i="12"/>
  <c r="F68" i="17"/>
  <c r="M65" i="12"/>
  <c r="D44" i="12"/>
  <c r="F47" i="17"/>
  <c r="F46" i="13"/>
  <c r="H46" i="13" s="1"/>
  <c r="E30" i="16"/>
  <c r="O34" i="12"/>
  <c r="M34" i="12"/>
  <c r="Q44" i="17"/>
  <c r="P42" i="16"/>
  <c r="P10" i="16"/>
  <c r="M55" i="12"/>
  <c r="G3" i="16"/>
  <c r="P4" i="16"/>
  <c r="F75" i="13"/>
  <c r="D64" i="12"/>
  <c r="M21" i="12"/>
  <c r="O21" i="12"/>
  <c r="F32" i="13"/>
  <c r="H32" i="13" s="1"/>
  <c r="D20" i="12"/>
  <c r="F16" i="17"/>
  <c r="P6" i="16"/>
  <c r="F34" i="13"/>
  <c r="H34" i="13" s="1"/>
  <c r="O42" i="12"/>
  <c r="M42" i="12"/>
  <c r="D45" i="12"/>
  <c r="E62" i="16"/>
  <c r="F57" i="13"/>
  <c r="F70" i="17"/>
  <c r="E8" i="16"/>
  <c r="D13" i="12"/>
  <c r="E16" i="16"/>
  <c r="P7" i="16"/>
  <c r="P22" i="16"/>
  <c r="E78" i="16"/>
  <c r="F74" i="13"/>
  <c r="P41" i="16"/>
  <c r="E13" i="16"/>
  <c r="E9" i="16"/>
  <c r="O32" i="12"/>
  <c r="M32" i="12"/>
  <c r="F65" i="17"/>
  <c r="E37" i="16"/>
  <c r="F83" i="13"/>
  <c r="P18" i="16"/>
  <c r="D52" i="12"/>
  <c r="P16" i="16"/>
  <c r="D11" i="12"/>
  <c r="E54" i="16"/>
  <c r="F33" i="17"/>
  <c r="F76" i="17"/>
  <c r="E79" i="16"/>
  <c r="E48" i="16"/>
  <c r="E25" i="16"/>
  <c r="F44" i="17"/>
  <c r="D15" i="12"/>
  <c r="F30" i="13"/>
  <c r="H30" i="13" s="1"/>
  <c r="E61" i="16"/>
  <c r="F81" i="17"/>
  <c r="E6" i="16"/>
  <c r="F9" i="17"/>
  <c r="D78" i="12"/>
  <c r="M52" i="12"/>
  <c r="F74" i="17"/>
  <c r="O41" i="12"/>
  <c r="M41" i="12"/>
  <c r="M49" i="12"/>
  <c r="F53" i="17"/>
  <c r="F4" i="17"/>
  <c r="H4" i="17" s="1"/>
  <c r="D21" i="12"/>
  <c r="D59" i="12"/>
  <c r="F65" i="13"/>
  <c r="M72" i="12"/>
  <c r="D77" i="12"/>
  <c r="F52" i="17"/>
  <c r="D54" i="12"/>
  <c r="F33" i="13"/>
  <c r="H33" i="13" s="1"/>
  <c r="F76" i="13"/>
  <c r="D79" i="12"/>
  <c r="D25" i="12"/>
  <c r="F44" i="13"/>
  <c r="H44" i="13" s="1"/>
  <c r="F30" i="17"/>
  <c r="G5" i="17"/>
  <c r="F6" i="16"/>
  <c r="B49" i="15"/>
  <c r="R79" i="17" l="1"/>
  <c r="H47" i="13"/>
  <c r="R65" i="17"/>
  <c r="Q42" i="16"/>
  <c r="R13" i="17"/>
  <c r="Q61" i="16"/>
  <c r="Q41" i="16"/>
  <c r="A48" i="5"/>
  <c r="B48" i="5" s="1"/>
  <c r="A48" i="17"/>
  <c r="B48" i="17" s="1"/>
  <c r="A48" i="12"/>
  <c r="B48" i="12" s="1"/>
  <c r="N48" i="12" s="1"/>
  <c r="O48" i="12" s="1"/>
  <c r="A48" i="13"/>
  <c r="B48" i="13" s="1"/>
  <c r="C48" i="13" s="1"/>
  <c r="D48" i="13" s="1"/>
  <c r="G48" i="13" s="1"/>
  <c r="H48" i="13" s="1"/>
  <c r="A48" i="16"/>
  <c r="B48" i="16" s="1"/>
  <c r="C48" i="16" s="1"/>
  <c r="O48" i="16" s="1"/>
  <c r="P48" i="16" s="1"/>
  <c r="Q16" i="16"/>
  <c r="Q7" i="16"/>
  <c r="Q10" i="16"/>
  <c r="Q40" i="16"/>
  <c r="Q6" i="16"/>
  <c r="Q79" i="16"/>
  <c r="Q4" i="16"/>
  <c r="C47" i="16"/>
  <c r="O47" i="16" s="1"/>
  <c r="P47" i="16" s="1"/>
  <c r="Q52" i="16"/>
  <c r="Q22" i="16"/>
  <c r="Q18" i="16"/>
  <c r="Q47" i="16"/>
  <c r="Q78" i="16"/>
  <c r="Q58" i="16"/>
  <c r="Q66" i="16"/>
  <c r="Q77" i="16"/>
  <c r="Q21" i="16"/>
  <c r="Q65" i="16"/>
  <c r="Q56" i="16"/>
  <c r="Q33" i="16"/>
  <c r="Q24" i="16"/>
  <c r="R20" i="17"/>
  <c r="Q19" i="16"/>
  <c r="Q63" i="16"/>
  <c r="Q59" i="16"/>
  <c r="Q84" i="16"/>
  <c r="Q44" i="16"/>
  <c r="Q36" i="16"/>
  <c r="R52" i="17"/>
  <c r="Q62" i="16"/>
  <c r="Q76" i="16"/>
  <c r="Q20" i="16"/>
  <c r="R77" i="17"/>
  <c r="Q15" i="16"/>
  <c r="Q50" i="16"/>
  <c r="Q23" i="16"/>
  <c r="Q43" i="16"/>
  <c r="Q71" i="16"/>
  <c r="Q35" i="16"/>
  <c r="I4" i="16"/>
  <c r="H6" i="16" s="1"/>
  <c r="R44" i="17"/>
  <c r="R6" i="17"/>
  <c r="Q37" i="16"/>
  <c r="Q68" i="16"/>
  <c r="Q80" i="16"/>
  <c r="R19" i="17"/>
  <c r="Q55" i="16"/>
  <c r="R57" i="17"/>
  <c r="R61" i="17"/>
  <c r="Q27" i="16"/>
  <c r="R53" i="17"/>
  <c r="Q29" i="16"/>
  <c r="R68" i="17"/>
  <c r="R76" i="17"/>
  <c r="Q11" i="16"/>
  <c r="R39" i="17"/>
  <c r="Q53" i="16"/>
  <c r="R51" i="17"/>
  <c r="Q17" i="16"/>
  <c r="Q9" i="16"/>
  <c r="Q51" i="16"/>
  <c r="Q12" i="16"/>
  <c r="Q5" i="16"/>
  <c r="Q3" i="16"/>
  <c r="Q69" i="16"/>
  <c r="Q73" i="16"/>
  <c r="Q67" i="16"/>
  <c r="Q25" i="16"/>
  <c r="R63" i="17"/>
  <c r="R14" i="17"/>
  <c r="R49" i="17"/>
  <c r="Q28" i="16"/>
  <c r="Q82" i="16"/>
  <c r="Q30" i="16"/>
  <c r="Q64" i="16"/>
  <c r="Q39" i="16"/>
  <c r="R55" i="17"/>
  <c r="R56" i="17"/>
  <c r="R21" i="17"/>
  <c r="Q54" i="16"/>
  <c r="Q83" i="16"/>
  <c r="Q14" i="16"/>
  <c r="Q57" i="16"/>
  <c r="Q31" i="16"/>
  <c r="H3" i="17"/>
  <c r="J4" i="17"/>
  <c r="I5" i="17" s="1"/>
  <c r="Q48" i="16"/>
  <c r="Q45" i="16"/>
  <c r="Q60" i="16"/>
  <c r="R29" i="17"/>
  <c r="R17" i="17"/>
  <c r="R69" i="17"/>
  <c r="R81" i="17"/>
  <c r="R23" i="17"/>
  <c r="R4" i="17"/>
  <c r="R31" i="17"/>
  <c r="R38" i="17"/>
  <c r="R72" i="17"/>
  <c r="R59" i="17"/>
  <c r="R48" i="17"/>
  <c r="R24" i="17"/>
  <c r="R27" i="17"/>
  <c r="R71" i="17"/>
  <c r="R9" i="17"/>
  <c r="R67" i="17"/>
  <c r="R45" i="17"/>
  <c r="R25" i="17"/>
  <c r="R26" i="17"/>
  <c r="R28" i="17"/>
  <c r="R18" i="17"/>
  <c r="R33" i="17"/>
  <c r="R37" i="17"/>
  <c r="R15" i="17"/>
  <c r="R3" i="17"/>
  <c r="R43" i="17"/>
  <c r="R64" i="17"/>
  <c r="R5" i="17"/>
  <c r="R32" i="17"/>
  <c r="R70" i="17"/>
  <c r="R73" i="17"/>
  <c r="R46" i="17"/>
  <c r="R66" i="17"/>
  <c r="R7" i="17"/>
  <c r="R58" i="17"/>
  <c r="R50" i="17"/>
  <c r="R41" i="17"/>
  <c r="R11" i="17"/>
  <c r="R40" i="17"/>
  <c r="R16" i="17"/>
  <c r="R80" i="17"/>
  <c r="R22" i="17"/>
  <c r="R34" i="17"/>
  <c r="R74" i="17"/>
  <c r="R8" i="17"/>
  <c r="R84" i="17"/>
  <c r="R60" i="17"/>
  <c r="R54" i="17"/>
  <c r="R10" i="17"/>
  <c r="R30" i="17"/>
  <c r="R35" i="17"/>
  <c r="Q72" i="16"/>
  <c r="R62" i="17"/>
  <c r="R12" i="17"/>
  <c r="Q13" i="16"/>
  <c r="Q70" i="16"/>
  <c r="Q32" i="16"/>
  <c r="Q75" i="16"/>
  <c r="Q81" i="16"/>
  <c r="Q49" i="16"/>
  <c r="R47" i="17"/>
  <c r="Q46" i="16"/>
  <c r="R78" i="17"/>
  <c r="Q8" i="16"/>
  <c r="R36" i="17"/>
  <c r="R42" i="17"/>
  <c r="R83" i="17"/>
  <c r="Q34" i="16"/>
  <c r="Q26" i="16"/>
  <c r="Q74" i="16"/>
  <c r="R82" i="17"/>
  <c r="G6" i="17"/>
  <c r="H5" i="17"/>
  <c r="F7" i="16"/>
  <c r="F8" i="16" s="1"/>
  <c r="G6" i="16"/>
  <c r="B50" i="15"/>
  <c r="H8" i="16" l="1"/>
  <c r="A49" i="13"/>
  <c r="B49" i="13" s="1"/>
  <c r="C49" i="13" s="1"/>
  <c r="D49" i="13" s="1"/>
  <c r="G49" i="13" s="1"/>
  <c r="H49" i="13" s="1"/>
  <c r="A49" i="5"/>
  <c r="B49" i="5" s="1"/>
  <c r="A49" i="17"/>
  <c r="B49" i="17" s="1"/>
  <c r="C49" i="17" s="1"/>
  <c r="D49" i="17" s="1"/>
  <c r="P49" i="17" s="1"/>
  <c r="Q49" i="17" s="1"/>
  <c r="A49" i="12"/>
  <c r="B49" i="12" s="1"/>
  <c r="N49" i="12" s="1"/>
  <c r="O49" i="12" s="1"/>
  <c r="A49" i="16"/>
  <c r="B49" i="16" s="1"/>
  <c r="C48" i="17"/>
  <c r="D48" i="17" s="1"/>
  <c r="P48" i="17" s="1"/>
  <c r="Q48" i="17" s="1"/>
  <c r="H3" i="16"/>
  <c r="H5" i="16"/>
  <c r="H4" i="16"/>
  <c r="H7" i="16"/>
  <c r="S5" i="16"/>
  <c r="T5" i="17"/>
  <c r="I3" i="17"/>
  <c r="I4" i="17"/>
  <c r="G7" i="17"/>
  <c r="I6" i="17"/>
  <c r="H6" i="17"/>
  <c r="G7" i="16"/>
  <c r="F9" i="16"/>
  <c r="H9" i="16" s="1"/>
  <c r="G8" i="16"/>
  <c r="B51" i="15"/>
  <c r="A50" i="13" l="1"/>
  <c r="B50" i="13" s="1"/>
  <c r="C50" i="13" s="1"/>
  <c r="D50" i="13" s="1"/>
  <c r="G50" i="13" s="1"/>
  <c r="H50" i="13" s="1"/>
  <c r="A50" i="17"/>
  <c r="B50" i="17" s="1"/>
  <c r="A50" i="5"/>
  <c r="B50" i="5" s="1"/>
  <c r="A50" i="16"/>
  <c r="B50" i="16" s="1"/>
  <c r="C50" i="16" s="1"/>
  <c r="O50" i="16" s="1"/>
  <c r="P50" i="16" s="1"/>
  <c r="A50" i="12"/>
  <c r="B50" i="12" s="1"/>
  <c r="N50" i="12" s="1"/>
  <c r="O50" i="12" s="1"/>
  <c r="C49" i="16"/>
  <c r="O49" i="16" s="1"/>
  <c r="P49" i="16" s="1"/>
  <c r="I7" i="17"/>
  <c r="H7" i="17"/>
  <c r="G8" i="17"/>
  <c r="F10" i="16"/>
  <c r="H10" i="16" s="1"/>
  <c r="G9" i="16"/>
  <c r="B52" i="15"/>
  <c r="A51" i="12" l="1"/>
  <c r="B51" i="12" s="1"/>
  <c r="N51" i="12" s="1"/>
  <c r="O51" i="12" s="1"/>
  <c r="A51" i="17"/>
  <c r="B51" i="17" s="1"/>
  <c r="C51" i="17" s="1"/>
  <c r="D51" i="17" s="1"/>
  <c r="P51" i="17" s="1"/>
  <c r="Q51" i="17" s="1"/>
  <c r="A51" i="13"/>
  <c r="B51" i="13" s="1"/>
  <c r="C51" i="13" s="1"/>
  <c r="D51" i="13" s="1"/>
  <c r="G51" i="13" s="1"/>
  <c r="H51" i="13" s="1"/>
  <c r="A51" i="16"/>
  <c r="B51" i="16" s="1"/>
  <c r="A51" i="5"/>
  <c r="B51" i="5" s="1"/>
  <c r="C50" i="17"/>
  <c r="D50" i="17" s="1"/>
  <c r="P50" i="17" s="1"/>
  <c r="Q50" i="17" s="1"/>
  <c r="I8" i="17"/>
  <c r="G9" i="17"/>
  <c r="H8" i="17"/>
  <c r="F11" i="16"/>
  <c r="H11" i="16" s="1"/>
  <c r="G10" i="16"/>
  <c r="B53" i="15"/>
  <c r="C51" i="16" l="1"/>
  <c r="O51" i="16" s="1"/>
  <c r="P51" i="16" s="1"/>
  <c r="A52" i="17"/>
  <c r="B52" i="17" s="1"/>
  <c r="A52" i="12"/>
  <c r="B52" i="12" s="1"/>
  <c r="N52" i="12" s="1"/>
  <c r="O52" i="12" s="1"/>
  <c r="A52" i="16"/>
  <c r="B52" i="16" s="1"/>
  <c r="C52" i="16" s="1"/>
  <c r="O52" i="16" s="1"/>
  <c r="P52" i="16" s="1"/>
  <c r="A52" i="13"/>
  <c r="B52" i="13" s="1"/>
  <c r="C52" i="13" s="1"/>
  <c r="D52" i="13" s="1"/>
  <c r="G52" i="13" s="1"/>
  <c r="H52" i="13" s="1"/>
  <c r="A52" i="5"/>
  <c r="B52" i="5" s="1"/>
  <c r="G10" i="17"/>
  <c r="I9" i="17"/>
  <c r="H9" i="17"/>
  <c r="F12" i="16"/>
  <c r="H12" i="16" s="1"/>
  <c r="G11" i="16"/>
  <c r="B54" i="15"/>
  <c r="C52" i="17" l="1"/>
  <c r="D52" i="17" s="1"/>
  <c r="P52" i="17" s="1"/>
  <c r="Q52" i="17" s="1"/>
  <c r="A53" i="12"/>
  <c r="B53" i="12" s="1"/>
  <c r="N53" i="12" s="1"/>
  <c r="O53" i="12" s="1"/>
  <c r="A53" i="16"/>
  <c r="B53" i="16" s="1"/>
  <c r="C53" i="16" s="1"/>
  <c r="O53" i="16" s="1"/>
  <c r="P53" i="16" s="1"/>
  <c r="A53" i="17"/>
  <c r="B53" i="17" s="1"/>
  <c r="C53" i="17" s="1"/>
  <c r="D53" i="17" s="1"/>
  <c r="P53" i="17" s="1"/>
  <c r="Q53" i="17" s="1"/>
  <c r="A53" i="13"/>
  <c r="B53" i="13" s="1"/>
  <c r="C53" i="13" s="1"/>
  <c r="D53" i="13" s="1"/>
  <c r="G53" i="13" s="1"/>
  <c r="H53" i="13" s="1"/>
  <c r="A53" i="5"/>
  <c r="B53" i="5" s="1"/>
  <c r="I10" i="17"/>
  <c r="H10" i="17"/>
  <c r="G11" i="17"/>
  <c r="F13" i="16"/>
  <c r="H13" i="16" s="1"/>
  <c r="G12" i="16"/>
  <c r="B55" i="15"/>
  <c r="A54" i="16" l="1"/>
  <c r="B54" i="16" s="1"/>
  <c r="C54" i="16" s="1"/>
  <c r="O54" i="16" s="1"/>
  <c r="P54" i="16" s="1"/>
  <c r="A54" i="12"/>
  <c r="B54" i="12" s="1"/>
  <c r="N54" i="12" s="1"/>
  <c r="O54" i="12" s="1"/>
  <c r="A54" i="13"/>
  <c r="B54" i="13" s="1"/>
  <c r="C54" i="13" s="1"/>
  <c r="D54" i="13" s="1"/>
  <c r="G54" i="13" s="1"/>
  <c r="H54" i="13" s="1"/>
  <c r="A54" i="17"/>
  <c r="B54" i="17" s="1"/>
  <c r="C54" i="17" s="1"/>
  <c r="D54" i="17" s="1"/>
  <c r="P54" i="17" s="1"/>
  <c r="Q54" i="17" s="1"/>
  <c r="A54" i="5"/>
  <c r="B54" i="5" s="1"/>
  <c r="G12" i="17"/>
  <c r="I11" i="17"/>
  <c r="H11" i="17"/>
  <c r="G13" i="16"/>
  <c r="F14" i="16"/>
  <c r="H14" i="16" s="1"/>
  <c r="B56" i="15"/>
  <c r="A55" i="16" l="1"/>
  <c r="B55" i="16" s="1"/>
  <c r="C55" i="16" s="1"/>
  <c r="O55" i="16" s="1"/>
  <c r="P55" i="16" s="1"/>
  <c r="A55" i="5"/>
  <c r="B55" i="5" s="1"/>
  <c r="A55" i="12"/>
  <c r="B55" i="12" s="1"/>
  <c r="N55" i="12" s="1"/>
  <c r="O55" i="12" s="1"/>
  <c r="A55" i="17"/>
  <c r="B55" i="17" s="1"/>
  <c r="C55" i="17" s="1"/>
  <c r="D55" i="17" s="1"/>
  <c r="P55" i="17" s="1"/>
  <c r="Q55" i="17" s="1"/>
  <c r="A55" i="13"/>
  <c r="B55" i="13" s="1"/>
  <c r="C55" i="13" s="1"/>
  <c r="D55" i="13" s="1"/>
  <c r="G55" i="13" s="1"/>
  <c r="H55" i="13" s="1"/>
  <c r="G13" i="17"/>
  <c r="I12" i="17"/>
  <c r="H12" i="17"/>
  <c r="F15" i="16"/>
  <c r="H15" i="16" s="1"/>
  <c r="G14" i="16"/>
  <c r="B57" i="15"/>
  <c r="A56" i="5" l="1"/>
  <c r="B56" i="5" s="1"/>
  <c r="A56" i="17"/>
  <c r="B56" i="17" s="1"/>
  <c r="C56" i="17" s="1"/>
  <c r="D56" i="17" s="1"/>
  <c r="P56" i="17" s="1"/>
  <c r="Q56" i="17" s="1"/>
  <c r="A56" i="12"/>
  <c r="B56" i="12" s="1"/>
  <c r="N56" i="12" s="1"/>
  <c r="O56" i="12" s="1"/>
  <c r="A56" i="13"/>
  <c r="B56" i="13" s="1"/>
  <c r="C56" i="13" s="1"/>
  <c r="D56" i="13" s="1"/>
  <c r="G56" i="13" s="1"/>
  <c r="H56" i="13" s="1"/>
  <c r="A56" i="16"/>
  <c r="B56" i="16" s="1"/>
  <c r="C56" i="16" s="1"/>
  <c r="O56" i="16" s="1"/>
  <c r="P56" i="16" s="1"/>
  <c r="I13" i="17"/>
  <c r="G14" i="17"/>
  <c r="H13" i="17"/>
  <c r="F16" i="16"/>
  <c r="H16" i="16" s="1"/>
  <c r="G15" i="16"/>
  <c r="B58" i="15"/>
  <c r="A57" i="13" l="1"/>
  <c r="B57" i="13" s="1"/>
  <c r="C57" i="13" s="1"/>
  <c r="D57" i="13" s="1"/>
  <c r="G57" i="13" s="1"/>
  <c r="H57" i="13" s="1"/>
  <c r="A57" i="5"/>
  <c r="B57" i="5" s="1"/>
  <c r="A57" i="17"/>
  <c r="B57" i="17" s="1"/>
  <c r="C57" i="17" s="1"/>
  <c r="D57" i="17" s="1"/>
  <c r="P57" i="17" s="1"/>
  <c r="Q57" i="17" s="1"/>
  <c r="A57" i="12"/>
  <c r="B57" i="12" s="1"/>
  <c r="N57" i="12" s="1"/>
  <c r="O57" i="12" s="1"/>
  <c r="A57" i="16"/>
  <c r="B57" i="16" s="1"/>
  <c r="C57" i="16" s="1"/>
  <c r="O57" i="16" s="1"/>
  <c r="P57" i="16" s="1"/>
  <c r="G15" i="17"/>
  <c r="I14" i="17"/>
  <c r="H14" i="17"/>
  <c r="F17" i="16"/>
  <c r="H17" i="16" s="1"/>
  <c r="G16" i="16"/>
  <c r="B59" i="15"/>
  <c r="A58" i="13" l="1"/>
  <c r="B58" i="13" s="1"/>
  <c r="C58" i="13" s="1"/>
  <c r="D58" i="13" s="1"/>
  <c r="G58" i="13" s="1"/>
  <c r="H58" i="13" s="1"/>
  <c r="A58" i="17"/>
  <c r="B58" i="17" s="1"/>
  <c r="C58" i="17" s="1"/>
  <c r="D58" i="17" s="1"/>
  <c r="P58" i="17" s="1"/>
  <c r="Q58" i="17" s="1"/>
  <c r="A58" i="5"/>
  <c r="B58" i="5" s="1"/>
  <c r="A58" i="16"/>
  <c r="B58" i="16" s="1"/>
  <c r="C58" i="16" s="1"/>
  <c r="O58" i="16" s="1"/>
  <c r="P58" i="16" s="1"/>
  <c r="A58" i="12"/>
  <c r="B58" i="12" s="1"/>
  <c r="N58" i="12" s="1"/>
  <c r="O58" i="12" s="1"/>
  <c r="G16" i="17"/>
  <c r="I15" i="17"/>
  <c r="H15" i="17"/>
  <c r="F18" i="16"/>
  <c r="H18" i="16" s="1"/>
  <c r="G17" i="16"/>
  <c r="B60" i="15"/>
  <c r="A59" i="17" l="1"/>
  <c r="B59" i="17" s="1"/>
  <c r="C59" i="17" s="1"/>
  <c r="D59" i="17" s="1"/>
  <c r="P59" i="17" s="1"/>
  <c r="Q59" i="17" s="1"/>
  <c r="A59" i="13"/>
  <c r="B59" i="13" s="1"/>
  <c r="C59" i="13" s="1"/>
  <c r="D59" i="13" s="1"/>
  <c r="G59" i="13" s="1"/>
  <c r="H59" i="13" s="1"/>
  <c r="A59" i="16"/>
  <c r="B59" i="16" s="1"/>
  <c r="C59" i="16" s="1"/>
  <c r="O59" i="16" s="1"/>
  <c r="P59" i="16" s="1"/>
  <c r="A59" i="5"/>
  <c r="B59" i="5" s="1"/>
  <c r="A59" i="12"/>
  <c r="B59" i="12" s="1"/>
  <c r="N59" i="12" s="1"/>
  <c r="O59" i="12" s="1"/>
  <c r="I16" i="17"/>
  <c r="G17" i="17"/>
  <c r="H16" i="17"/>
  <c r="F19" i="16"/>
  <c r="H19" i="16" s="1"/>
  <c r="G18" i="16"/>
  <c r="B61" i="15"/>
  <c r="A60" i="17" l="1"/>
  <c r="B60" i="17" s="1"/>
  <c r="C60" i="17" s="1"/>
  <c r="D60" i="17" s="1"/>
  <c r="P60" i="17" s="1"/>
  <c r="Q60" i="17" s="1"/>
  <c r="A60" i="12"/>
  <c r="B60" i="12" s="1"/>
  <c r="N60" i="12" s="1"/>
  <c r="O60" i="12" s="1"/>
  <c r="A60" i="16"/>
  <c r="B60" i="16" s="1"/>
  <c r="C60" i="16" s="1"/>
  <c r="O60" i="16" s="1"/>
  <c r="P60" i="16" s="1"/>
  <c r="A60" i="13"/>
  <c r="B60" i="13" s="1"/>
  <c r="C60" i="13" s="1"/>
  <c r="D60" i="13" s="1"/>
  <c r="G60" i="13" s="1"/>
  <c r="H60" i="13" s="1"/>
  <c r="A60" i="5"/>
  <c r="B60" i="5" s="1"/>
  <c r="G18" i="17"/>
  <c r="I17" i="17"/>
  <c r="H17" i="17"/>
  <c r="F20" i="16"/>
  <c r="H20" i="16" s="1"/>
  <c r="G19" i="16"/>
  <c r="B62" i="15"/>
  <c r="A61" i="12" l="1"/>
  <c r="B61" i="12" s="1"/>
  <c r="N61" i="12" s="1"/>
  <c r="O61" i="12" s="1"/>
  <c r="A61" i="16"/>
  <c r="B61" i="16" s="1"/>
  <c r="C61" i="16" s="1"/>
  <c r="O61" i="16" s="1"/>
  <c r="P61" i="16" s="1"/>
  <c r="A61" i="17"/>
  <c r="B61" i="17" s="1"/>
  <c r="C61" i="17" s="1"/>
  <c r="D61" i="17" s="1"/>
  <c r="P61" i="17" s="1"/>
  <c r="Q61" i="17" s="1"/>
  <c r="A61" i="13"/>
  <c r="B61" i="13" s="1"/>
  <c r="C61" i="13" s="1"/>
  <c r="D61" i="13" s="1"/>
  <c r="G61" i="13" s="1"/>
  <c r="H61" i="13" s="1"/>
  <c r="A61" i="5"/>
  <c r="B61" i="5" s="1"/>
  <c r="I18" i="17"/>
  <c r="G19" i="17"/>
  <c r="H18" i="17"/>
  <c r="F21" i="16"/>
  <c r="H21" i="16" s="1"/>
  <c r="G20" i="16"/>
  <c r="B63" i="15"/>
  <c r="A62" i="16" l="1"/>
  <c r="B62" i="16" s="1"/>
  <c r="C62" i="16" s="1"/>
  <c r="O62" i="16" s="1"/>
  <c r="P62" i="16" s="1"/>
  <c r="A62" i="12"/>
  <c r="B62" i="12" s="1"/>
  <c r="N62" i="12" s="1"/>
  <c r="O62" i="12" s="1"/>
  <c r="A62" i="13"/>
  <c r="B62" i="13" s="1"/>
  <c r="C62" i="13" s="1"/>
  <c r="D62" i="13" s="1"/>
  <c r="G62" i="13" s="1"/>
  <c r="H62" i="13" s="1"/>
  <c r="A62" i="17"/>
  <c r="B62" i="17" s="1"/>
  <c r="C62" i="17" s="1"/>
  <c r="D62" i="17" s="1"/>
  <c r="P62" i="17" s="1"/>
  <c r="Q62" i="17" s="1"/>
  <c r="A62" i="5"/>
  <c r="B62" i="5" s="1"/>
  <c r="G20" i="17"/>
  <c r="I19" i="17"/>
  <c r="H19" i="17"/>
  <c r="F22" i="16"/>
  <c r="H22" i="16" s="1"/>
  <c r="G21" i="16"/>
  <c r="B64" i="15"/>
  <c r="A63" i="16" l="1"/>
  <c r="B63" i="16" s="1"/>
  <c r="C63" i="16" s="1"/>
  <c r="O63" i="16" s="1"/>
  <c r="P63" i="16" s="1"/>
  <c r="A63" i="12"/>
  <c r="B63" i="12" s="1"/>
  <c r="N63" i="12" s="1"/>
  <c r="O63" i="12" s="1"/>
  <c r="A63" i="17"/>
  <c r="B63" i="17" s="1"/>
  <c r="C63" i="17" s="1"/>
  <c r="D63" i="17" s="1"/>
  <c r="P63" i="17" s="1"/>
  <c r="Q63" i="17" s="1"/>
  <c r="A63" i="13"/>
  <c r="B63" i="13" s="1"/>
  <c r="C63" i="13" s="1"/>
  <c r="D63" i="13" s="1"/>
  <c r="G63" i="13" s="1"/>
  <c r="H63" i="13" s="1"/>
  <c r="A63" i="5"/>
  <c r="B63" i="5" s="1"/>
  <c r="G21" i="17"/>
  <c r="I20" i="17"/>
  <c r="H20" i="17"/>
  <c r="F23" i="16"/>
  <c r="H23" i="16" s="1"/>
  <c r="G22" i="16"/>
  <c r="B65" i="15"/>
  <c r="A64" i="5" l="1"/>
  <c r="B64" i="5" s="1"/>
  <c r="A64" i="13"/>
  <c r="B64" i="13" s="1"/>
  <c r="C64" i="13" s="1"/>
  <c r="D64" i="13" s="1"/>
  <c r="G64" i="13" s="1"/>
  <c r="H64" i="13" s="1"/>
  <c r="A64" i="17"/>
  <c r="B64" i="17" s="1"/>
  <c r="C64" i="17" s="1"/>
  <c r="D64" i="17" s="1"/>
  <c r="P64" i="17" s="1"/>
  <c r="Q64" i="17" s="1"/>
  <c r="A64" i="12"/>
  <c r="B64" i="12" s="1"/>
  <c r="N64" i="12" s="1"/>
  <c r="O64" i="12" s="1"/>
  <c r="A64" i="16"/>
  <c r="B64" i="16" s="1"/>
  <c r="C64" i="16" s="1"/>
  <c r="O64" i="16" s="1"/>
  <c r="P64" i="16" s="1"/>
  <c r="G22" i="17"/>
  <c r="I21" i="17"/>
  <c r="H21" i="17"/>
  <c r="F24" i="16"/>
  <c r="H24" i="16" s="1"/>
  <c r="G23" i="16"/>
  <c r="B66" i="15"/>
  <c r="A65" i="13" l="1"/>
  <c r="B65" i="13" s="1"/>
  <c r="C65" i="13" s="1"/>
  <c r="D65" i="13" s="1"/>
  <c r="G65" i="13" s="1"/>
  <c r="H65" i="13" s="1"/>
  <c r="A65" i="5"/>
  <c r="B65" i="5" s="1"/>
  <c r="A65" i="17"/>
  <c r="B65" i="17" s="1"/>
  <c r="C65" i="17" s="1"/>
  <c r="D65" i="17" s="1"/>
  <c r="P65" i="17" s="1"/>
  <c r="Q65" i="17" s="1"/>
  <c r="A65" i="12"/>
  <c r="B65" i="12" s="1"/>
  <c r="N65" i="12" s="1"/>
  <c r="O65" i="12" s="1"/>
  <c r="A65" i="16"/>
  <c r="B65" i="16" s="1"/>
  <c r="C65" i="16" s="1"/>
  <c r="O65" i="16" s="1"/>
  <c r="P65" i="16" s="1"/>
  <c r="G23" i="17"/>
  <c r="I22" i="17"/>
  <c r="H22" i="17"/>
  <c r="F25" i="16"/>
  <c r="H25" i="16" s="1"/>
  <c r="G24" i="16"/>
  <c r="B67" i="15"/>
  <c r="A66" i="13" l="1"/>
  <c r="B66" i="13" s="1"/>
  <c r="C66" i="13" s="1"/>
  <c r="D66" i="13" s="1"/>
  <c r="G66" i="13" s="1"/>
  <c r="H66" i="13" s="1"/>
  <c r="A66" i="17"/>
  <c r="B66" i="17" s="1"/>
  <c r="C66" i="17" s="1"/>
  <c r="D66" i="17" s="1"/>
  <c r="P66" i="17" s="1"/>
  <c r="Q66" i="17" s="1"/>
  <c r="A66" i="5"/>
  <c r="B66" i="5" s="1"/>
  <c r="A66" i="16"/>
  <c r="B66" i="16" s="1"/>
  <c r="C66" i="16" s="1"/>
  <c r="O66" i="16" s="1"/>
  <c r="P66" i="16" s="1"/>
  <c r="A66" i="12"/>
  <c r="B66" i="12" s="1"/>
  <c r="N66" i="12" s="1"/>
  <c r="O66" i="12" s="1"/>
  <c r="I23" i="17"/>
  <c r="G24" i="17"/>
  <c r="H23" i="17"/>
  <c r="F26" i="16"/>
  <c r="H26" i="16" s="1"/>
  <c r="G25" i="16"/>
  <c r="B68" i="15"/>
  <c r="A67" i="17" l="1"/>
  <c r="B67" i="17" s="1"/>
  <c r="C67" i="17" s="1"/>
  <c r="D67" i="17" s="1"/>
  <c r="P67" i="17" s="1"/>
  <c r="Q67" i="17" s="1"/>
  <c r="A67" i="13"/>
  <c r="B67" i="13" s="1"/>
  <c r="C67" i="13" s="1"/>
  <c r="D67" i="13" s="1"/>
  <c r="G67" i="13" s="1"/>
  <c r="H67" i="13" s="1"/>
  <c r="A67" i="16"/>
  <c r="B67" i="16" s="1"/>
  <c r="C67" i="16" s="1"/>
  <c r="O67" i="16" s="1"/>
  <c r="P67" i="16" s="1"/>
  <c r="A67" i="5"/>
  <c r="B67" i="5" s="1"/>
  <c r="A67" i="12"/>
  <c r="B67" i="12" s="1"/>
  <c r="N67" i="12" s="1"/>
  <c r="O67" i="12" s="1"/>
  <c r="G25" i="17"/>
  <c r="I24" i="17"/>
  <c r="H24" i="17"/>
  <c r="F27" i="16"/>
  <c r="H27" i="16" s="1"/>
  <c r="G26" i="16"/>
  <c r="B69" i="15"/>
  <c r="A68" i="17" l="1"/>
  <c r="B68" i="17" s="1"/>
  <c r="C68" i="17" s="1"/>
  <c r="D68" i="17" s="1"/>
  <c r="P68" i="17" s="1"/>
  <c r="Q68" i="17" s="1"/>
  <c r="A68" i="12"/>
  <c r="B68" i="12" s="1"/>
  <c r="N68" i="12" s="1"/>
  <c r="O68" i="12" s="1"/>
  <c r="A68" i="16"/>
  <c r="B68" i="16" s="1"/>
  <c r="C68" i="16" s="1"/>
  <c r="O68" i="16" s="1"/>
  <c r="P68" i="16" s="1"/>
  <c r="A68" i="13"/>
  <c r="B68" i="13" s="1"/>
  <c r="C68" i="13" s="1"/>
  <c r="D68" i="13" s="1"/>
  <c r="G68" i="13" s="1"/>
  <c r="H68" i="13" s="1"/>
  <c r="A68" i="5"/>
  <c r="B68" i="5" s="1"/>
  <c r="I25" i="17"/>
  <c r="G26" i="17"/>
  <c r="H25" i="17"/>
  <c r="F28" i="16"/>
  <c r="H28" i="16" s="1"/>
  <c r="G27" i="16"/>
  <c r="B70" i="15"/>
  <c r="A69" i="12" l="1"/>
  <c r="B69" i="12" s="1"/>
  <c r="N69" i="12" s="1"/>
  <c r="O69" i="12" s="1"/>
  <c r="A69" i="16"/>
  <c r="B69" i="16" s="1"/>
  <c r="C69" i="16" s="1"/>
  <c r="O69" i="16" s="1"/>
  <c r="P69" i="16" s="1"/>
  <c r="A69" i="13"/>
  <c r="B69" i="13" s="1"/>
  <c r="C69" i="13" s="1"/>
  <c r="D69" i="13" s="1"/>
  <c r="G69" i="13" s="1"/>
  <c r="H69" i="13" s="1"/>
  <c r="A69" i="5"/>
  <c r="B69" i="5" s="1"/>
  <c r="A69" i="17"/>
  <c r="B69" i="17" s="1"/>
  <c r="C69" i="17" s="1"/>
  <c r="D69" i="17" s="1"/>
  <c r="P69" i="17" s="1"/>
  <c r="Q69" i="17" s="1"/>
  <c r="I26" i="17"/>
  <c r="G27" i="17"/>
  <c r="H26" i="17"/>
  <c r="F29" i="16"/>
  <c r="H29" i="16" s="1"/>
  <c r="G28" i="16"/>
  <c r="B71" i="15"/>
  <c r="A70" i="16" l="1"/>
  <c r="B70" i="16" s="1"/>
  <c r="C70" i="16" s="1"/>
  <c r="O70" i="16" s="1"/>
  <c r="P70" i="16" s="1"/>
  <c r="A70" i="12"/>
  <c r="B70" i="12" s="1"/>
  <c r="N70" i="12" s="1"/>
  <c r="O70" i="12" s="1"/>
  <c r="A70" i="13"/>
  <c r="B70" i="13" s="1"/>
  <c r="C70" i="13" s="1"/>
  <c r="D70" i="13" s="1"/>
  <c r="G70" i="13" s="1"/>
  <c r="H70" i="13" s="1"/>
  <c r="A70" i="17"/>
  <c r="B70" i="17" s="1"/>
  <c r="C70" i="17" s="1"/>
  <c r="D70" i="17" s="1"/>
  <c r="P70" i="17" s="1"/>
  <c r="Q70" i="17" s="1"/>
  <c r="A70" i="5"/>
  <c r="B70" i="5" s="1"/>
  <c r="G28" i="17"/>
  <c r="I27" i="17"/>
  <c r="H27" i="17"/>
  <c r="F30" i="16"/>
  <c r="H30" i="16" s="1"/>
  <c r="G29" i="16"/>
  <c r="B72" i="15"/>
  <c r="A71" i="5" l="1"/>
  <c r="B71" i="5" s="1"/>
  <c r="A71" i="12"/>
  <c r="B71" i="12" s="1"/>
  <c r="N71" i="12" s="1"/>
  <c r="O71" i="12" s="1"/>
  <c r="A71" i="16"/>
  <c r="B71" i="16" s="1"/>
  <c r="C71" i="16" s="1"/>
  <c r="O71" i="16" s="1"/>
  <c r="P71" i="16" s="1"/>
  <c r="A71" i="17"/>
  <c r="B71" i="17" s="1"/>
  <c r="C71" i="17" s="1"/>
  <c r="D71" i="17" s="1"/>
  <c r="P71" i="17" s="1"/>
  <c r="Q71" i="17" s="1"/>
  <c r="A71" i="13"/>
  <c r="B71" i="13" s="1"/>
  <c r="C71" i="13" s="1"/>
  <c r="D71" i="13" s="1"/>
  <c r="G71" i="13" s="1"/>
  <c r="H71" i="13" s="1"/>
  <c r="I28" i="17"/>
  <c r="G29" i="17"/>
  <c r="H28" i="17"/>
  <c r="F31" i="16"/>
  <c r="H31" i="16" s="1"/>
  <c r="G30" i="16"/>
  <c r="B73" i="15"/>
  <c r="A72" i="13" l="1"/>
  <c r="B72" i="13" s="1"/>
  <c r="C72" i="13" s="1"/>
  <c r="D72" i="13" s="1"/>
  <c r="G72" i="13" s="1"/>
  <c r="H72" i="13" s="1"/>
  <c r="A72" i="17"/>
  <c r="B72" i="17" s="1"/>
  <c r="C72" i="17" s="1"/>
  <c r="D72" i="17" s="1"/>
  <c r="P72" i="17" s="1"/>
  <c r="Q72" i="17" s="1"/>
  <c r="A72" i="12"/>
  <c r="B72" i="12" s="1"/>
  <c r="N72" i="12" s="1"/>
  <c r="O72" i="12" s="1"/>
  <c r="A72" i="16"/>
  <c r="B72" i="16" s="1"/>
  <c r="C72" i="16" s="1"/>
  <c r="O72" i="16" s="1"/>
  <c r="P72" i="16" s="1"/>
  <c r="G30" i="17"/>
  <c r="I29" i="17"/>
  <c r="H29" i="17"/>
  <c r="F32" i="16"/>
  <c r="H32" i="16" s="1"/>
  <c r="G31" i="16"/>
  <c r="B74" i="15"/>
  <c r="A73" i="13" l="1"/>
  <c r="B73" i="13" s="1"/>
  <c r="C73" i="13" s="1"/>
  <c r="D73" i="13" s="1"/>
  <c r="G73" i="13" s="1"/>
  <c r="H73" i="13" s="1"/>
  <c r="A73" i="17"/>
  <c r="B73" i="17" s="1"/>
  <c r="C73" i="17" s="1"/>
  <c r="D73" i="17" s="1"/>
  <c r="P73" i="17" s="1"/>
  <c r="Q73" i="17" s="1"/>
  <c r="A73" i="12"/>
  <c r="B73" i="12" s="1"/>
  <c r="N73" i="12" s="1"/>
  <c r="O73" i="12" s="1"/>
  <c r="A73" i="16"/>
  <c r="B73" i="16" s="1"/>
  <c r="C73" i="16" s="1"/>
  <c r="O73" i="16" s="1"/>
  <c r="P73" i="16" s="1"/>
  <c r="G31" i="17"/>
  <c r="I30" i="17"/>
  <c r="H30" i="17"/>
  <c r="F33" i="16"/>
  <c r="H33" i="16" s="1"/>
  <c r="G32" i="16"/>
  <c r="B75" i="15"/>
  <c r="A74" i="13" l="1"/>
  <c r="B74" i="13" s="1"/>
  <c r="C74" i="13" s="1"/>
  <c r="D74" i="13" s="1"/>
  <c r="G74" i="13" s="1"/>
  <c r="H74" i="13" s="1"/>
  <c r="A74" i="17"/>
  <c r="B74" i="17" s="1"/>
  <c r="C74" i="17" s="1"/>
  <c r="D74" i="17" s="1"/>
  <c r="P74" i="17" s="1"/>
  <c r="Q74" i="17" s="1"/>
  <c r="A74" i="16"/>
  <c r="B74" i="16" s="1"/>
  <c r="C74" i="16" s="1"/>
  <c r="O74" i="16" s="1"/>
  <c r="P74" i="16" s="1"/>
  <c r="A74" i="12"/>
  <c r="B74" i="12" s="1"/>
  <c r="N74" i="12" s="1"/>
  <c r="O74" i="12" s="1"/>
  <c r="I31" i="17"/>
  <c r="G32" i="17"/>
  <c r="H31" i="17"/>
  <c r="F34" i="16"/>
  <c r="H34" i="16" s="1"/>
  <c r="G33" i="16"/>
  <c r="B76" i="15"/>
  <c r="A75" i="17" l="1"/>
  <c r="B75" i="17" s="1"/>
  <c r="C75" i="17" s="1"/>
  <c r="D75" i="17" s="1"/>
  <c r="P75" i="17" s="1"/>
  <c r="Q75" i="17" s="1"/>
  <c r="A75" i="13"/>
  <c r="B75" i="13" s="1"/>
  <c r="C75" i="13" s="1"/>
  <c r="D75" i="13" s="1"/>
  <c r="G75" i="13" s="1"/>
  <c r="H75" i="13" s="1"/>
  <c r="A75" i="16"/>
  <c r="B75" i="16" s="1"/>
  <c r="C75" i="16" s="1"/>
  <c r="O75" i="16" s="1"/>
  <c r="P75" i="16" s="1"/>
  <c r="A75" i="12"/>
  <c r="B75" i="12" s="1"/>
  <c r="N75" i="12" s="1"/>
  <c r="O75" i="12" s="1"/>
  <c r="G33" i="17"/>
  <c r="I32" i="17"/>
  <c r="H32" i="17"/>
  <c r="F35" i="16"/>
  <c r="H35" i="16" s="1"/>
  <c r="G34" i="16"/>
  <c r="B77" i="15"/>
  <c r="A76" i="17" l="1"/>
  <c r="B76" i="17" s="1"/>
  <c r="C76" i="17" s="1"/>
  <c r="D76" i="17" s="1"/>
  <c r="P76" i="17" s="1"/>
  <c r="Q76" i="17" s="1"/>
  <c r="A76" i="12"/>
  <c r="B76" i="12" s="1"/>
  <c r="N76" i="12" s="1"/>
  <c r="O76" i="12" s="1"/>
  <c r="A76" i="16"/>
  <c r="B76" i="16" s="1"/>
  <c r="C76" i="16" s="1"/>
  <c r="O76" i="16" s="1"/>
  <c r="P76" i="16" s="1"/>
  <c r="A76" i="13"/>
  <c r="B76" i="13" s="1"/>
  <c r="C76" i="13" s="1"/>
  <c r="D76" i="13" s="1"/>
  <c r="G76" i="13" s="1"/>
  <c r="H76" i="13" s="1"/>
  <c r="G34" i="17"/>
  <c r="I33" i="17"/>
  <c r="H33" i="17"/>
  <c r="F36" i="16"/>
  <c r="H36" i="16" s="1"/>
  <c r="G35" i="16"/>
  <c r="B78" i="15"/>
  <c r="A77" i="12" l="1"/>
  <c r="B77" i="12" s="1"/>
  <c r="N77" i="12" s="1"/>
  <c r="O77" i="12" s="1"/>
  <c r="A77" i="16"/>
  <c r="B77" i="16" s="1"/>
  <c r="C77" i="16" s="1"/>
  <c r="O77" i="16" s="1"/>
  <c r="P77" i="16" s="1"/>
  <c r="A77" i="13"/>
  <c r="B77" i="13" s="1"/>
  <c r="C77" i="13" s="1"/>
  <c r="D77" i="13" s="1"/>
  <c r="G77" i="13" s="1"/>
  <c r="H77" i="13" s="1"/>
  <c r="A77" i="17"/>
  <c r="B77" i="17" s="1"/>
  <c r="C77" i="17" s="1"/>
  <c r="D77" i="17" s="1"/>
  <c r="P77" i="17" s="1"/>
  <c r="Q77" i="17" s="1"/>
  <c r="G35" i="17"/>
  <c r="I34" i="17"/>
  <c r="H34" i="17"/>
  <c r="F37" i="16"/>
  <c r="H37" i="16" s="1"/>
  <c r="G36" i="16"/>
  <c r="B79" i="15"/>
  <c r="A78" i="16" l="1"/>
  <c r="B78" i="16" s="1"/>
  <c r="C78" i="16" s="1"/>
  <c r="O78" i="16" s="1"/>
  <c r="P78" i="16" s="1"/>
  <c r="A78" i="12"/>
  <c r="B78" i="12" s="1"/>
  <c r="N78" i="12" s="1"/>
  <c r="O78" i="12" s="1"/>
  <c r="A78" i="13"/>
  <c r="B78" i="13" s="1"/>
  <c r="C78" i="13" s="1"/>
  <c r="D78" i="13" s="1"/>
  <c r="G78" i="13" s="1"/>
  <c r="H78" i="13" s="1"/>
  <c r="A78" i="17"/>
  <c r="B78" i="17" s="1"/>
  <c r="C78" i="17" s="1"/>
  <c r="D78" i="17" s="1"/>
  <c r="P78" i="17" s="1"/>
  <c r="Q78" i="17" s="1"/>
  <c r="G36" i="17"/>
  <c r="I35" i="17"/>
  <c r="H35" i="17"/>
  <c r="F38" i="16"/>
  <c r="H38" i="16" s="1"/>
  <c r="G37" i="16"/>
  <c r="B80" i="15"/>
  <c r="A79" i="12" l="1"/>
  <c r="B79" i="12" s="1"/>
  <c r="N79" i="12" s="1"/>
  <c r="O79" i="12" s="1"/>
  <c r="A79" i="17"/>
  <c r="B79" i="17" s="1"/>
  <c r="C79" i="17" s="1"/>
  <c r="D79" i="17" s="1"/>
  <c r="P79" i="17" s="1"/>
  <c r="Q79" i="17" s="1"/>
  <c r="A79" i="16"/>
  <c r="B79" i="16" s="1"/>
  <c r="C79" i="16" s="1"/>
  <c r="O79" i="16" s="1"/>
  <c r="P79" i="16" s="1"/>
  <c r="A79" i="13"/>
  <c r="B79" i="13" s="1"/>
  <c r="C79" i="13" s="1"/>
  <c r="D79" i="13" s="1"/>
  <c r="G79" i="13" s="1"/>
  <c r="H79" i="13" s="1"/>
  <c r="G37" i="17"/>
  <c r="I36" i="17"/>
  <c r="H36" i="17"/>
  <c r="F39" i="16"/>
  <c r="H39" i="16" s="1"/>
  <c r="G38" i="16"/>
  <c r="B81" i="15"/>
  <c r="A80" i="13" l="1"/>
  <c r="B80" i="13" s="1"/>
  <c r="C80" i="13" s="1"/>
  <c r="D80" i="13" s="1"/>
  <c r="G80" i="13" s="1"/>
  <c r="H80" i="13" s="1"/>
  <c r="A80" i="17"/>
  <c r="B80" i="17" s="1"/>
  <c r="C80" i="17" s="1"/>
  <c r="D80" i="17" s="1"/>
  <c r="P80" i="17" s="1"/>
  <c r="Q80" i="17" s="1"/>
  <c r="A80" i="12"/>
  <c r="B80" i="12" s="1"/>
  <c r="N80" i="12" s="1"/>
  <c r="O80" i="12" s="1"/>
  <c r="A80" i="16"/>
  <c r="B80" i="16" s="1"/>
  <c r="C80" i="16" s="1"/>
  <c r="O80" i="16" s="1"/>
  <c r="P80" i="16" s="1"/>
  <c r="G38" i="17"/>
  <c r="I37" i="17"/>
  <c r="H37" i="17"/>
  <c r="F40" i="16"/>
  <c r="H40" i="16" s="1"/>
  <c r="G39" i="16"/>
  <c r="B82" i="15"/>
  <c r="A81" i="13" l="1"/>
  <c r="B81" i="13" s="1"/>
  <c r="C81" i="13" s="1"/>
  <c r="D81" i="13" s="1"/>
  <c r="G81" i="13" s="1"/>
  <c r="H81" i="13" s="1"/>
  <c r="A81" i="17"/>
  <c r="B81" i="17" s="1"/>
  <c r="C81" i="17" s="1"/>
  <c r="D81" i="17" s="1"/>
  <c r="P81" i="17" s="1"/>
  <c r="Q81" i="17" s="1"/>
  <c r="A81" i="12"/>
  <c r="B81" i="12" s="1"/>
  <c r="N81" i="12" s="1"/>
  <c r="O81" i="12" s="1"/>
  <c r="A81" i="16"/>
  <c r="B81" i="16" s="1"/>
  <c r="C81" i="16" s="1"/>
  <c r="O81" i="16" s="1"/>
  <c r="P81" i="16" s="1"/>
  <c r="I38" i="17"/>
  <c r="G39" i="17"/>
  <c r="H38" i="17"/>
  <c r="F41" i="16"/>
  <c r="H41" i="16" s="1"/>
  <c r="G40" i="16"/>
  <c r="B83" i="15"/>
  <c r="A82" i="13" l="1"/>
  <c r="B82" i="13" s="1"/>
  <c r="C82" i="13" s="1"/>
  <c r="D82" i="13" s="1"/>
  <c r="G82" i="13" s="1"/>
  <c r="H82" i="13" s="1"/>
  <c r="A82" i="17"/>
  <c r="B82" i="17" s="1"/>
  <c r="C82" i="17" s="1"/>
  <c r="D82" i="17" s="1"/>
  <c r="P82" i="17" s="1"/>
  <c r="Q82" i="17" s="1"/>
  <c r="A82" i="16"/>
  <c r="B82" i="16" s="1"/>
  <c r="C82" i="16" s="1"/>
  <c r="O82" i="16" s="1"/>
  <c r="P82" i="16" s="1"/>
  <c r="A82" i="12"/>
  <c r="B82" i="12" s="1"/>
  <c r="N82" i="12" s="1"/>
  <c r="O82" i="12" s="1"/>
  <c r="G40" i="17"/>
  <c r="I39" i="17"/>
  <c r="H39" i="17"/>
  <c r="F42" i="16"/>
  <c r="H42" i="16" s="1"/>
  <c r="G41" i="16"/>
  <c r="B84" i="15"/>
  <c r="A83" i="17" l="1"/>
  <c r="B83" i="17" s="1"/>
  <c r="C83" i="17" s="1"/>
  <c r="D83" i="17" s="1"/>
  <c r="P83" i="17" s="1"/>
  <c r="Q83" i="17" s="1"/>
  <c r="A83" i="12"/>
  <c r="B83" i="12" s="1"/>
  <c r="N83" i="12" s="1"/>
  <c r="O83" i="12" s="1"/>
  <c r="A83" i="13"/>
  <c r="B83" i="13" s="1"/>
  <c r="C83" i="13" s="1"/>
  <c r="D83" i="13" s="1"/>
  <c r="G83" i="13" s="1"/>
  <c r="H83" i="13" s="1"/>
  <c r="A83" i="16"/>
  <c r="B83" i="16" s="1"/>
  <c r="C83" i="16" s="1"/>
  <c r="O83" i="16" s="1"/>
  <c r="P83" i="16" s="1"/>
  <c r="G41" i="17"/>
  <c r="I40" i="17"/>
  <c r="H40" i="17"/>
  <c r="F43" i="16"/>
  <c r="H43" i="16" s="1"/>
  <c r="G42" i="16"/>
  <c r="B85" i="15"/>
  <c r="A84" i="17" l="1"/>
  <c r="B84" i="17" s="1"/>
  <c r="A84" i="16"/>
  <c r="B84" i="16" s="1"/>
  <c r="A84" i="13"/>
  <c r="W3" i="5"/>
  <c r="I41" i="17"/>
  <c r="G42" i="17"/>
  <c r="H41" i="17"/>
  <c r="G43" i="16"/>
  <c r="F44" i="16"/>
  <c r="H44" i="16" s="1"/>
  <c r="B86" i="15"/>
  <c r="A85" i="13" s="1"/>
  <c r="C84" i="16" l="1"/>
  <c r="O84" i="16" s="1"/>
  <c r="P84" i="16" s="1"/>
  <c r="S3" i="16" s="1"/>
  <c r="T3" i="16" s="1"/>
  <c r="T5" i="16" s="1"/>
  <c r="V3" i="16"/>
  <c r="C84" i="17"/>
  <c r="D84" i="17" s="1"/>
  <c r="P84" i="17" s="1"/>
  <c r="Q84" i="17" s="1"/>
  <c r="T3" i="17" s="1"/>
  <c r="U3" i="17" s="1"/>
  <c r="U5" i="17" s="1"/>
  <c r="W3" i="17"/>
  <c r="G43" i="17"/>
  <c r="I42" i="17"/>
  <c r="H42" i="17"/>
  <c r="F45" i="16"/>
  <c r="H45" i="16" s="1"/>
  <c r="G44" i="16"/>
  <c r="B87" i="15"/>
  <c r="A86" i="13" s="1"/>
  <c r="G44" i="17" l="1"/>
  <c r="I43" i="17"/>
  <c r="H43" i="17"/>
  <c r="F46" i="16"/>
  <c r="H46" i="16" s="1"/>
  <c r="G45" i="16"/>
  <c r="B88" i="15"/>
  <c r="A87" i="13" s="1"/>
  <c r="G45" i="17" l="1"/>
  <c r="I44" i="17"/>
  <c r="H44" i="17"/>
  <c r="F47" i="16"/>
  <c r="H47" i="16" s="1"/>
  <c r="G46" i="16"/>
  <c r="B89" i="15"/>
  <c r="A88" i="13" s="1"/>
  <c r="I45" i="17" l="1"/>
  <c r="G46" i="17"/>
  <c r="H45" i="17"/>
  <c r="F48" i="16"/>
  <c r="H48" i="16" s="1"/>
  <c r="G47" i="16"/>
  <c r="B90" i="15"/>
  <c r="A89" i="13" s="1"/>
  <c r="I46" i="17" l="1"/>
  <c r="G47" i="17"/>
  <c r="H46" i="17"/>
  <c r="F49" i="16"/>
  <c r="H49" i="16" s="1"/>
  <c r="G48" i="16"/>
  <c r="B91" i="15"/>
  <c r="A90" i="13" s="1"/>
  <c r="G48" i="17" l="1"/>
  <c r="I47" i="17"/>
  <c r="H47" i="17"/>
  <c r="F50" i="16"/>
  <c r="H50" i="16" s="1"/>
  <c r="G49" i="16"/>
  <c r="B92" i="15"/>
  <c r="A91" i="13" s="1"/>
  <c r="G49" i="17" l="1"/>
  <c r="I48" i="17"/>
  <c r="H48" i="17"/>
  <c r="F51" i="16"/>
  <c r="H51" i="16" s="1"/>
  <c r="G50" i="16"/>
  <c r="B93" i="15"/>
  <c r="A92" i="13" s="1"/>
  <c r="I49" i="17" l="1"/>
  <c r="G50" i="17"/>
  <c r="H49" i="17"/>
  <c r="F52" i="16"/>
  <c r="H52" i="16" s="1"/>
  <c r="G51" i="16"/>
  <c r="B94" i="15"/>
  <c r="A93" i="13" s="1"/>
  <c r="G51" i="17" l="1"/>
  <c r="I50" i="17"/>
  <c r="H50" i="17"/>
  <c r="F53" i="16"/>
  <c r="H53" i="16" s="1"/>
  <c r="G52" i="16"/>
  <c r="B95" i="15"/>
  <c r="A94" i="13" s="1"/>
  <c r="G52" i="17" l="1"/>
  <c r="I51" i="17"/>
  <c r="H51" i="17"/>
  <c r="F54" i="16"/>
  <c r="H54" i="16" s="1"/>
  <c r="G53" i="16"/>
  <c r="B96" i="15"/>
  <c r="A95" i="13" s="1"/>
  <c r="G53" i="17" l="1"/>
  <c r="I52" i="17"/>
  <c r="H52" i="17"/>
  <c r="F55" i="16"/>
  <c r="H55" i="16" s="1"/>
  <c r="G54" i="16"/>
  <c r="B97" i="15"/>
  <c r="A96" i="13" s="1"/>
  <c r="I53" i="17" l="1"/>
  <c r="G54" i="17"/>
  <c r="H53" i="17"/>
  <c r="F56" i="16"/>
  <c r="H56" i="16" s="1"/>
  <c r="G55" i="16"/>
  <c r="B98" i="15"/>
  <c r="A97" i="13" s="1"/>
  <c r="I54" i="17" l="1"/>
  <c r="G55" i="17"/>
  <c r="H54" i="17"/>
  <c r="F57" i="16"/>
  <c r="H57" i="16" s="1"/>
  <c r="G56" i="16"/>
  <c r="B99" i="15"/>
  <c r="A98" i="13" s="1"/>
  <c r="G56" i="17" l="1"/>
  <c r="I55" i="17"/>
  <c r="H55" i="17"/>
  <c r="F58" i="16"/>
  <c r="H58" i="16" s="1"/>
  <c r="G57" i="16"/>
  <c r="B100" i="15"/>
  <c r="A99" i="13" s="1"/>
  <c r="G57" i="17" l="1"/>
  <c r="I56" i="17"/>
  <c r="H56" i="17"/>
  <c r="F59" i="16"/>
  <c r="H59" i="16" s="1"/>
  <c r="G58" i="16"/>
  <c r="B101" i="15"/>
  <c r="A100" i="13" s="1"/>
  <c r="I57" i="17" l="1"/>
  <c r="G58" i="17"/>
  <c r="H57" i="17"/>
  <c r="G59" i="16"/>
  <c r="F60" i="16"/>
  <c r="H60" i="16" s="1"/>
  <c r="B102" i="15"/>
  <c r="A101" i="13" s="1"/>
  <c r="G59" i="17" l="1"/>
  <c r="I58" i="17"/>
  <c r="H58" i="17"/>
  <c r="F61" i="16"/>
  <c r="H61" i="16" s="1"/>
  <c r="G60" i="16"/>
  <c r="B103" i="15"/>
  <c r="A102" i="13" s="1"/>
  <c r="G60" i="17" l="1"/>
  <c r="I59" i="17"/>
  <c r="H59" i="17"/>
  <c r="F62" i="16"/>
  <c r="H62" i="16" s="1"/>
  <c r="G61" i="16"/>
  <c r="B104" i="15"/>
  <c r="A103" i="13" s="1"/>
  <c r="G61" i="17" l="1"/>
  <c r="I60" i="17"/>
  <c r="H60" i="17"/>
  <c r="F63" i="16"/>
  <c r="H63" i="16" s="1"/>
  <c r="G62" i="16"/>
  <c r="B105" i="15"/>
  <c r="I61" i="17" l="1"/>
  <c r="G62" i="17"/>
  <c r="H61" i="17"/>
  <c r="F64" i="16"/>
  <c r="H64" i="16" s="1"/>
  <c r="G63" i="16"/>
  <c r="B106" i="15"/>
  <c r="I62" i="17" l="1"/>
  <c r="G63" i="17"/>
  <c r="H62" i="17"/>
  <c r="F65" i="16"/>
  <c r="H65" i="16" s="1"/>
  <c r="G64" i="16"/>
  <c r="B107" i="15"/>
  <c r="G64" i="17" l="1"/>
  <c r="I63" i="17"/>
  <c r="H63" i="17"/>
  <c r="F66" i="16"/>
  <c r="H66" i="16" s="1"/>
  <c r="G65" i="16"/>
  <c r="B108" i="15"/>
  <c r="G65" i="17" l="1"/>
  <c r="I64" i="17"/>
  <c r="H64" i="17"/>
  <c r="F67" i="16"/>
  <c r="H67" i="16" s="1"/>
  <c r="G66" i="16"/>
  <c r="B109" i="15"/>
  <c r="I65" i="17" l="1"/>
  <c r="G66" i="17"/>
  <c r="H65" i="17"/>
  <c r="F68" i="16"/>
  <c r="H68" i="16" s="1"/>
  <c r="G67" i="16"/>
  <c r="B110" i="15"/>
  <c r="G67" i="17" l="1"/>
  <c r="I66" i="17"/>
  <c r="H66" i="17"/>
  <c r="F69" i="16"/>
  <c r="H69" i="16" s="1"/>
  <c r="G68" i="16"/>
  <c r="B111" i="15"/>
  <c r="G68" i="17" l="1"/>
  <c r="I67" i="17"/>
  <c r="H67" i="17"/>
  <c r="F70" i="16"/>
  <c r="H70" i="16" s="1"/>
  <c r="G69" i="16"/>
  <c r="B112" i="15"/>
  <c r="G69" i="17" l="1"/>
  <c r="I68" i="17"/>
  <c r="H68" i="17"/>
  <c r="F71" i="16"/>
  <c r="H71" i="16" s="1"/>
  <c r="G70" i="16"/>
  <c r="B113" i="15"/>
  <c r="I69" i="17" l="1"/>
  <c r="G70" i="17"/>
  <c r="H69" i="17"/>
  <c r="F72" i="16"/>
  <c r="H72" i="16" s="1"/>
  <c r="G71" i="16"/>
  <c r="B114" i="15"/>
  <c r="I70" i="17" l="1"/>
  <c r="G71" i="17"/>
  <c r="H70" i="17"/>
  <c r="F73" i="16"/>
  <c r="H73" i="16" s="1"/>
  <c r="G72" i="16"/>
  <c r="B115" i="15"/>
  <c r="G72" i="17" l="1"/>
  <c r="I71" i="17"/>
  <c r="H71" i="17"/>
  <c r="F74" i="16"/>
  <c r="H74" i="16" s="1"/>
  <c r="G73" i="16"/>
  <c r="B116" i="15"/>
  <c r="G73" i="17" l="1"/>
  <c r="I72" i="17"/>
  <c r="H72" i="17"/>
  <c r="F75" i="16"/>
  <c r="H75" i="16" s="1"/>
  <c r="G74" i="16"/>
  <c r="B117" i="15"/>
  <c r="I73" i="17" l="1"/>
  <c r="G74" i="17"/>
  <c r="H73" i="17"/>
  <c r="F76" i="16"/>
  <c r="H76" i="16" s="1"/>
  <c r="G75" i="16"/>
  <c r="B118" i="15"/>
  <c r="G75" i="17" l="1"/>
  <c r="I74" i="17"/>
  <c r="H74" i="17"/>
  <c r="F77" i="16"/>
  <c r="H77" i="16" s="1"/>
  <c r="G76" i="16"/>
  <c r="B119" i="15"/>
  <c r="G76" i="17" l="1"/>
  <c r="I75" i="17"/>
  <c r="H75" i="17"/>
  <c r="F78" i="16"/>
  <c r="H78" i="16" s="1"/>
  <c r="G77" i="16"/>
  <c r="B120" i="15"/>
  <c r="G77" i="17" l="1"/>
  <c r="I76" i="17"/>
  <c r="H76" i="17"/>
  <c r="F79" i="16"/>
  <c r="H79" i="16" s="1"/>
  <c r="G78" i="16"/>
  <c r="B121" i="15"/>
  <c r="I77" i="17" l="1"/>
  <c r="G78" i="17"/>
  <c r="H77" i="17"/>
  <c r="F80" i="16"/>
  <c r="H80" i="16" s="1"/>
  <c r="G79" i="16"/>
  <c r="B122" i="15"/>
  <c r="I78" i="17" l="1"/>
  <c r="G79" i="17"/>
  <c r="H78" i="17"/>
  <c r="F81" i="16"/>
  <c r="H81" i="16" s="1"/>
  <c r="G80" i="16"/>
  <c r="B123" i="15"/>
  <c r="G80" i="17" l="1"/>
  <c r="I79" i="17"/>
  <c r="H79" i="17"/>
  <c r="F82" i="16"/>
  <c r="H82" i="16" s="1"/>
  <c r="G81" i="16"/>
  <c r="B124" i="15"/>
  <c r="G81" i="17" l="1"/>
  <c r="I80" i="17"/>
  <c r="H80" i="17"/>
  <c r="F83" i="16"/>
  <c r="H83" i="16" s="1"/>
  <c r="G82" i="16"/>
  <c r="B125" i="15"/>
  <c r="I81" i="17" l="1"/>
  <c r="G82" i="17"/>
  <c r="H81" i="17"/>
  <c r="F84" i="16"/>
  <c r="H84" i="16" s="1"/>
  <c r="J5" i="16" s="1"/>
  <c r="G83" i="16"/>
  <c r="B126" i="15"/>
  <c r="G83" i="17" l="1"/>
  <c r="I82" i="17"/>
  <c r="H82" i="17"/>
  <c r="G84" i="16"/>
  <c r="J3" i="16" s="1"/>
  <c r="B127" i="15"/>
  <c r="G84" i="17" l="1"/>
  <c r="I83" i="17"/>
  <c r="H83" i="17"/>
  <c r="K3" i="16"/>
  <c r="K5" i="16" s="1"/>
  <c r="T8" i="16" s="1"/>
  <c r="B128" i="15"/>
  <c r="I84" i="17" l="1"/>
  <c r="K5" i="17" s="1"/>
  <c r="H84" i="17"/>
  <c r="K3" i="17" s="1"/>
  <c r="L3" i="17" s="1"/>
  <c r="L5" i="17" s="1"/>
  <c r="U8" i="17" s="1"/>
  <c r="B129" i="15"/>
  <c r="B130" i="15" l="1"/>
  <c r="B131" i="15" l="1"/>
  <c r="B132" i="15" l="1"/>
  <c r="B133" i="15" l="1"/>
  <c r="B134" i="15" l="1"/>
  <c r="B135" i="15" l="1"/>
  <c r="B136" i="15" l="1"/>
  <c r="B137" i="15" l="1"/>
  <c r="B138" i="15" l="1"/>
  <c r="B139" i="15" l="1"/>
  <c r="B140" i="15" l="1"/>
  <c r="B141" i="15" l="1"/>
  <c r="B142" i="15" l="1"/>
  <c r="B143" i="15" l="1"/>
  <c r="B144" i="15" l="1"/>
  <c r="B145" i="15" l="1"/>
  <c r="B146" i="15" l="1"/>
  <c r="B147" i="15" l="1"/>
  <c r="B148" i="15" l="1"/>
  <c r="B149" i="15" l="1"/>
  <c r="B150" i="15" l="1"/>
  <c r="B151" i="15" l="1"/>
  <c r="B152" i="15" l="1"/>
  <c r="B153" i="15" l="1"/>
  <c r="B154" i="15" l="1"/>
  <c r="B155" i="15" l="1"/>
  <c r="B156" i="15" l="1"/>
  <c r="B157" i="15" l="1"/>
  <c r="B158" i="15" l="1"/>
  <c r="B159" i="15" l="1"/>
  <c r="B160" i="15" l="1"/>
  <c r="B161" i="15" l="1"/>
  <c r="B162" i="15" l="1"/>
  <c r="B163" i="15" l="1"/>
  <c r="B164" i="15" l="1"/>
  <c r="B165" i="15" l="1"/>
  <c r="B166" i="15" l="1"/>
  <c r="B167" i="15" l="1"/>
  <c r="B168" i="15" l="1"/>
  <c r="B169" i="15" l="1"/>
  <c r="B170" i="15" l="1"/>
  <c r="B171" i="15" l="1"/>
  <c r="B172" i="15" l="1"/>
  <c r="B173" i="15" l="1"/>
  <c r="B174" i="15" l="1"/>
  <c r="B175" i="15" l="1"/>
  <c r="B176" i="15" l="1"/>
  <c r="B177" i="15" l="1"/>
  <c r="B178" i="15" l="1"/>
  <c r="B179" i="15" l="1"/>
  <c r="B180" i="15" l="1"/>
  <c r="B181" i="15" l="1"/>
  <c r="B182" i="15" l="1"/>
  <c r="B183" i="15" l="1"/>
  <c r="B184" i="15" l="1"/>
  <c r="B185" i="15" l="1"/>
  <c r="B186" i="15" l="1"/>
  <c r="B187" i="15" l="1"/>
  <c r="B188" i="15" l="1"/>
  <c r="B189" i="15" l="1"/>
  <c r="B190" i="15" l="1"/>
  <c r="B191" i="15" l="1"/>
  <c r="B192" i="15" l="1"/>
  <c r="B193" i="15" l="1"/>
  <c r="B194" i="15" l="1"/>
  <c r="B195" i="15" l="1"/>
  <c r="B196" i="15" l="1"/>
  <c r="B197" i="15" l="1"/>
  <c r="B198" i="15" l="1"/>
  <c r="B199" i="15" l="1"/>
  <c r="B200" i="15" l="1"/>
  <c r="B201" i="15" l="1"/>
  <c r="B202" i="15" l="1"/>
  <c r="B203" i="15" l="1"/>
  <c r="B204" i="15" l="1"/>
  <c r="B205" i="15" l="1"/>
  <c r="B206" i="15" l="1"/>
  <c r="B207" i="15" l="1"/>
  <c r="B208" i="15" l="1"/>
  <c r="B209" i="15" l="1"/>
  <c r="B210" i="15" l="1"/>
  <c r="B211" i="15" l="1"/>
  <c r="B212" i="15" l="1"/>
  <c r="B213" i="15" l="1"/>
  <c r="B214" i="15" l="1"/>
  <c r="B215" i="15" l="1"/>
  <c r="B216" i="15" l="1"/>
  <c r="B217" i="15" l="1"/>
  <c r="B218" i="15" l="1"/>
  <c r="B219" i="15" l="1"/>
  <c r="B220" i="15" l="1"/>
  <c r="B221" i="15" l="1"/>
  <c r="B222" i="15" l="1"/>
  <c r="B223" i="15" l="1"/>
  <c r="B224" i="15" l="1"/>
  <c r="B225" i="15" l="1"/>
  <c r="B226" i="15" l="1"/>
  <c r="B227" i="15" l="1"/>
  <c r="B228" i="15" l="1"/>
  <c r="B229" i="15" l="1"/>
  <c r="B230" i="15" l="1"/>
  <c r="B231" i="15" l="1"/>
  <c r="B232" i="15" l="1"/>
  <c r="B233" i="15" l="1"/>
  <c r="B234" i="15" l="1"/>
  <c r="B235" i="15" l="1"/>
  <c r="B236" i="15" l="1"/>
  <c r="B237" i="15" l="1"/>
  <c r="B238" i="15" l="1"/>
  <c r="B239" i="15" l="1"/>
  <c r="B240" i="15" l="1"/>
  <c r="B241" i="15" l="1"/>
  <c r="B242" i="15" l="1"/>
  <c r="B243" i="15" l="1"/>
  <c r="B244" i="15" l="1"/>
  <c r="B245" i="15" l="1"/>
  <c r="B246" i="15" l="1"/>
  <c r="B247" i="15" l="1"/>
  <c r="B248" i="15" l="1"/>
  <c r="B249" i="15" l="1"/>
  <c r="B250" i="15" l="1"/>
  <c r="B251" i="15" l="1"/>
  <c r="B252" i="15" l="1"/>
  <c r="B253" i="15" l="1"/>
  <c r="B254" i="15" l="1"/>
  <c r="B255" i="15" l="1"/>
  <c r="B256" i="15" l="1"/>
  <c r="B257" i="15" l="1"/>
  <c r="B258" i="15" l="1"/>
  <c r="B259" i="15" l="1"/>
  <c r="B260" i="15" l="1"/>
  <c r="B261" i="15" l="1"/>
  <c r="B262" i="15" l="1"/>
  <c r="B263" i="15" l="1"/>
  <c r="B264" i="15" l="1"/>
  <c r="B265" i="15" l="1"/>
  <c r="B266" i="15" l="1"/>
  <c r="B267" i="15" l="1"/>
  <c r="B268" i="15" l="1"/>
  <c r="B269" i="15" l="1"/>
  <c r="B270" i="15" l="1"/>
  <c r="B271" i="15" l="1"/>
  <c r="B272" i="15" l="1"/>
  <c r="B273" i="15" l="1"/>
  <c r="B274" i="15" l="1"/>
  <c r="B275" i="15" l="1"/>
  <c r="B276" i="15" l="1"/>
  <c r="B277" i="15" l="1"/>
  <c r="B278" i="15" l="1"/>
  <c r="B279" i="15" l="1"/>
  <c r="B280" i="15" l="1"/>
  <c r="B281" i="15" l="1"/>
  <c r="B282" i="15" l="1"/>
  <c r="B283" i="15" l="1"/>
  <c r="B284" i="15" l="1"/>
  <c r="B285" i="15" l="1"/>
  <c r="B286" i="15" l="1"/>
  <c r="B287" i="15" l="1"/>
  <c r="B288" i="15" l="1"/>
  <c r="B289" i="15" l="1"/>
  <c r="B290" i="15" l="1"/>
  <c r="B291" i="15" l="1"/>
  <c r="B292" i="15" l="1"/>
  <c r="B293" i="15" l="1"/>
  <c r="B294" i="15" l="1"/>
  <c r="B295" i="15" l="1"/>
  <c r="B296" i="15" l="1"/>
  <c r="B297" i="15" l="1"/>
  <c r="B298" i="15" l="1"/>
  <c r="B299" i="15" l="1"/>
  <c r="B300" i="15" l="1"/>
  <c r="B301" i="15" l="1"/>
  <c r="B302" i="15" l="1"/>
  <c r="B303" i="15" l="1"/>
  <c r="B304" i="15" l="1"/>
  <c r="B305" i="15" l="1"/>
  <c r="B306" i="15" l="1"/>
  <c r="B307" i="15" l="1"/>
  <c r="B308" i="15" l="1"/>
  <c r="B309" i="15" l="1"/>
  <c r="B310" i="15" l="1"/>
  <c r="B311" i="15" l="1"/>
  <c r="B312" i="15" l="1"/>
  <c r="B313" i="15" l="1"/>
  <c r="B314" i="15" l="1"/>
  <c r="B315" i="15" l="1"/>
  <c r="B316" i="15" l="1"/>
  <c r="B317" i="15" l="1"/>
  <c r="B318" i="15" l="1"/>
  <c r="B319" i="15" l="1"/>
  <c r="B320" i="15" l="1"/>
  <c r="B321" i="15" l="1"/>
  <c r="B322" i="15" l="1"/>
  <c r="B323" i="15" l="1"/>
  <c r="B324" i="15" l="1"/>
  <c r="B325" i="15" l="1"/>
  <c r="B326" i="15" l="1"/>
  <c r="B327" i="15" l="1"/>
  <c r="B328" i="15" l="1"/>
  <c r="B329" i="15" l="1"/>
  <c r="B330" i="15" l="1"/>
  <c r="B331" i="15" l="1"/>
  <c r="B332" i="15" l="1"/>
  <c r="B333" i="15" l="1"/>
  <c r="B334" i="15" l="1"/>
  <c r="B335" i="15" l="1"/>
  <c r="B336" i="15" l="1"/>
  <c r="B337" i="15" l="1"/>
  <c r="B338" i="15" l="1"/>
  <c r="B339" i="15" l="1"/>
  <c r="B340" i="15" l="1"/>
  <c r="B341" i="15" l="1"/>
  <c r="B342" i="15" l="1"/>
  <c r="B343" i="15" l="1"/>
  <c r="B344" i="15" l="1"/>
  <c r="B345" i="15" l="1"/>
  <c r="B346" i="15" l="1"/>
  <c r="B347" i="15" l="1"/>
  <c r="B348" i="15" l="1"/>
  <c r="B349" i="15" l="1"/>
  <c r="B350" i="15" l="1"/>
  <c r="B351" i="15" l="1"/>
  <c r="B352" i="15" l="1"/>
  <c r="B353" i="15" l="1"/>
  <c r="B354" i="15" l="1"/>
  <c r="B355" i="15" l="1"/>
  <c r="B356" i="15" l="1"/>
  <c r="B357" i="15" l="1"/>
  <c r="B358" i="15" l="1"/>
  <c r="B359" i="15" l="1"/>
  <c r="B360" i="15" l="1"/>
  <c r="B361" i="15" l="1"/>
  <c r="B362" i="15" l="1"/>
  <c r="B363" i="15" l="1"/>
  <c r="B364" i="15" l="1"/>
  <c r="B365" i="15" l="1"/>
  <c r="B366" i="15" l="1"/>
  <c r="B367" i="15" l="1"/>
  <c r="B368" i="15" l="1"/>
  <c r="B369" i="15" l="1"/>
  <c r="B370" i="15" l="1"/>
  <c r="B371" i="15" l="1"/>
  <c r="B372" i="15" l="1"/>
  <c r="B373" i="15" l="1"/>
  <c r="B374" i="15" l="1"/>
  <c r="B375" i="15" l="1"/>
  <c r="B376" i="15" l="1"/>
  <c r="B377" i="15" l="1"/>
  <c r="B378" i="15" l="1"/>
  <c r="B379" i="15" l="1"/>
  <c r="B380" i="15" l="1"/>
  <c r="B381" i="15" l="1"/>
  <c r="B382" i="15" l="1"/>
  <c r="B383" i="15" l="1"/>
  <c r="B384" i="15" l="1"/>
  <c r="B385" i="15" l="1"/>
  <c r="B386" i="15" l="1"/>
  <c r="B387" i="15" l="1"/>
  <c r="B388" i="15" l="1"/>
  <c r="B389" i="15" l="1"/>
  <c r="B390" i="15" l="1"/>
  <c r="B391" i="15" l="1"/>
  <c r="B392" i="15" l="1"/>
  <c r="B393" i="15" l="1"/>
  <c r="B394" i="15" l="1"/>
  <c r="B395" i="15" l="1"/>
  <c r="B396" i="15" l="1"/>
  <c r="B397" i="15" l="1"/>
  <c r="B398" i="15" l="1"/>
  <c r="B399" i="15" s="1"/>
  <c r="B400" i="15" s="1"/>
  <c r="B401" i="15" s="1"/>
  <c r="B402" i="15" s="1"/>
  <c r="B403" i="15" s="1"/>
  <c r="B404" i="15" s="1"/>
  <c r="B405" i="15" s="1"/>
  <c r="B406" i="15" s="1"/>
  <c r="B407" i="15" s="1"/>
  <c r="B408" i="15" s="1"/>
  <c r="B409" i="15" s="1"/>
  <c r="B410" i="15" s="1"/>
  <c r="B411" i="15" s="1"/>
  <c r="B412" i="15" s="1"/>
  <c r="B413" i="15" s="1"/>
  <c r="B414" i="15" s="1"/>
  <c r="B415" i="15" s="1"/>
  <c r="B416" i="15" s="1"/>
  <c r="B417" i="15" s="1"/>
  <c r="B418" i="15" s="1"/>
  <c r="B419" i="15" s="1"/>
  <c r="B420" i="15" s="1"/>
  <c r="B421" i="15" s="1"/>
  <c r="B3" i="2" l="1"/>
  <c r="N3" i="2" s="1"/>
  <c r="O83" i="13" l="1"/>
  <c r="O82" i="13"/>
  <c r="O81" i="13"/>
  <c r="O80" i="13"/>
  <c r="O79" i="13"/>
  <c r="O78" i="13"/>
  <c r="O77" i="13"/>
  <c r="O76" i="13"/>
  <c r="O75" i="13"/>
  <c r="O74" i="13"/>
  <c r="O73" i="13"/>
  <c r="O72" i="13"/>
  <c r="O71" i="13"/>
  <c r="O70" i="13"/>
  <c r="O69" i="13"/>
  <c r="O68" i="13"/>
  <c r="O67" i="13"/>
  <c r="O66" i="13"/>
  <c r="O65" i="13"/>
  <c r="O64" i="13"/>
  <c r="O63" i="13"/>
  <c r="O62" i="13"/>
  <c r="O61" i="13"/>
  <c r="O60" i="13"/>
  <c r="O59" i="13"/>
  <c r="O58" i="13"/>
  <c r="O57" i="13"/>
  <c r="O56" i="13"/>
  <c r="O55" i="13"/>
  <c r="O54" i="13"/>
  <c r="O53" i="13"/>
  <c r="O52" i="13"/>
  <c r="O51" i="13"/>
  <c r="O50" i="13"/>
  <c r="O49" i="13"/>
  <c r="O48" i="13"/>
  <c r="O47" i="13"/>
  <c r="O46" i="13"/>
  <c r="O45" i="13"/>
  <c r="O44" i="13"/>
  <c r="O43" i="13"/>
  <c r="O42" i="13"/>
  <c r="O41" i="13"/>
  <c r="O40" i="13"/>
  <c r="O39" i="13"/>
  <c r="O38" i="13"/>
  <c r="O37" i="13"/>
  <c r="O36" i="13"/>
  <c r="O35" i="13"/>
  <c r="O34" i="13"/>
  <c r="O33" i="13"/>
  <c r="O32" i="13"/>
  <c r="O31" i="13"/>
  <c r="O30" i="13"/>
  <c r="O29" i="13"/>
  <c r="O28" i="13"/>
  <c r="O27" i="13"/>
  <c r="O26" i="13"/>
  <c r="O25" i="13"/>
  <c r="O24" i="13"/>
  <c r="O23" i="13"/>
  <c r="O22" i="13"/>
  <c r="O21" i="13"/>
  <c r="O20" i="13"/>
  <c r="O19" i="13"/>
  <c r="O18" i="13"/>
  <c r="O17" i="13"/>
  <c r="O16" i="13"/>
  <c r="O15" i="13"/>
  <c r="O14" i="13"/>
  <c r="O13" i="13"/>
  <c r="O12" i="13"/>
  <c r="O11" i="13"/>
  <c r="O10" i="13"/>
  <c r="O9" i="13"/>
  <c r="O8" i="13"/>
  <c r="O7" i="13"/>
  <c r="O6" i="13"/>
  <c r="O5" i="13"/>
  <c r="S4" i="13"/>
  <c r="O4" i="13"/>
  <c r="J4" i="13"/>
  <c r="O3" i="13"/>
  <c r="F3" i="13"/>
  <c r="B3" i="13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O3" i="2"/>
  <c r="M3" i="12"/>
  <c r="D3" i="12"/>
  <c r="I73" i="13" l="1"/>
  <c r="I41" i="13"/>
  <c r="I9" i="13"/>
  <c r="I72" i="13"/>
  <c r="I40" i="13"/>
  <c r="I8" i="13"/>
  <c r="I70" i="13"/>
  <c r="I38" i="13"/>
  <c r="I6" i="13"/>
  <c r="I69" i="13"/>
  <c r="I37" i="13"/>
  <c r="I5" i="13"/>
  <c r="I68" i="13"/>
  <c r="I36" i="13"/>
  <c r="I4" i="13"/>
  <c r="I67" i="13"/>
  <c r="I35" i="13"/>
  <c r="I7" i="13"/>
  <c r="I58" i="13"/>
  <c r="I26" i="13"/>
  <c r="I65" i="13"/>
  <c r="I33" i="13"/>
  <c r="I63" i="13"/>
  <c r="I64" i="13"/>
  <c r="I32" i="13"/>
  <c r="I55" i="13"/>
  <c r="I62" i="13"/>
  <c r="I30" i="13"/>
  <c r="I71" i="13"/>
  <c r="I61" i="13"/>
  <c r="I29" i="13"/>
  <c r="I79" i="13"/>
  <c r="I60" i="13"/>
  <c r="I28" i="13"/>
  <c r="I23" i="13"/>
  <c r="I59" i="13"/>
  <c r="I27" i="13"/>
  <c r="I82" i="13"/>
  <c r="I50" i="13"/>
  <c r="I18" i="13"/>
  <c r="I57" i="13"/>
  <c r="I25" i="13"/>
  <c r="I15" i="13"/>
  <c r="I56" i="13"/>
  <c r="I24" i="13"/>
  <c r="I31" i="13"/>
  <c r="I54" i="13"/>
  <c r="I22" i="13"/>
  <c r="I39" i="13"/>
  <c r="I53" i="13"/>
  <c r="I21" i="13"/>
  <c r="I47" i="13"/>
  <c r="I52" i="13"/>
  <c r="I20" i="13"/>
  <c r="I83" i="13"/>
  <c r="I51" i="13"/>
  <c r="I19" i="13"/>
  <c r="I74" i="13"/>
  <c r="I42" i="13"/>
  <c r="I10" i="13"/>
  <c r="I81" i="13"/>
  <c r="I49" i="13"/>
  <c r="I17" i="13"/>
  <c r="I80" i="13"/>
  <c r="I48" i="13"/>
  <c r="I16" i="13"/>
  <c r="I78" i="13"/>
  <c r="I46" i="13"/>
  <c r="I14" i="13"/>
  <c r="I77" i="13"/>
  <c r="I45" i="13"/>
  <c r="I13" i="13"/>
  <c r="I76" i="13"/>
  <c r="I44" i="13"/>
  <c r="I12" i="13"/>
  <c r="I75" i="13"/>
  <c r="I43" i="13"/>
  <c r="I11" i="13"/>
  <c r="I66" i="13"/>
  <c r="I34" i="13"/>
  <c r="V3" i="2"/>
  <c r="P68" i="13"/>
  <c r="Q68" i="13" s="1"/>
  <c r="P52" i="13"/>
  <c r="Q52" i="13" s="1"/>
  <c r="P44" i="13"/>
  <c r="Q44" i="13" s="1"/>
  <c r="P74" i="13"/>
  <c r="Q74" i="13" s="1"/>
  <c r="P66" i="13"/>
  <c r="Q66" i="13" s="1"/>
  <c r="P42" i="13"/>
  <c r="Q42" i="13" s="1"/>
  <c r="P26" i="13"/>
  <c r="Q26" i="13" s="1"/>
  <c r="P18" i="13"/>
  <c r="Q18" i="13" s="1"/>
  <c r="P10" i="13"/>
  <c r="P81" i="13"/>
  <c r="Q81" i="13" s="1"/>
  <c r="P73" i="13"/>
  <c r="Q73" i="13" s="1"/>
  <c r="P57" i="13"/>
  <c r="Q57" i="13" s="1"/>
  <c r="P33" i="13"/>
  <c r="Q33" i="13" s="1"/>
  <c r="P9" i="13"/>
  <c r="Q9" i="13" s="1"/>
  <c r="P29" i="13"/>
  <c r="Q29" i="13" s="1"/>
  <c r="P83" i="13"/>
  <c r="Q83" i="13" s="1"/>
  <c r="P75" i="13"/>
  <c r="Q75" i="13" s="1"/>
  <c r="P67" i="13"/>
  <c r="Q67" i="13" s="1"/>
  <c r="P59" i="13"/>
  <c r="Q59" i="13" s="1"/>
  <c r="P35" i="13"/>
  <c r="Q35" i="13" s="1"/>
  <c r="P27" i="13"/>
  <c r="Q27" i="13" s="1"/>
  <c r="P19" i="13"/>
  <c r="Q19" i="13" s="1"/>
  <c r="P11" i="13"/>
  <c r="Q11" i="13" s="1"/>
  <c r="C3" i="13"/>
  <c r="X3" i="13"/>
  <c r="N3" i="12"/>
  <c r="E3" i="12" s="1"/>
  <c r="E4" i="12" s="1"/>
  <c r="T14" i="12"/>
  <c r="T13" i="12"/>
  <c r="Q4" i="12"/>
  <c r="H4" i="12"/>
  <c r="E27" i="2"/>
  <c r="C11" i="5"/>
  <c r="D11" i="5" s="1"/>
  <c r="P11" i="5" s="1"/>
  <c r="C16" i="5"/>
  <c r="D16" i="5" s="1"/>
  <c r="P16" i="5" s="1"/>
  <c r="C17" i="5"/>
  <c r="D17" i="5" s="1"/>
  <c r="P17" i="5" s="1"/>
  <c r="C19" i="5"/>
  <c r="D19" i="5" s="1"/>
  <c r="P19" i="5" s="1"/>
  <c r="C20" i="5"/>
  <c r="D20" i="5" s="1"/>
  <c r="P20" i="5" s="1"/>
  <c r="C24" i="5"/>
  <c r="D24" i="5" s="1"/>
  <c r="P24" i="5" s="1"/>
  <c r="C25" i="5"/>
  <c r="D25" i="5" s="1"/>
  <c r="P25" i="5" s="1"/>
  <c r="C27" i="5"/>
  <c r="D27" i="5" s="1"/>
  <c r="P27" i="5" s="1"/>
  <c r="C32" i="5"/>
  <c r="D32" i="5" s="1"/>
  <c r="P32" i="5" s="1"/>
  <c r="C33" i="5"/>
  <c r="D33" i="5" s="1"/>
  <c r="P33" i="5" s="1"/>
  <c r="C35" i="5"/>
  <c r="D35" i="5" s="1"/>
  <c r="P35" i="5" s="1"/>
  <c r="C40" i="5"/>
  <c r="D40" i="5" s="1"/>
  <c r="P40" i="5" s="1"/>
  <c r="C41" i="5"/>
  <c r="D41" i="5" s="1"/>
  <c r="P41" i="5" s="1"/>
  <c r="C43" i="5"/>
  <c r="D43" i="5" s="1"/>
  <c r="P43" i="5" s="1"/>
  <c r="C48" i="5"/>
  <c r="D48" i="5" s="1"/>
  <c r="P48" i="5" s="1"/>
  <c r="C49" i="5"/>
  <c r="D49" i="5" s="1"/>
  <c r="P49" i="5" s="1"/>
  <c r="C51" i="5"/>
  <c r="D51" i="5" s="1"/>
  <c r="P51" i="5" s="1"/>
  <c r="C56" i="5"/>
  <c r="D56" i="5" s="1"/>
  <c r="P56" i="5" s="1"/>
  <c r="C57" i="5"/>
  <c r="D57" i="5" s="1"/>
  <c r="P57" i="5" s="1"/>
  <c r="C59" i="5"/>
  <c r="D59" i="5" s="1"/>
  <c r="P59" i="5" s="1"/>
  <c r="C65" i="5"/>
  <c r="D65" i="5" s="1"/>
  <c r="P65" i="5" s="1"/>
  <c r="C67" i="5"/>
  <c r="D67" i="5" s="1"/>
  <c r="P67" i="5" s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3" i="2"/>
  <c r="O5" i="5"/>
  <c r="R5" i="5" s="1"/>
  <c r="O6" i="5"/>
  <c r="R6" i="5" s="1"/>
  <c r="O7" i="5"/>
  <c r="R7" i="5" s="1"/>
  <c r="O8" i="5"/>
  <c r="R8" i="5" s="1"/>
  <c r="O9" i="5"/>
  <c r="R9" i="5" s="1"/>
  <c r="O10" i="5"/>
  <c r="R10" i="5" s="1"/>
  <c r="O11" i="5"/>
  <c r="R11" i="5" s="1"/>
  <c r="O12" i="5"/>
  <c r="O13" i="5"/>
  <c r="R13" i="5" s="1"/>
  <c r="O14" i="5"/>
  <c r="O15" i="5"/>
  <c r="R15" i="5" s="1"/>
  <c r="O16" i="5"/>
  <c r="R16" i="5" s="1"/>
  <c r="O17" i="5"/>
  <c r="R17" i="5" s="1"/>
  <c r="O18" i="5"/>
  <c r="R18" i="5" s="1"/>
  <c r="O19" i="5"/>
  <c r="R19" i="5" s="1"/>
  <c r="O20" i="5"/>
  <c r="R20" i="5" s="1"/>
  <c r="O21" i="5"/>
  <c r="R21" i="5" s="1"/>
  <c r="O22" i="5"/>
  <c r="R22" i="5" s="1"/>
  <c r="O23" i="5"/>
  <c r="R23" i="5" s="1"/>
  <c r="O24" i="5"/>
  <c r="R24" i="5" s="1"/>
  <c r="O25" i="5"/>
  <c r="O26" i="5"/>
  <c r="R26" i="5" s="1"/>
  <c r="O27" i="5"/>
  <c r="O28" i="5"/>
  <c r="R28" i="5" s="1"/>
  <c r="O29" i="5"/>
  <c r="O30" i="5"/>
  <c r="R30" i="5" s="1"/>
  <c r="O31" i="5"/>
  <c r="O32" i="5"/>
  <c r="R32" i="5" s="1"/>
  <c r="O33" i="5"/>
  <c r="O34" i="5"/>
  <c r="R34" i="5" s="1"/>
  <c r="O35" i="5"/>
  <c r="O36" i="5"/>
  <c r="R36" i="5" s="1"/>
  <c r="O37" i="5"/>
  <c r="O38" i="5"/>
  <c r="R38" i="5" s="1"/>
  <c r="O39" i="5"/>
  <c r="R39" i="5" s="1"/>
  <c r="O40" i="5"/>
  <c r="R40" i="5" s="1"/>
  <c r="O41" i="5"/>
  <c r="O42" i="5"/>
  <c r="R42" i="5" s="1"/>
  <c r="O43" i="5"/>
  <c r="R43" i="5" s="1"/>
  <c r="O44" i="5"/>
  <c r="R44" i="5" s="1"/>
  <c r="O45" i="5"/>
  <c r="O46" i="5"/>
  <c r="R46" i="5" s="1"/>
  <c r="O47" i="5"/>
  <c r="O48" i="5"/>
  <c r="R48" i="5" s="1"/>
  <c r="O49" i="5"/>
  <c r="O50" i="5"/>
  <c r="R50" i="5" s="1"/>
  <c r="O51" i="5"/>
  <c r="R51" i="5" s="1"/>
  <c r="O52" i="5"/>
  <c r="R52" i="5" s="1"/>
  <c r="O53" i="5"/>
  <c r="O54" i="5"/>
  <c r="R54" i="5" s="1"/>
  <c r="O55" i="5"/>
  <c r="O56" i="5"/>
  <c r="R56" i="5" s="1"/>
  <c r="O57" i="5"/>
  <c r="O58" i="5"/>
  <c r="R58" i="5" s="1"/>
  <c r="O59" i="5"/>
  <c r="O60" i="5"/>
  <c r="R60" i="5" s="1"/>
  <c r="O61" i="5"/>
  <c r="O62" i="5"/>
  <c r="R62" i="5" s="1"/>
  <c r="O63" i="5"/>
  <c r="O64" i="5"/>
  <c r="R64" i="5" s="1"/>
  <c r="O65" i="5"/>
  <c r="O66" i="5"/>
  <c r="R66" i="5" s="1"/>
  <c r="O67" i="5"/>
  <c r="O68" i="5"/>
  <c r="R68" i="5" s="1"/>
  <c r="O69" i="5"/>
  <c r="O70" i="5"/>
  <c r="R70" i="5" s="1"/>
  <c r="O71" i="5"/>
  <c r="O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4" i="5"/>
  <c r="C4" i="5"/>
  <c r="D4" i="5" s="1"/>
  <c r="P4" i="5" s="1"/>
  <c r="C5" i="5"/>
  <c r="D5" i="5" s="1"/>
  <c r="P5" i="5" s="1"/>
  <c r="C6" i="5"/>
  <c r="D6" i="5" s="1"/>
  <c r="P6" i="5" s="1"/>
  <c r="C7" i="5"/>
  <c r="D7" i="5" s="1"/>
  <c r="P7" i="5" s="1"/>
  <c r="C8" i="5"/>
  <c r="D8" i="5" s="1"/>
  <c r="P8" i="5" s="1"/>
  <c r="C9" i="5"/>
  <c r="D9" i="5" s="1"/>
  <c r="P9" i="5" s="1"/>
  <c r="C10" i="5"/>
  <c r="D10" i="5" s="1"/>
  <c r="P10" i="5" s="1"/>
  <c r="C12" i="5"/>
  <c r="D12" i="5" s="1"/>
  <c r="P12" i="5" s="1"/>
  <c r="C13" i="5"/>
  <c r="D13" i="5" s="1"/>
  <c r="P13" i="5" s="1"/>
  <c r="C14" i="5"/>
  <c r="D14" i="5" s="1"/>
  <c r="P14" i="5" s="1"/>
  <c r="C15" i="5"/>
  <c r="D15" i="5" s="1"/>
  <c r="P15" i="5" s="1"/>
  <c r="C18" i="5"/>
  <c r="D18" i="5" s="1"/>
  <c r="P18" i="5" s="1"/>
  <c r="C21" i="5"/>
  <c r="D21" i="5" s="1"/>
  <c r="P21" i="5" s="1"/>
  <c r="C22" i="5"/>
  <c r="D22" i="5" s="1"/>
  <c r="P22" i="5" s="1"/>
  <c r="C23" i="5"/>
  <c r="D23" i="5" s="1"/>
  <c r="P23" i="5" s="1"/>
  <c r="C26" i="5"/>
  <c r="D26" i="5" s="1"/>
  <c r="P26" i="5" s="1"/>
  <c r="C28" i="5"/>
  <c r="D28" i="5" s="1"/>
  <c r="P28" i="5" s="1"/>
  <c r="C29" i="5"/>
  <c r="D29" i="5" s="1"/>
  <c r="P29" i="5" s="1"/>
  <c r="C30" i="5"/>
  <c r="D30" i="5" s="1"/>
  <c r="P30" i="5" s="1"/>
  <c r="C31" i="5"/>
  <c r="D31" i="5" s="1"/>
  <c r="P31" i="5" s="1"/>
  <c r="C34" i="5"/>
  <c r="D34" i="5" s="1"/>
  <c r="P34" i="5" s="1"/>
  <c r="C36" i="5"/>
  <c r="D36" i="5" s="1"/>
  <c r="P36" i="5" s="1"/>
  <c r="C37" i="5"/>
  <c r="D37" i="5" s="1"/>
  <c r="P37" i="5" s="1"/>
  <c r="C38" i="5"/>
  <c r="D38" i="5" s="1"/>
  <c r="P38" i="5" s="1"/>
  <c r="C39" i="5"/>
  <c r="D39" i="5" s="1"/>
  <c r="P39" i="5" s="1"/>
  <c r="C42" i="5"/>
  <c r="D42" i="5" s="1"/>
  <c r="P42" i="5" s="1"/>
  <c r="C44" i="5"/>
  <c r="D44" i="5" s="1"/>
  <c r="P44" i="5" s="1"/>
  <c r="C45" i="5"/>
  <c r="D45" i="5" s="1"/>
  <c r="P45" i="5" s="1"/>
  <c r="C46" i="5"/>
  <c r="D46" i="5" s="1"/>
  <c r="P46" i="5" s="1"/>
  <c r="C47" i="5"/>
  <c r="D47" i="5" s="1"/>
  <c r="P47" i="5" s="1"/>
  <c r="C50" i="5"/>
  <c r="D50" i="5" s="1"/>
  <c r="P50" i="5" s="1"/>
  <c r="C52" i="5"/>
  <c r="D52" i="5" s="1"/>
  <c r="P52" i="5" s="1"/>
  <c r="C53" i="5"/>
  <c r="D53" i="5" s="1"/>
  <c r="P53" i="5" s="1"/>
  <c r="C54" i="5"/>
  <c r="D54" i="5" s="1"/>
  <c r="P54" i="5" s="1"/>
  <c r="C55" i="5"/>
  <c r="D55" i="5" s="1"/>
  <c r="P55" i="5" s="1"/>
  <c r="C58" i="5"/>
  <c r="D58" i="5" s="1"/>
  <c r="P58" i="5" s="1"/>
  <c r="C60" i="5"/>
  <c r="D60" i="5" s="1"/>
  <c r="P60" i="5" s="1"/>
  <c r="C61" i="5"/>
  <c r="D61" i="5" s="1"/>
  <c r="P61" i="5" s="1"/>
  <c r="C62" i="5"/>
  <c r="D62" i="5" s="1"/>
  <c r="P62" i="5" s="1"/>
  <c r="C63" i="5"/>
  <c r="D63" i="5" s="1"/>
  <c r="P63" i="5" s="1"/>
  <c r="C64" i="5"/>
  <c r="D64" i="5" s="1"/>
  <c r="P64" i="5" s="1"/>
  <c r="C66" i="5"/>
  <c r="D66" i="5" s="1"/>
  <c r="P66" i="5" s="1"/>
  <c r="C68" i="5"/>
  <c r="D68" i="5" s="1"/>
  <c r="P68" i="5" s="1"/>
  <c r="C69" i="5"/>
  <c r="D69" i="5" s="1"/>
  <c r="P69" i="5" s="1"/>
  <c r="C70" i="5"/>
  <c r="D70" i="5" s="1"/>
  <c r="P70" i="5" s="1"/>
  <c r="C71" i="5"/>
  <c r="D71" i="5" s="1"/>
  <c r="P71" i="5" s="1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T14" i="2"/>
  <c r="T13" i="2"/>
  <c r="P73" i="5" l="1"/>
  <c r="P74" i="5" s="1"/>
  <c r="J4" i="5"/>
  <c r="P189" i="12"/>
  <c r="P185" i="12"/>
  <c r="P193" i="12"/>
  <c r="P180" i="12"/>
  <c r="P191" i="12"/>
  <c r="P184" i="12"/>
  <c r="P186" i="12"/>
  <c r="P190" i="12"/>
  <c r="P178" i="12"/>
  <c r="P177" i="12"/>
  <c r="P192" i="12"/>
  <c r="P179" i="12"/>
  <c r="P182" i="12"/>
  <c r="P176" i="12"/>
  <c r="P194" i="12"/>
  <c r="P183" i="12"/>
  <c r="P181" i="12"/>
  <c r="P187" i="12"/>
  <c r="P188" i="12"/>
  <c r="P172" i="12"/>
  <c r="P174" i="12"/>
  <c r="P164" i="12"/>
  <c r="P168" i="12"/>
  <c r="P162" i="12"/>
  <c r="P160" i="12"/>
  <c r="P170" i="12"/>
  <c r="P166" i="12"/>
  <c r="P171" i="12"/>
  <c r="P161" i="12"/>
  <c r="P167" i="12"/>
  <c r="P159" i="12"/>
  <c r="P165" i="12"/>
  <c r="P163" i="12"/>
  <c r="P175" i="12"/>
  <c r="P169" i="12"/>
  <c r="P173" i="12"/>
  <c r="P157" i="12"/>
  <c r="P155" i="12"/>
  <c r="P149" i="12"/>
  <c r="P145" i="12"/>
  <c r="P151" i="12"/>
  <c r="P158" i="12"/>
  <c r="P147" i="12"/>
  <c r="P150" i="12"/>
  <c r="P146" i="12"/>
  <c r="P154" i="12"/>
  <c r="P148" i="12"/>
  <c r="P153" i="12"/>
  <c r="P156" i="12"/>
  <c r="P152" i="12"/>
  <c r="P95" i="12"/>
  <c r="P131" i="12"/>
  <c r="P135" i="12"/>
  <c r="P139" i="12"/>
  <c r="P105" i="12"/>
  <c r="P141" i="12"/>
  <c r="P143" i="12"/>
  <c r="P101" i="12"/>
  <c r="P103" i="12"/>
  <c r="P133" i="12"/>
  <c r="P137" i="12"/>
  <c r="P127" i="12"/>
  <c r="P87" i="12"/>
  <c r="P91" i="12"/>
  <c r="P118" i="12"/>
  <c r="P85" i="12"/>
  <c r="P92" i="12"/>
  <c r="P144" i="12"/>
  <c r="P142" i="12"/>
  <c r="P115" i="12"/>
  <c r="P98" i="12"/>
  <c r="P113" i="12"/>
  <c r="P108" i="12"/>
  <c r="P88" i="12"/>
  <c r="P94" i="12"/>
  <c r="P129" i="12"/>
  <c r="P114" i="12"/>
  <c r="P93" i="12"/>
  <c r="P120" i="12"/>
  <c r="P104" i="12"/>
  <c r="P124" i="12"/>
  <c r="P134" i="12"/>
  <c r="P112" i="12"/>
  <c r="P117" i="12"/>
  <c r="P122" i="12"/>
  <c r="P109" i="12"/>
  <c r="P123" i="12"/>
  <c r="P110" i="12"/>
  <c r="P136" i="12"/>
  <c r="P128" i="12"/>
  <c r="P111" i="12"/>
  <c r="P90" i="12"/>
  <c r="P121" i="12"/>
  <c r="P132" i="12"/>
  <c r="P102" i="12"/>
  <c r="P138" i="12"/>
  <c r="P99" i="12"/>
  <c r="P126" i="12"/>
  <c r="P140" i="12"/>
  <c r="P86" i="12"/>
  <c r="P125" i="12"/>
  <c r="P89" i="12"/>
  <c r="P96" i="12"/>
  <c r="P119" i="12"/>
  <c r="P130" i="12"/>
  <c r="P116" i="12"/>
  <c r="P100" i="12"/>
  <c r="P97" i="12"/>
  <c r="P106" i="12"/>
  <c r="P84" i="12"/>
  <c r="P107" i="12"/>
  <c r="H4" i="2"/>
  <c r="G15" i="2" s="1"/>
  <c r="Q4" i="2"/>
  <c r="F3" i="2"/>
  <c r="P10" i="12"/>
  <c r="P18" i="12"/>
  <c r="P26" i="12"/>
  <c r="P34" i="12"/>
  <c r="P42" i="12"/>
  <c r="P50" i="12"/>
  <c r="P58" i="12"/>
  <c r="P66" i="12"/>
  <c r="P74" i="12"/>
  <c r="P82" i="12"/>
  <c r="P6" i="12"/>
  <c r="P14" i="12"/>
  <c r="P22" i="12"/>
  <c r="P30" i="12"/>
  <c r="P38" i="12"/>
  <c r="P46" i="12"/>
  <c r="P54" i="12"/>
  <c r="P62" i="12"/>
  <c r="P70" i="12"/>
  <c r="P78" i="12"/>
  <c r="P7" i="12"/>
  <c r="P15" i="12"/>
  <c r="P23" i="12"/>
  <c r="P31" i="12"/>
  <c r="P39" i="12"/>
  <c r="P47" i="12"/>
  <c r="P55" i="12"/>
  <c r="P63" i="12"/>
  <c r="P71" i="12"/>
  <c r="P79" i="12"/>
  <c r="P16" i="12"/>
  <c r="P28" i="12"/>
  <c r="P41" i="12"/>
  <c r="P53" i="12"/>
  <c r="P67" i="12"/>
  <c r="P80" i="12"/>
  <c r="P4" i="12"/>
  <c r="P17" i="12"/>
  <c r="P29" i="12"/>
  <c r="P43" i="12"/>
  <c r="P56" i="12"/>
  <c r="P68" i="12"/>
  <c r="P81" i="12"/>
  <c r="P5" i="12"/>
  <c r="P19" i="12"/>
  <c r="P32" i="12"/>
  <c r="P44" i="12"/>
  <c r="P57" i="12"/>
  <c r="P69" i="12"/>
  <c r="P83" i="12"/>
  <c r="P8" i="12"/>
  <c r="P20" i="12"/>
  <c r="P33" i="12"/>
  <c r="P45" i="12"/>
  <c r="P59" i="12"/>
  <c r="P72" i="12"/>
  <c r="P9" i="12"/>
  <c r="P21" i="12"/>
  <c r="P35" i="12"/>
  <c r="P48" i="12"/>
  <c r="P60" i="12"/>
  <c r="P73" i="12"/>
  <c r="P11" i="12"/>
  <c r="P24" i="12"/>
  <c r="P36" i="12"/>
  <c r="P49" i="12"/>
  <c r="P61" i="12"/>
  <c r="P75" i="12"/>
  <c r="P12" i="12"/>
  <c r="P25" i="12"/>
  <c r="P37" i="12"/>
  <c r="P51" i="12"/>
  <c r="P64" i="12"/>
  <c r="P76" i="12"/>
  <c r="P13" i="12"/>
  <c r="P27" i="12"/>
  <c r="P40" i="12"/>
  <c r="P52" i="12"/>
  <c r="P65" i="12"/>
  <c r="P77" i="12"/>
  <c r="E5" i="12"/>
  <c r="E6" i="12" s="1"/>
  <c r="E7" i="12" s="1"/>
  <c r="E8" i="12" s="1"/>
  <c r="E9" i="12" s="1"/>
  <c r="E10" i="12" s="1"/>
  <c r="E11" i="12" s="1"/>
  <c r="E12" i="12" s="1"/>
  <c r="E13" i="12" s="1"/>
  <c r="E14" i="12" s="1"/>
  <c r="E15" i="12" s="1"/>
  <c r="E16" i="12" s="1"/>
  <c r="E17" i="12" s="1"/>
  <c r="E18" i="12" s="1"/>
  <c r="E19" i="12" s="1"/>
  <c r="E20" i="12" s="1"/>
  <c r="E21" i="12" s="1"/>
  <c r="E22" i="12" s="1"/>
  <c r="E23" i="12" s="1"/>
  <c r="E24" i="12" s="1"/>
  <c r="E25" i="12" s="1"/>
  <c r="E26" i="12" s="1"/>
  <c r="E27" i="12" s="1"/>
  <c r="E28" i="12" s="1"/>
  <c r="E29" i="12" s="1"/>
  <c r="E30" i="12" s="1"/>
  <c r="E31" i="12" s="1"/>
  <c r="E32" i="12" s="1"/>
  <c r="E33" i="12" s="1"/>
  <c r="E34" i="12" s="1"/>
  <c r="E35" i="12" s="1"/>
  <c r="E36" i="12" s="1"/>
  <c r="E37" i="12" s="1"/>
  <c r="E38" i="12" s="1"/>
  <c r="E39" i="12" s="1"/>
  <c r="E40" i="12" s="1"/>
  <c r="E41" i="12" s="1"/>
  <c r="E42" i="12" s="1"/>
  <c r="E43" i="12" s="1"/>
  <c r="E44" i="12" s="1"/>
  <c r="E45" i="12" s="1"/>
  <c r="E46" i="12" s="1"/>
  <c r="E47" i="12" s="1"/>
  <c r="E48" i="12" s="1"/>
  <c r="E49" i="12" s="1"/>
  <c r="E50" i="12" s="1"/>
  <c r="E51" i="12" s="1"/>
  <c r="E52" i="12" s="1"/>
  <c r="E53" i="12" s="1"/>
  <c r="E54" i="12" s="1"/>
  <c r="E55" i="12" s="1"/>
  <c r="E56" i="12" s="1"/>
  <c r="E57" i="12" s="1"/>
  <c r="E58" i="12" s="1"/>
  <c r="E59" i="12" s="1"/>
  <c r="E60" i="12" s="1"/>
  <c r="E61" i="12" s="1"/>
  <c r="E62" i="12" s="1"/>
  <c r="E63" i="12" s="1"/>
  <c r="E64" i="12" s="1"/>
  <c r="E65" i="12" s="1"/>
  <c r="E66" i="12" s="1"/>
  <c r="E67" i="12" s="1"/>
  <c r="E68" i="12" s="1"/>
  <c r="E69" i="12" s="1"/>
  <c r="E70" i="12" s="1"/>
  <c r="E71" i="12" s="1"/>
  <c r="E72" i="12" s="1"/>
  <c r="E73" i="12" s="1"/>
  <c r="E74" i="12" s="1"/>
  <c r="E75" i="12" s="1"/>
  <c r="E76" i="12" s="1"/>
  <c r="E77" i="12" s="1"/>
  <c r="E78" i="12" s="1"/>
  <c r="E79" i="12" s="1"/>
  <c r="E80" i="12" s="1"/>
  <c r="E81" i="12" s="1"/>
  <c r="E82" i="12" s="1"/>
  <c r="E83" i="12" s="1"/>
  <c r="G4" i="12"/>
  <c r="F4" i="12"/>
  <c r="R74" i="13"/>
  <c r="F64" i="2"/>
  <c r="F56" i="2"/>
  <c r="F48" i="2"/>
  <c r="F40" i="2"/>
  <c r="F32" i="2"/>
  <c r="F23" i="2"/>
  <c r="F15" i="2"/>
  <c r="F7" i="2"/>
  <c r="F66" i="2"/>
  <c r="F58" i="2"/>
  <c r="F50" i="2"/>
  <c r="F42" i="2"/>
  <c r="F34" i="2"/>
  <c r="F25" i="2"/>
  <c r="F17" i="2"/>
  <c r="F9" i="2"/>
  <c r="F71" i="2"/>
  <c r="F63" i="2"/>
  <c r="F55" i="2"/>
  <c r="F47" i="2"/>
  <c r="F39" i="2"/>
  <c r="F31" i="2"/>
  <c r="R81" i="13"/>
  <c r="R44" i="13"/>
  <c r="R59" i="13"/>
  <c r="R27" i="13"/>
  <c r="R35" i="13"/>
  <c r="R9" i="13"/>
  <c r="R11" i="13"/>
  <c r="R29" i="13"/>
  <c r="R19" i="13"/>
  <c r="R83" i="13"/>
  <c r="D3" i="13"/>
  <c r="G3" i="13" s="1"/>
  <c r="H3" i="13" s="1"/>
  <c r="R10" i="13"/>
  <c r="Q10" i="13"/>
  <c r="R75" i="13"/>
  <c r="R67" i="13"/>
  <c r="R52" i="13"/>
  <c r="R68" i="13"/>
  <c r="R33" i="13"/>
  <c r="R26" i="13"/>
  <c r="R18" i="13"/>
  <c r="R66" i="13"/>
  <c r="R57" i="13"/>
  <c r="R73" i="13"/>
  <c r="R42" i="13"/>
  <c r="F65" i="2"/>
  <c r="F57" i="2"/>
  <c r="F49" i="2"/>
  <c r="F41" i="2"/>
  <c r="F33" i="2"/>
  <c r="F24" i="2"/>
  <c r="F16" i="2"/>
  <c r="F8" i="2"/>
  <c r="F70" i="2"/>
  <c r="F62" i="2"/>
  <c r="F54" i="2"/>
  <c r="F46" i="2"/>
  <c r="F38" i="2"/>
  <c r="F30" i="2"/>
  <c r="F21" i="2"/>
  <c r="F13" i="2"/>
  <c r="F5" i="2"/>
  <c r="F6" i="2"/>
  <c r="F69" i="2"/>
  <c r="F61" i="2"/>
  <c r="F53" i="2"/>
  <c r="F45" i="2"/>
  <c r="F37" i="2"/>
  <c r="F29" i="2"/>
  <c r="F20" i="2"/>
  <c r="F12" i="2"/>
  <c r="F4" i="2"/>
  <c r="F22" i="2"/>
  <c r="F68" i="2"/>
  <c r="F60" i="2"/>
  <c r="F52" i="2"/>
  <c r="F44" i="2"/>
  <c r="F36" i="2"/>
  <c r="F28" i="2"/>
  <c r="F19" i="2"/>
  <c r="F11" i="2"/>
  <c r="F14" i="2"/>
  <c r="F67" i="2"/>
  <c r="F59" i="2"/>
  <c r="F51" i="2"/>
  <c r="F43" i="2"/>
  <c r="F35" i="2"/>
  <c r="F26" i="2"/>
  <c r="F18" i="2"/>
  <c r="F10" i="2"/>
  <c r="F27" i="2"/>
  <c r="F3" i="12"/>
  <c r="G3" i="12"/>
  <c r="V3" i="12"/>
  <c r="Q4" i="5"/>
  <c r="S4" i="5"/>
  <c r="R4" i="5" s="1"/>
  <c r="G4" i="5"/>
  <c r="Q70" i="5"/>
  <c r="Q62" i="5"/>
  <c r="Q54" i="5"/>
  <c r="Q46" i="5"/>
  <c r="Q38" i="5"/>
  <c r="Q30" i="5"/>
  <c r="Q22" i="5"/>
  <c r="Q6" i="5"/>
  <c r="Q13" i="5"/>
  <c r="Q5" i="5"/>
  <c r="Q64" i="5"/>
  <c r="Q48" i="5"/>
  <c r="Q32" i="5"/>
  <c r="Q24" i="5"/>
  <c r="Q60" i="5"/>
  <c r="Q36" i="5"/>
  <c r="Q20" i="5"/>
  <c r="Q11" i="5"/>
  <c r="Q67" i="5"/>
  <c r="Q59" i="5"/>
  <c r="Q51" i="5"/>
  <c r="Q35" i="5"/>
  <c r="Q27" i="5"/>
  <c r="Q19" i="5"/>
  <c r="Q66" i="5"/>
  <c r="Q42" i="5"/>
  <c r="Q34" i="5"/>
  <c r="Q10" i="5"/>
  <c r="Q44" i="5"/>
  <c r="Q8" i="5"/>
  <c r="Q40" i="5"/>
  <c r="Q56" i="5"/>
  <c r="Q25" i="5"/>
  <c r="Q9" i="5"/>
  <c r="Q68" i="5"/>
  <c r="Q52" i="5"/>
  <c r="Q28" i="5"/>
  <c r="Q12" i="5"/>
  <c r="R12" i="5"/>
  <c r="Q50" i="5"/>
  <c r="Q26" i="5"/>
  <c r="Q7" i="5"/>
  <c r="Q16" i="5"/>
  <c r="Q58" i="5"/>
  <c r="Q31" i="5"/>
  <c r="Q14" i="5"/>
  <c r="Q43" i="5"/>
  <c r="R53" i="5"/>
  <c r="Q53" i="5"/>
  <c r="Q15" i="5"/>
  <c r="Q18" i="5"/>
  <c r="Q21" i="5"/>
  <c r="Q23" i="5"/>
  <c r="R31" i="5"/>
  <c r="R33" i="5"/>
  <c r="Q33" i="5"/>
  <c r="R55" i="5"/>
  <c r="Q55" i="5"/>
  <c r="R57" i="5"/>
  <c r="Q57" i="5"/>
  <c r="R59" i="5"/>
  <c r="R61" i="5"/>
  <c r="Q61" i="5"/>
  <c r="R63" i="5"/>
  <c r="Q63" i="5"/>
  <c r="R65" i="5"/>
  <c r="Q65" i="5"/>
  <c r="R67" i="5"/>
  <c r="R69" i="5"/>
  <c r="Q69" i="5"/>
  <c r="R71" i="5"/>
  <c r="Q71" i="5"/>
  <c r="R45" i="5"/>
  <c r="Q45" i="5"/>
  <c r="R25" i="5"/>
  <c r="Q47" i="5"/>
  <c r="R37" i="5"/>
  <c r="Q37" i="5"/>
  <c r="R41" i="5"/>
  <c r="Q41" i="5"/>
  <c r="Q17" i="5"/>
  <c r="R14" i="5"/>
  <c r="Q39" i="5"/>
  <c r="R47" i="5"/>
  <c r="R49" i="5"/>
  <c r="Q49" i="5"/>
  <c r="R35" i="5"/>
  <c r="R27" i="5"/>
  <c r="R29" i="5"/>
  <c r="Q29" i="5"/>
  <c r="T3" i="5" l="1"/>
  <c r="G83" i="12"/>
  <c r="E84" i="12"/>
  <c r="G13" i="2"/>
  <c r="G56" i="2"/>
  <c r="G32" i="2"/>
  <c r="G8" i="2"/>
  <c r="G37" i="2"/>
  <c r="G55" i="2"/>
  <c r="G31" i="2"/>
  <c r="G7" i="2"/>
  <c r="G53" i="2"/>
  <c r="G29" i="2"/>
  <c r="G5" i="2"/>
  <c r="G24" i="2"/>
  <c r="G23" i="2"/>
  <c r="G63" i="2"/>
  <c r="G71" i="2"/>
  <c r="G47" i="2"/>
  <c r="G69" i="2"/>
  <c r="G45" i="2"/>
  <c r="G21" i="2"/>
  <c r="G48" i="2"/>
  <c r="G64" i="2"/>
  <c r="G40" i="2"/>
  <c r="G3" i="2"/>
  <c r="F12" i="12"/>
  <c r="I3" i="2"/>
  <c r="G7" i="12"/>
  <c r="F7" i="12"/>
  <c r="G6" i="12"/>
  <c r="F6" i="12"/>
  <c r="F10" i="12"/>
  <c r="G10" i="12"/>
  <c r="F8" i="12"/>
  <c r="G8" i="12"/>
  <c r="F15" i="12"/>
  <c r="F5" i="12"/>
  <c r="G15" i="12"/>
  <c r="G5" i="12"/>
  <c r="G14" i="12"/>
  <c r="F11" i="12"/>
  <c r="G12" i="12"/>
  <c r="F14" i="12"/>
  <c r="G11" i="12"/>
  <c r="I4" i="5"/>
  <c r="F24" i="12"/>
  <c r="F20" i="12"/>
  <c r="G24" i="12"/>
  <c r="G20" i="12"/>
  <c r="F29" i="12"/>
  <c r="G29" i="12"/>
  <c r="F17" i="12"/>
  <c r="F26" i="12"/>
  <c r="G26" i="12"/>
  <c r="F28" i="12"/>
  <c r="F38" i="12"/>
  <c r="F23" i="12"/>
  <c r="G38" i="12"/>
  <c r="F33" i="12"/>
  <c r="G23" i="12"/>
  <c r="F32" i="12"/>
  <c r="G17" i="12"/>
  <c r="F43" i="12"/>
  <c r="G43" i="12"/>
  <c r="G22" i="12"/>
  <c r="F47" i="12"/>
  <c r="G33" i="12"/>
  <c r="F34" i="12"/>
  <c r="F16" i="12"/>
  <c r="G37" i="12"/>
  <c r="F56" i="12"/>
  <c r="F37" i="12"/>
  <c r="F27" i="12"/>
  <c r="G47" i="12"/>
  <c r="G28" i="12"/>
  <c r="G34" i="12"/>
  <c r="F31" i="12"/>
  <c r="G56" i="12"/>
  <c r="F22" i="12"/>
  <c r="F52" i="12"/>
  <c r="G16" i="12"/>
  <c r="G52" i="12"/>
  <c r="G32" i="12"/>
  <c r="G46" i="12"/>
  <c r="F61" i="12"/>
  <c r="G58" i="12"/>
  <c r="G45" i="12"/>
  <c r="F21" i="12"/>
  <c r="G61" i="12"/>
  <c r="G36" i="12"/>
  <c r="F13" i="12"/>
  <c r="F46" i="12"/>
  <c r="F36" i="12"/>
  <c r="F30" i="12"/>
  <c r="G75" i="12"/>
  <c r="G31" i="12"/>
  <c r="G70" i="12"/>
  <c r="F55" i="12"/>
  <c r="G21" i="12"/>
  <c r="F70" i="12"/>
  <c r="F51" i="12"/>
  <c r="F41" i="12"/>
  <c r="F40" i="12"/>
  <c r="G27" i="12"/>
  <c r="F58" i="12"/>
  <c r="G51" i="12"/>
  <c r="G41" i="12"/>
  <c r="G40" i="12"/>
  <c r="G13" i="12"/>
  <c r="G55" i="12"/>
  <c r="G66" i="12"/>
  <c r="F64" i="12"/>
  <c r="G64" i="12"/>
  <c r="G80" i="12"/>
  <c r="F65" i="12"/>
  <c r="F83" i="12"/>
  <c r="F77" i="12"/>
  <c r="F42" i="12"/>
  <c r="F62" i="12"/>
  <c r="F18" i="12"/>
  <c r="G65" i="12"/>
  <c r="F60" i="12"/>
  <c r="G54" i="12"/>
  <c r="G42" i="12"/>
  <c r="G18" i="12"/>
  <c r="F75" i="12"/>
  <c r="G60" i="12"/>
  <c r="F45" i="12"/>
  <c r="G30" i="12"/>
  <c r="F50" i="12"/>
  <c r="F66" i="12"/>
  <c r="G77" i="12"/>
  <c r="F54" i="12"/>
  <c r="F76" i="12"/>
  <c r="F53" i="12"/>
  <c r="G50" i="12"/>
  <c r="G78" i="12"/>
  <c r="F68" i="12"/>
  <c r="F74" i="12"/>
  <c r="G76" i="12"/>
  <c r="G53" i="12"/>
  <c r="F82" i="12"/>
  <c r="F78" i="12"/>
  <c r="G68" i="12"/>
  <c r="G74" i="12"/>
  <c r="F71" i="12"/>
  <c r="F44" i="12"/>
  <c r="G82" i="12"/>
  <c r="F69" i="12"/>
  <c r="F63" i="12"/>
  <c r="F81" i="12"/>
  <c r="G71" i="12"/>
  <c r="G44" i="12"/>
  <c r="F57" i="12"/>
  <c r="G69" i="12"/>
  <c r="G63" i="12"/>
  <c r="G81" i="12"/>
  <c r="F48" i="12"/>
  <c r="F67" i="12"/>
  <c r="G57" i="12"/>
  <c r="F72" i="12"/>
  <c r="F59" i="12"/>
  <c r="F49" i="12"/>
  <c r="G48" i="12"/>
  <c r="G67" i="12"/>
  <c r="F35" i="12"/>
  <c r="F25" i="12"/>
  <c r="G72" i="12"/>
  <c r="G59" i="12"/>
  <c r="G49" i="12"/>
  <c r="F80" i="12"/>
  <c r="G62" i="12"/>
  <c r="G35" i="12"/>
  <c r="G25" i="12"/>
  <c r="G19" i="12"/>
  <c r="F19" i="12"/>
  <c r="G73" i="12"/>
  <c r="F73" i="12"/>
  <c r="G9" i="12"/>
  <c r="F9" i="12"/>
  <c r="G79" i="12"/>
  <c r="F79" i="12"/>
  <c r="G39" i="12"/>
  <c r="F39" i="12"/>
  <c r="T5" i="5"/>
  <c r="I3" i="13"/>
  <c r="P50" i="13"/>
  <c r="Q50" i="13" s="1"/>
  <c r="P3" i="13"/>
  <c r="R3" i="13" s="1"/>
  <c r="P54" i="13"/>
  <c r="Q54" i="13" s="1"/>
  <c r="P14" i="13"/>
  <c r="Q14" i="13" s="1"/>
  <c r="P21" i="13"/>
  <c r="Q21" i="13" s="1"/>
  <c r="P82" i="13"/>
  <c r="P22" i="13"/>
  <c r="Q22" i="13" s="1"/>
  <c r="P47" i="13"/>
  <c r="Q47" i="13" s="1"/>
  <c r="P30" i="13"/>
  <c r="Q30" i="13" s="1"/>
  <c r="P60" i="13"/>
  <c r="R60" i="13" s="1"/>
  <c r="P39" i="13"/>
  <c r="Q39" i="13" s="1"/>
  <c r="P31" i="13"/>
  <c r="R31" i="13" s="1"/>
  <c r="P51" i="13"/>
  <c r="R51" i="13" s="1"/>
  <c r="P69" i="13"/>
  <c r="R69" i="13" s="1"/>
  <c r="P80" i="13"/>
  <c r="Q80" i="13" s="1"/>
  <c r="P48" i="13"/>
  <c r="Q48" i="13" s="1"/>
  <c r="P15" i="13"/>
  <c r="Q15" i="13" s="1"/>
  <c r="P25" i="13"/>
  <c r="Q25" i="13" s="1"/>
  <c r="P56" i="13"/>
  <c r="Q56" i="13" s="1"/>
  <c r="P63" i="13"/>
  <c r="Q63" i="13" s="1"/>
  <c r="P6" i="13"/>
  <c r="Q6" i="13" s="1"/>
  <c r="P20" i="13"/>
  <c r="R20" i="13" s="1"/>
  <c r="P12" i="13"/>
  <c r="Q12" i="13" s="1"/>
  <c r="P76" i="13"/>
  <c r="Q76" i="13" s="1"/>
  <c r="P36" i="13"/>
  <c r="R36" i="13" s="1"/>
  <c r="P32" i="13"/>
  <c r="R32" i="13" s="1"/>
  <c r="P77" i="13"/>
  <c r="Q77" i="13" s="1"/>
  <c r="P65" i="13"/>
  <c r="Q65" i="13" s="1"/>
  <c r="P72" i="13"/>
  <c r="Q72" i="13" s="1"/>
  <c r="P7" i="13"/>
  <c r="R7" i="13" s="1"/>
  <c r="P34" i="13"/>
  <c r="P53" i="13"/>
  <c r="P24" i="13"/>
  <c r="P45" i="13"/>
  <c r="P16" i="13"/>
  <c r="P37" i="13"/>
  <c r="P8" i="13"/>
  <c r="P28" i="13"/>
  <c r="P23" i="13"/>
  <c r="P79" i="13"/>
  <c r="P5" i="13"/>
  <c r="P71" i="13"/>
  <c r="P4" i="13"/>
  <c r="P43" i="13"/>
  <c r="P55" i="13"/>
  <c r="P78" i="13"/>
  <c r="P49" i="13"/>
  <c r="P70" i="13"/>
  <c r="P41" i="13"/>
  <c r="P62" i="13"/>
  <c r="P64" i="13"/>
  <c r="P13" i="13"/>
  <c r="P17" i="13"/>
  <c r="P46" i="13"/>
  <c r="P58" i="13"/>
  <c r="P38" i="13"/>
  <c r="P40" i="13"/>
  <c r="P61" i="13"/>
  <c r="P3" i="12"/>
  <c r="O3" i="12"/>
  <c r="H4" i="5"/>
  <c r="G5" i="5"/>
  <c r="P48" i="2"/>
  <c r="P31" i="2"/>
  <c r="P14" i="2"/>
  <c r="P10" i="2"/>
  <c r="P21" i="2"/>
  <c r="P20" i="2"/>
  <c r="P33" i="2"/>
  <c r="P65" i="2"/>
  <c r="P8" i="2"/>
  <c r="P44" i="2"/>
  <c r="P47" i="2"/>
  <c r="P36" i="2"/>
  <c r="P66" i="2"/>
  <c r="P40" i="2"/>
  <c r="P58" i="2"/>
  <c r="P23" i="2"/>
  <c r="P57" i="2"/>
  <c r="P70" i="2"/>
  <c r="P6" i="2"/>
  <c r="P13" i="2"/>
  <c r="P18" i="2"/>
  <c r="P12" i="2"/>
  <c r="P41" i="2"/>
  <c r="P16" i="2"/>
  <c r="P46" i="2"/>
  <c r="P53" i="2"/>
  <c r="P49" i="2"/>
  <c r="P35" i="2"/>
  <c r="P38" i="2"/>
  <c r="P45" i="2"/>
  <c r="P64" i="2"/>
  <c r="P11" i="2"/>
  <c r="P43" i="2"/>
  <c r="P56" i="2"/>
  <c r="P19" i="2"/>
  <c r="P39" i="2"/>
  <c r="P26" i="2"/>
  <c r="P22" i="2"/>
  <c r="P50" i="2"/>
  <c r="P28" i="2"/>
  <c r="P42" i="2"/>
  <c r="P32" i="2"/>
  <c r="P34" i="2"/>
  <c r="P15" i="2"/>
  <c r="P25" i="2"/>
  <c r="P62" i="2"/>
  <c r="P69" i="2"/>
  <c r="P5" i="2"/>
  <c r="P68" i="2"/>
  <c r="P4" i="2"/>
  <c r="P24" i="2"/>
  <c r="P71" i="2"/>
  <c r="P7" i="2"/>
  <c r="P54" i="2"/>
  <c r="P61" i="2"/>
  <c r="P60" i="2"/>
  <c r="P17" i="2"/>
  <c r="P63" i="2"/>
  <c r="P59" i="2"/>
  <c r="P52" i="2"/>
  <c r="P55" i="2"/>
  <c r="P27" i="2"/>
  <c r="P51" i="2"/>
  <c r="P9" i="2"/>
  <c r="P67" i="2"/>
  <c r="P30" i="2"/>
  <c r="P37" i="2"/>
  <c r="P3" i="2"/>
  <c r="P29" i="2"/>
  <c r="G6" i="2"/>
  <c r="G61" i="2"/>
  <c r="G39" i="2"/>
  <c r="G16" i="2"/>
  <c r="E85" i="12" l="1"/>
  <c r="F84" i="12"/>
  <c r="G84" i="12"/>
  <c r="H5" i="5"/>
  <c r="I5" i="5"/>
  <c r="R63" i="13"/>
  <c r="R77" i="13"/>
  <c r="Q51" i="13"/>
  <c r="R14" i="13"/>
  <c r="R80" i="13"/>
  <c r="Q3" i="13"/>
  <c r="Q69" i="13"/>
  <c r="R12" i="13"/>
  <c r="R22" i="13"/>
  <c r="R48" i="13"/>
  <c r="R50" i="13"/>
  <c r="Q20" i="13"/>
  <c r="R56" i="13"/>
  <c r="Q31" i="13"/>
  <c r="R72" i="13"/>
  <c r="R47" i="13"/>
  <c r="Q60" i="13"/>
  <c r="Q36" i="13"/>
  <c r="R25" i="13"/>
  <c r="R54" i="13"/>
  <c r="R39" i="13"/>
  <c r="R30" i="13"/>
  <c r="R21" i="13"/>
  <c r="R15" i="13"/>
  <c r="Q7" i="13"/>
  <c r="Q32" i="13"/>
  <c r="Q82" i="13"/>
  <c r="R82" i="13"/>
  <c r="R6" i="13"/>
  <c r="K3" i="13"/>
  <c r="K5" i="13"/>
  <c r="R76" i="13"/>
  <c r="R65" i="13"/>
  <c r="Q46" i="13"/>
  <c r="R46" i="13"/>
  <c r="Q78" i="13"/>
  <c r="R78" i="13"/>
  <c r="Q5" i="13"/>
  <c r="R5" i="13"/>
  <c r="Q24" i="13"/>
  <c r="R24" i="13"/>
  <c r="Q17" i="13"/>
  <c r="R17" i="13"/>
  <c r="Q55" i="13"/>
  <c r="R55" i="13"/>
  <c r="Q79" i="13"/>
  <c r="R79" i="13"/>
  <c r="Q53" i="13"/>
  <c r="R53" i="13"/>
  <c r="Q13" i="13"/>
  <c r="R13" i="13"/>
  <c r="Q23" i="13"/>
  <c r="R23" i="13"/>
  <c r="Q34" i="13"/>
  <c r="R34" i="13"/>
  <c r="Q64" i="13"/>
  <c r="R64" i="13"/>
  <c r="Q28" i="13"/>
  <c r="R28" i="13"/>
  <c r="Q61" i="13"/>
  <c r="R61" i="13"/>
  <c r="Q62" i="13"/>
  <c r="R62" i="13"/>
  <c r="Q8" i="13"/>
  <c r="R8" i="13"/>
  <c r="Q40" i="13"/>
  <c r="R40" i="13"/>
  <c r="Q41" i="13"/>
  <c r="R41" i="13"/>
  <c r="Q43" i="13"/>
  <c r="R43" i="13"/>
  <c r="Q37" i="13"/>
  <c r="R37" i="13"/>
  <c r="Q38" i="13"/>
  <c r="R38" i="13"/>
  <c r="Q70" i="13"/>
  <c r="R70" i="13"/>
  <c r="Q4" i="13"/>
  <c r="R4" i="13"/>
  <c r="Q16" i="13"/>
  <c r="R16" i="13"/>
  <c r="Q58" i="13"/>
  <c r="R58" i="13"/>
  <c r="Q49" i="13"/>
  <c r="R49" i="13"/>
  <c r="Q71" i="13"/>
  <c r="R71" i="13"/>
  <c r="Q45" i="13"/>
  <c r="R45" i="13"/>
  <c r="R3" i="12"/>
  <c r="R5" i="12"/>
  <c r="U3" i="5"/>
  <c r="U5" i="5" s="1"/>
  <c r="G6" i="5"/>
  <c r="R5" i="2"/>
  <c r="G66" i="2"/>
  <c r="G28" i="2"/>
  <c r="G46" i="2"/>
  <c r="G57" i="2"/>
  <c r="G10" i="2"/>
  <c r="G27" i="2"/>
  <c r="G36" i="2"/>
  <c r="G54" i="2"/>
  <c r="G65" i="2"/>
  <c r="G18" i="2"/>
  <c r="G35" i="2"/>
  <c r="G44" i="2"/>
  <c r="G62" i="2"/>
  <c r="G9" i="2"/>
  <c r="G26" i="2"/>
  <c r="G43" i="2"/>
  <c r="G52" i="2"/>
  <c r="G38" i="2"/>
  <c r="G70" i="2"/>
  <c r="G17" i="2"/>
  <c r="G34" i="2"/>
  <c r="G51" i="2"/>
  <c r="G60" i="2"/>
  <c r="G49" i="2"/>
  <c r="G14" i="2"/>
  <c r="G25" i="2"/>
  <c r="G42" i="2"/>
  <c r="G59" i="2"/>
  <c r="G4" i="2"/>
  <c r="G68" i="2"/>
  <c r="G22" i="2"/>
  <c r="G33" i="2"/>
  <c r="G50" i="2"/>
  <c r="G67" i="2"/>
  <c r="G12" i="2"/>
  <c r="G19" i="2"/>
  <c r="G30" i="2"/>
  <c r="G41" i="2"/>
  <c r="G58" i="2"/>
  <c r="G11" i="2"/>
  <c r="G20" i="2"/>
  <c r="R3" i="2"/>
  <c r="F85" i="12" l="1"/>
  <c r="E86" i="12"/>
  <c r="G85" i="12"/>
  <c r="I5" i="2"/>
  <c r="H6" i="5"/>
  <c r="I6" i="5"/>
  <c r="L3" i="13"/>
  <c r="L5" i="13" s="1"/>
  <c r="T5" i="13"/>
  <c r="T3" i="13"/>
  <c r="S3" i="12"/>
  <c r="S5" i="12" s="1"/>
  <c r="G7" i="5"/>
  <c r="S3" i="2"/>
  <c r="S5" i="2" s="1"/>
  <c r="F86" i="12" l="1"/>
  <c r="E87" i="12"/>
  <c r="G86" i="12"/>
  <c r="H7" i="5"/>
  <c r="I7" i="5"/>
  <c r="U3" i="13"/>
  <c r="U5" i="13" s="1"/>
  <c r="Y6" i="13" s="1"/>
  <c r="G8" i="5"/>
  <c r="J3" i="2"/>
  <c r="J5" i="2" s="1"/>
  <c r="W6" i="2" s="1"/>
  <c r="E88" i="12" l="1"/>
  <c r="F87" i="12"/>
  <c r="G87" i="12"/>
  <c r="H8" i="5"/>
  <c r="I8" i="5"/>
  <c r="G9" i="5"/>
  <c r="E89" i="12" l="1"/>
  <c r="F88" i="12"/>
  <c r="G88" i="12"/>
  <c r="H9" i="5"/>
  <c r="I9" i="5"/>
  <c r="G10" i="5"/>
  <c r="F89" i="12" l="1"/>
  <c r="E90" i="12"/>
  <c r="G89" i="12"/>
  <c r="H10" i="5"/>
  <c r="I10" i="5"/>
  <c r="G11" i="5"/>
  <c r="F90" i="12" l="1"/>
  <c r="E91" i="12"/>
  <c r="G90" i="12"/>
  <c r="H11" i="5"/>
  <c r="I11" i="5"/>
  <c r="G12" i="5"/>
  <c r="F91" i="12" l="1"/>
  <c r="E92" i="12"/>
  <c r="G91" i="12"/>
  <c r="H12" i="5"/>
  <c r="I12" i="5"/>
  <c r="G13" i="5"/>
  <c r="E93" i="12" l="1"/>
  <c r="F92" i="12"/>
  <c r="G92" i="12"/>
  <c r="H13" i="5"/>
  <c r="I13" i="5"/>
  <c r="G14" i="5"/>
  <c r="F93" i="12" l="1"/>
  <c r="E94" i="12"/>
  <c r="G93" i="12"/>
  <c r="H14" i="5"/>
  <c r="I14" i="5"/>
  <c r="G15" i="5"/>
  <c r="F94" i="12" l="1"/>
  <c r="E95" i="12"/>
  <c r="G94" i="12"/>
  <c r="H15" i="5"/>
  <c r="I15" i="5"/>
  <c r="G16" i="5"/>
  <c r="F95" i="12" l="1"/>
  <c r="E96" i="12"/>
  <c r="G95" i="12"/>
  <c r="H16" i="5"/>
  <c r="I16" i="5"/>
  <c r="G17" i="5"/>
  <c r="E97" i="12" l="1"/>
  <c r="F96" i="12"/>
  <c r="G96" i="12"/>
  <c r="H17" i="5"/>
  <c r="I17" i="5"/>
  <c r="G18" i="5"/>
  <c r="E98" i="12" l="1"/>
  <c r="F97" i="12"/>
  <c r="G97" i="12"/>
  <c r="H18" i="5"/>
  <c r="I18" i="5"/>
  <c r="G19" i="5"/>
  <c r="F98" i="12" l="1"/>
  <c r="E99" i="12"/>
  <c r="G98" i="12"/>
  <c r="H19" i="5"/>
  <c r="I19" i="5"/>
  <c r="G20" i="5"/>
  <c r="E100" i="12" l="1"/>
  <c r="F99" i="12"/>
  <c r="G99" i="12"/>
  <c r="H20" i="5"/>
  <c r="I20" i="5"/>
  <c r="G21" i="5"/>
  <c r="F100" i="12" l="1"/>
  <c r="E101" i="12"/>
  <c r="G100" i="12"/>
  <c r="H21" i="5"/>
  <c r="I21" i="5"/>
  <c r="G22" i="5"/>
  <c r="E102" i="12" l="1"/>
  <c r="F101" i="12"/>
  <c r="G101" i="12"/>
  <c r="H22" i="5"/>
  <c r="I22" i="5"/>
  <c r="G23" i="5"/>
  <c r="E103" i="12" l="1"/>
  <c r="F102" i="12"/>
  <c r="G102" i="12"/>
  <c r="H23" i="5"/>
  <c r="I23" i="5"/>
  <c r="G24" i="5"/>
  <c r="E104" i="12" l="1"/>
  <c r="F103" i="12"/>
  <c r="G103" i="12"/>
  <c r="H24" i="5"/>
  <c r="I24" i="5"/>
  <c r="G25" i="5"/>
  <c r="E105" i="12" l="1"/>
  <c r="F104" i="12"/>
  <c r="G104" i="12"/>
  <c r="H25" i="5"/>
  <c r="I25" i="5"/>
  <c r="G26" i="5"/>
  <c r="E106" i="12" l="1"/>
  <c r="F105" i="12"/>
  <c r="G105" i="12"/>
  <c r="H26" i="5"/>
  <c r="I26" i="5"/>
  <c r="G27" i="5"/>
  <c r="E107" i="12" l="1"/>
  <c r="F106" i="12"/>
  <c r="G106" i="12"/>
  <c r="H27" i="5"/>
  <c r="I27" i="5"/>
  <c r="G28" i="5"/>
  <c r="E108" i="12" l="1"/>
  <c r="F107" i="12"/>
  <c r="G107" i="12"/>
  <c r="H28" i="5"/>
  <c r="I28" i="5"/>
  <c r="G29" i="5"/>
  <c r="E109" i="12" l="1"/>
  <c r="F108" i="12"/>
  <c r="G108" i="12"/>
  <c r="H29" i="5"/>
  <c r="I29" i="5"/>
  <c r="G30" i="5"/>
  <c r="E110" i="12" l="1"/>
  <c r="F109" i="12"/>
  <c r="G109" i="12"/>
  <c r="H30" i="5"/>
  <c r="I30" i="5"/>
  <c r="G31" i="5"/>
  <c r="E111" i="12" l="1"/>
  <c r="F110" i="12"/>
  <c r="G110" i="12"/>
  <c r="H31" i="5"/>
  <c r="I31" i="5"/>
  <c r="G32" i="5"/>
  <c r="E112" i="12" l="1"/>
  <c r="F111" i="12"/>
  <c r="G111" i="12"/>
  <c r="H32" i="5"/>
  <c r="I32" i="5"/>
  <c r="G33" i="5"/>
  <c r="E113" i="12" l="1"/>
  <c r="F112" i="12"/>
  <c r="G112" i="12"/>
  <c r="H33" i="5"/>
  <c r="I33" i="5"/>
  <c r="G34" i="5"/>
  <c r="E114" i="12" l="1"/>
  <c r="F113" i="12"/>
  <c r="G113" i="12"/>
  <c r="H34" i="5"/>
  <c r="I34" i="5"/>
  <c r="G35" i="5"/>
  <c r="E115" i="12" l="1"/>
  <c r="F114" i="12"/>
  <c r="G114" i="12"/>
  <c r="H35" i="5"/>
  <c r="I35" i="5"/>
  <c r="G36" i="5"/>
  <c r="F115" i="12" l="1"/>
  <c r="E116" i="12"/>
  <c r="G115" i="12"/>
  <c r="H36" i="5"/>
  <c r="I36" i="5"/>
  <c r="G37" i="5"/>
  <c r="E117" i="12" l="1"/>
  <c r="F116" i="12"/>
  <c r="G116" i="12"/>
  <c r="H37" i="5"/>
  <c r="I37" i="5"/>
  <c r="G38" i="5"/>
  <c r="E118" i="12" l="1"/>
  <c r="F117" i="12"/>
  <c r="G117" i="12"/>
  <c r="H38" i="5"/>
  <c r="I38" i="5"/>
  <c r="G39" i="5"/>
  <c r="F118" i="12" l="1"/>
  <c r="E119" i="12"/>
  <c r="G118" i="12"/>
  <c r="H39" i="5"/>
  <c r="I39" i="5"/>
  <c r="G40" i="5"/>
  <c r="E120" i="12" l="1"/>
  <c r="F119" i="12"/>
  <c r="G119" i="12"/>
  <c r="H40" i="5"/>
  <c r="I40" i="5"/>
  <c r="G41" i="5"/>
  <c r="E121" i="12" l="1"/>
  <c r="F120" i="12"/>
  <c r="G120" i="12"/>
  <c r="H41" i="5"/>
  <c r="I41" i="5"/>
  <c r="G42" i="5"/>
  <c r="E122" i="12" l="1"/>
  <c r="F121" i="12"/>
  <c r="G121" i="12"/>
  <c r="H42" i="5"/>
  <c r="I42" i="5"/>
  <c r="G43" i="5"/>
  <c r="F122" i="12" l="1"/>
  <c r="E123" i="12"/>
  <c r="G122" i="12"/>
  <c r="H43" i="5"/>
  <c r="I43" i="5"/>
  <c r="G44" i="5"/>
  <c r="F123" i="12" l="1"/>
  <c r="E124" i="12"/>
  <c r="G123" i="12"/>
  <c r="H44" i="5"/>
  <c r="I44" i="5"/>
  <c r="G45" i="5"/>
  <c r="F124" i="12" l="1"/>
  <c r="E125" i="12"/>
  <c r="G124" i="12"/>
  <c r="H45" i="5"/>
  <c r="I45" i="5"/>
  <c r="G46" i="5"/>
  <c r="E126" i="12" l="1"/>
  <c r="F125" i="12"/>
  <c r="G125" i="12"/>
  <c r="H46" i="5"/>
  <c r="I46" i="5"/>
  <c r="G47" i="5"/>
  <c r="F126" i="12" l="1"/>
  <c r="E127" i="12"/>
  <c r="G126" i="12"/>
  <c r="H47" i="5"/>
  <c r="I47" i="5"/>
  <c r="G48" i="5"/>
  <c r="F127" i="12" l="1"/>
  <c r="E128" i="12"/>
  <c r="G127" i="12"/>
  <c r="H48" i="5"/>
  <c r="I48" i="5"/>
  <c r="G49" i="5"/>
  <c r="E129" i="12" l="1"/>
  <c r="F128" i="12"/>
  <c r="G128" i="12"/>
  <c r="H49" i="5"/>
  <c r="I49" i="5"/>
  <c r="G50" i="5"/>
  <c r="E130" i="12" l="1"/>
  <c r="F129" i="12"/>
  <c r="G129" i="12"/>
  <c r="H50" i="5"/>
  <c r="I50" i="5"/>
  <c r="G51" i="5"/>
  <c r="E131" i="12" l="1"/>
  <c r="F130" i="12"/>
  <c r="G130" i="12"/>
  <c r="H51" i="5"/>
  <c r="I51" i="5"/>
  <c r="G52" i="5"/>
  <c r="E132" i="12" l="1"/>
  <c r="F131" i="12"/>
  <c r="G131" i="12"/>
  <c r="H52" i="5"/>
  <c r="I52" i="5"/>
  <c r="G53" i="5"/>
  <c r="E133" i="12" l="1"/>
  <c r="F132" i="12"/>
  <c r="G132" i="12"/>
  <c r="H53" i="5"/>
  <c r="I53" i="5"/>
  <c r="G54" i="5"/>
  <c r="E134" i="12" l="1"/>
  <c r="F133" i="12"/>
  <c r="G133" i="12"/>
  <c r="H54" i="5"/>
  <c r="I54" i="5"/>
  <c r="G55" i="5"/>
  <c r="E135" i="12" l="1"/>
  <c r="F134" i="12"/>
  <c r="G134" i="12"/>
  <c r="H55" i="5"/>
  <c r="I55" i="5"/>
  <c r="G56" i="5"/>
  <c r="F135" i="12" l="1"/>
  <c r="E136" i="12"/>
  <c r="G135" i="12"/>
  <c r="H56" i="5"/>
  <c r="I56" i="5"/>
  <c r="G57" i="5"/>
  <c r="E137" i="12" l="1"/>
  <c r="F136" i="12"/>
  <c r="G136" i="12"/>
  <c r="H57" i="5"/>
  <c r="I57" i="5"/>
  <c r="G58" i="5"/>
  <c r="E138" i="12" l="1"/>
  <c r="F137" i="12"/>
  <c r="G137" i="12"/>
  <c r="H58" i="5"/>
  <c r="I58" i="5"/>
  <c r="G59" i="5"/>
  <c r="E139" i="12" l="1"/>
  <c r="F138" i="12"/>
  <c r="G138" i="12"/>
  <c r="H59" i="5"/>
  <c r="I59" i="5"/>
  <c r="G60" i="5"/>
  <c r="F139" i="12" l="1"/>
  <c r="E140" i="12"/>
  <c r="G139" i="12"/>
  <c r="H60" i="5"/>
  <c r="I60" i="5"/>
  <c r="G61" i="5"/>
  <c r="F140" i="12" l="1"/>
  <c r="E141" i="12"/>
  <c r="G140" i="12"/>
  <c r="H61" i="5"/>
  <c r="I61" i="5"/>
  <c r="G62" i="5"/>
  <c r="F141" i="12" l="1"/>
  <c r="E142" i="12"/>
  <c r="G141" i="12"/>
  <c r="H62" i="5"/>
  <c r="I62" i="5"/>
  <c r="G63" i="5"/>
  <c r="E143" i="12" l="1"/>
  <c r="F142" i="12"/>
  <c r="G142" i="12"/>
  <c r="H63" i="5"/>
  <c r="I63" i="5"/>
  <c r="G64" i="5"/>
  <c r="F143" i="12" l="1"/>
  <c r="E144" i="12"/>
  <c r="G143" i="12"/>
  <c r="H64" i="5"/>
  <c r="I64" i="5"/>
  <c r="G65" i="5"/>
  <c r="E145" i="12" l="1"/>
  <c r="F144" i="12"/>
  <c r="G144" i="12"/>
  <c r="H65" i="5"/>
  <c r="I65" i="5"/>
  <c r="G66" i="5"/>
  <c r="E146" i="12" l="1"/>
  <c r="F145" i="12"/>
  <c r="G145" i="12"/>
  <c r="H66" i="5"/>
  <c r="I66" i="5"/>
  <c r="G67" i="5"/>
  <c r="E147" i="12" l="1"/>
  <c r="F146" i="12"/>
  <c r="G146" i="12"/>
  <c r="H67" i="5"/>
  <c r="I67" i="5"/>
  <c r="G68" i="5"/>
  <c r="F147" i="12" l="1"/>
  <c r="E148" i="12"/>
  <c r="G147" i="12"/>
  <c r="H68" i="5"/>
  <c r="I68" i="5"/>
  <c r="G69" i="5"/>
  <c r="E149" i="12" l="1"/>
  <c r="F148" i="12"/>
  <c r="G148" i="12"/>
  <c r="H69" i="5"/>
  <c r="I69" i="5"/>
  <c r="G70" i="5"/>
  <c r="E150" i="12" l="1"/>
  <c r="F149" i="12"/>
  <c r="G149" i="12"/>
  <c r="H70" i="5"/>
  <c r="I70" i="5"/>
  <c r="G71" i="5"/>
  <c r="F150" i="12" l="1"/>
  <c r="E151" i="12"/>
  <c r="G150" i="12"/>
  <c r="H71" i="5"/>
  <c r="I71" i="5"/>
  <c r="E152" i="12" l="1"/>
  <c r="F151" i="12"/>
  <c r="G151" i="12"/>
  <c r="E153" i="12" l="1"/>
  <c r="F152" i="12"/>
  <c r="G152" i="12"/>
  <c r="F153" i="12" l="1"/>
  <c r="E154" i="12"/>
  <c r="G153" i="12"/>
  <c r="E155" i="12" l="1"/>
  <c r="F154" i="12"/>
  <c r="G154" i="12"/>
  <c r="F155" i="12" l="1"/>
  <c r="E156" i="12"/>
  <c r="G155" i="12"/>
  <c r="F156" i="12" l="1"/>
  <c r="E157" i="12"/>
  <c r="G156" i="12"/>
  <c r="E158" i="12" l="1"/>
  <c r="F157" i="12"/>
  <c r="G157" i="12"/>
  <c r="E159" i="12" l="1"/>
  <c r="F158" i="12"/>
  <c r="G158" i="12"/>
  <c r="F159" i="12" l="1"/>
  <c r="E160" i="12"/>
  <c r="G159" i="12"/>
  <c r="F160" i="12" l="1"/>
  <c r="E161" i="12"/>
  <c r="G160" i="12"/>
  <c r="F161" i="12" l="1"/>
  <c r="E162" i="12"/>
  <c r="G161" i="12"/>
  <c r="E163" i="12" l="1"/>
  <c r="F162" i="12"/>
  <c r="G162" i="12"/>
  <c r="F163" i="12" l="1"/>
  <c r="E164" i="12"/>
  <c r="G163" i="12"/>
  <c r="E165" i="12" l="1"/>
  <c r="F164" i="12"/>
  <c r="G164" i="12"/>
  <c r="F165" i="12" l="1"/>
  <c r="E166" i="12"/>
  <c r="G165" i="12"/>
  <c r="E167" i="12" l="1"/>
  <c r="F166" i="12"/>
  <c r="G166" i="12"/>
  <c r="I3" i="12" l="1"/>
  <c r="F167" i="12"/>
  <c r="E168" i="12"/>
  <c r="G167" i="12"/>
  <c r="I5" i="12" s="1"/>
  <c r="F168" i="12" l="1"/>
  <c r="E169" i="12"/>
  <c r="G168" i="12"/>
  <c r="J3" i="12"/>
  <c r="J5" i="12" s="1"/>
  <c r="W6" i="12" s="1"/>
  <c r="F169" i="12" l="1"/>
  <c r="E170" i="12"/>
  <c r="G169" i="12"/>
  <c r="E171" i="12" l="1"/>
  <c r="F170" i="12"/>
  <c r="G170" i="12"/>
  <c r="F171" i="12" l="1"/>
  <c r="E172" i="12"/>
  <c r="G171" i="12"/>
  <c r="F172" i="12" l="1"/>
  <c r="E173" i="12"/>
  <c r="G172" i="12"/>
  <c r="E174" i="12" l="1"/>
  <c r="F173" i="12"/>
  <c r="G173" i="12"/>
  <c r="E175" i="12" l="1"/>
  <c r="F174" i="12"/>
  <c r="G174" i="12"/>
  <c r="E176" i="12" l="1"/>
  <c r="F175" i="12"/>
  <c r="G175" i="12"/>
  <c r="G176" i="12" l="1"/>
  <c r="F176" i="12"/>
  <c r="E177" i="12"/>
  <c r="E178" i="12" l="1"/>
  <c r="G177" i="12"/>
  <c r="F177" i="12"/>
  <c r="G178" i="12" l="1"/>
  <c r="F178" i="12"/>
  <c r="E179" i="12"/>
  <c r="F179" i="12" l="1"/>
  <c r="E180" i="12"/>
  <c r="G179" i="12"/>
  <c r="G180" i="12" l="1"/>
  <c r="F180" i="12"/>
  <c r="E181" i="12"/>
  <c r="G181" i="12" l="1"/>
  <c r="F181" i="12"/>
  <c r="E182" i="12"/>
  <c r="G182" i="12" l="1"/>
  <c r="E183" i="12"/>
  <c r="F182" i="12"/>
  <c r="G183" i="12" l="1"/>
  <c r="F183" i="12"/>
  <c r="E184" i="12"/>
  <c r="G184" i="12" l="1"/>
  <c r="E185" i="12"/>
  <c r="F184" i="12"/>
  <c r="G185" i="12" l="1"/>
  <c r="E186" i="12"/>
  <c r="F185" i="12"/>
  <c r="G186" i="12" l="1"/>
  <c r="E187" i="12"/>
  <c r="F186" i="12"/>
  <c r="G187" i="12" l="1"/>
  <c r="E188" i="12"/>
  <c r="F187" i="12"/>
  <c r="G188" i="12" l="1"/>
  <c r="F188" i="12"/>
  <c r="E189" i="12"/>
  <c r="G189" i="12" l="1"/>
  <c r="E190" i="12"/>
  <c r="F189" i="12"/>
  <c r="E191" i="12" l="1"/>
  <c r="G190" i="12"/>
  <c r="F190" i="12"/>
  <c r="G191" i="12" l="1"/>
  <c r="F191" i="12"/>
  <c r="E192" i="12"/>
  <c r="E193" i="12" l="1"/>
  <c r="G192" i="12"/>
  <c r="F192" i="12"/>
  <c r="F193" i="12" l="1"/>
  <c r="G193" i="12"/>
  <c r="E194" i="12"/>
  <c r="G194" i="12" l="1"/>
  <c r="F194" i="12"/>
  <c r="K3" i="5" l="1"/>
  <c r="K5" i="5"/>
  <c r="L3" i="5" l="1"/>
  <c r="L5" i="5" s="1"/>
  <c r="U8" i="5" s="1"/>
</calcChain>
</file>

<file path=xl/sharedStrings.xml><?xml version="1.0" encoding="utf-8"?>
<sst xmlns="http://schemas.openxmlformats.org/spreadsheetml/2006/main" count="683" uniqueCount="470">
  <si>
    <t>y</t>
  </si>
  <si>
    <t>s</t>
  </si>
  <si>
    <t>Difsq</t>
  </si>
  <si>
    <t>R2</t>
  </si>
  <si>
    <t>SqDif</t>
  </si>
  <si>
    <t>SqDif_mean</t>
  </si>
  <si>
    <t>Adj R2</t>
  </si>
  <si>
    <t>Sample Size</t>
  </si>
  <si>
    <t>y(model)</t>
  </si>
  <si>
    <t>t(days)</t>
  </si>
  <si>
    <t>Ac</t>
  </si>
  <si>
    <t>Mean</t>
  </si>
  <si>
    <t>Sigma</t>
  </si>
  <si>
    <t>Muc</t>
  </si>
  <si>
    <t>Ln(t)</t>
  </si>
  <si>
    <t>z</t>
  </si>
  <si>
    <t>y-y1c</t>
  </si>
  <si>
    <t>DifofAdjR2</t>
  </si>
  <si>
    <t>CDF</t>
  </si>
  <si>
    <t>PDF</t>
  </si>
  <si>
    <t>Y-Y0C</t>
  </si>
  <si>
    <t>y-y0P</t>
  </si>
  <si>
    <t>Ac= area; infected population(model)</t>
  </si>
  <si>
    <t>Ac*0.8413</t>
  </si>
  <si>
    <t>Ac*0.9772</t>
  </si>
  <si>
    <t>Population</t>
  </si>
  <si>
    <t>Days</t>
  </si>
  <si>
    <t>Actual Poupulation</t>
  </si>
  <si>
    <t>Diff_AdjR2</t>
  </si>
  <si>
    <t>u(days)</t>
  </si>
  <si>
    <t>t(original)</t>
  </si>
  <si>
    <t>w</t>
  </si>
  <si>
    <t>kx</t>
  </si>
  <si>
    <t>k</t>
  </si>
  <si>
    <t>d</t>
  </si>
  <si>
    <t>(kx)^d</t>
  </si>
  <si>
    <t>Date</t>
  </si>
  <si>
    <t>Day</t>
  </si>
  <si>
    <t>Infec/1M</t>
  </si>
  <si>
    <t>7-day Avg-Cumulative</t>
  </si>
  <si>
    <t>Daily-7day</t>
  </si>
  <si>
    <t>Infection 1/22/20 /1M</t>
  </si>
  <si>
    <t>7-dayCumulative</t>
  </si>
  <si>
    <t>Daily-7dayavg</t>
  </si>
  <si>
    <t>Infection 1/23/20 /1M</t>
  </si>
  <si>
    <t>Infection 1/24/20 /1M</t>
  </si>
  <si>
    <t>Infection 1/25/20 /1M</t>
  </si>
  <si>
    <t>Infection 1/26/20 /1M</t>
  </si>
  <si>
    <t>Infection 1/27/20 /1M</t>
  </si>
  <si>
    <t>Infection 1/28/20 /1M</t>
  </si>
  <si>
    <t>Infection 1/29/20 /1M</t>
  </si>
  <si>
    <t>Infection 1/30/20 /1M</t>
  </si>
  <si>
    <t>Infection 1/31/20 /1M</t>
  </si>
  <si>
    <t>Infection 2/1/20 /1M</t>
  </si>
  <si>
    <t>Infection 2/2/20 /1M</t>
  </si>
  <si>
    <t>Infection 2/3/20 /1M</t>
  </si>
  <si>
    <t>Infection 2/4/20 /1M</t>
  </si>
  <si>
    <t>Infection 2/5/20 /1M</t>
  </si>
  <si>
    <t>Infection 2/6/20 /1M</t>
  </si>
  <si>
    <t>Infection 2/7/20 /1M</t>
  </si>
  <si>
    <t>Infection 2/8/20 /1M</t>
  </si>
  <si>
    <t>Infection 2/9/20 /1M</t>
  </si>
  <si>
    <t>Infection 2/10/20 /1M</t>
  </si>
  <si>
    <t>Infection 2/11/20 /1M</t>
  </si>
  <si>
    <t>Infection 2/12/20 /1M</t>
  </si>
  <si>
    <t>Infection 2/13/20 /1M</t>
  </si>
  <si>
    <t>Infection 2/14/20 /1M</t>
  </si>
  <si>
    <t>Infection 2/15/20 /1M</t>
  </si>
  <si>
    <t>Infection 2/16/20 /1M</t>
  </si>
  <si>
    <t>Infection 2/17/20 /1M</t>
  </si>
  <si>
    <t>Infection 2/18/20 /1M</t>
  </si>
  <si>
    <t>Infection 2/19/20 /1M</t>
  </si>
  <si>
    <t>Infection 2/20/20 /1M</t>
  </si>
  <si>
    <t>Infection 2/21/20 /1M</t>
  </si>
  <si>
    <t>Infection 2/22/20 /1M</t>
  </si>
  <si>
    <t>Infection 2/23/20 /1M</t>
  </si>
  <si>
    <t>Infection 2/24/20 /1M</t>
  </si>
  <si>
    <t>Infection 2/25/20 /1M</t>
  </si>
  <si>
    <t>Infection 2/26/20 /1M</t>
  </si>
  <si>
    <t>Infection 2/27/20 /1M</t>
  </si>
  <si>
    <t>Infection 2/28/20 /1M</t>
  </si>
  <si>
    <t>Infection 2/29/20 /1M</t>
  </si>
  <si>
    <t>Infection 3/1/20 /1M</t>
  </si>
  <si>
    <t>Infection 3/2/20 /1M</t>
  </si>
  <si>
    <t>Infection 3/3/20 /1M</t>
  </si>
  <si>
    <t>Infection 3/4/20 /1M</t>
  </si>
  <si>
    <t>Infection 3/5/20 /1M</t>
  </si>
  <si>
    <t>Infection 3/6/20 /1M</t>
  </si>
  <si>
    <t>Infection 3/7/20 /1M</t>
  </si>
  <si>
    <t>Infection 3/8/20 /1M</t>
  </si>
  <si>
    <t>Infection 3/9/20 /1M</t>
  </si>
  <si>
    <t>Infection 3/10/20 /1M</t>
  </si>
  <si>
    <t>Infection 3/11/20 /1M</t>
  </si>
  <si>
    <t>Infection 3/12/20 /1M</t>
  </si>
  <si>
    <t>Infection 3/13/20 /1M</t>
  </si>
  <si>
    <t>Infection 3/14/20 /1M</t>
  </si>
  <si>
    <t>Infection 3/15/20 /1M</t>
  </si>
  <si>
    <t>Infection 3/16/20 /1M</t>
  </si>
  <si>
    <t>Infection 3/17/20 /1M</t>
  </si>
  <si>
    <t>Infection 3/18/20 /1M</t>
  </si>
  <si>
    <t>Infection 3/19/20 /1M</t>
  </si>
  <si>
    <t>Infection 3/20/20 /1M</t>
  </si>
  <si>
    <t>Infection 3/21/20 /1M</t>
  </si>
  <si>
    <t>Infection 3/22/20 /1M</t>
  </si>
  <si>
    <t>Infection 3/23/20 /1M</t>
  </si>
  <si>
    <t>Infection 3/24/20 /1M</t>
  </si>
  <si>
    <t>Infection 3/25/20 /1M</t>
  </si>
  <si>
    <t>Infection 3/26/20 /1M</t>
  </si>
  <si>
    <t>Infection 3/27/20 /1M</t>
  </si>
  <si>
    <t>Infection 3/28/20 /1M</t>
  </si>
  <si>
    <t>Infection 3/29/20 /1M</t>
  </si>
  <si>
    <t>Infection 3/30/20 /1M</t>
  </si>
  <si>
    <t>Infection 3/31/20 /1M</t>
  </si>
  <si>
    <t>Infection 4/1/20 /1M</t>
  </si>
  <si>
    <t>Infection 4/2/20 /1M</t>
  </si>
  <si>
    <t>Infection 4/3/20 /1M</t>
  </si>
  <si>
    <t>Infection 4/4/20 /1M</t>
  </si>
  <si>
    <t>Infection 4/5/20 /1M</t>
  </si>
  <si>
    <t>Infection 4/6/20 /1M</t>
  </si>
  <si>
    <t>Infection 4/7/20 /1M</t>
  </si>
  <si>
    <t>Infection 4/8/20 /1M</t>
  </si>
  <si>
    <t>Infection 4/9/20 /1M</t>
  </si>
  <si>
    <t>Infection 4/10/20 /1M</t>
  </si>
  <si>
    <t>Infection 4/11/20 /1M</t>
  </si>
  <si>
    <t>Infection 4/12/20 /1M</t>
  </si>
  <si>
    <t>Infection 4/13/20 /1M</t>
  </si>
  <si>
    <t>Infection 4/14/20 /1M</t>
  </si>
  <si>
    <t>Infection 4/15/20 /1M</t>
  </si>
  <si>
    <t>Infection 4/16/20 /1M</t>
  </si>
  <si>
    <t>Infection 4/17/20 /1M</t>
  </si>
  <si>
    <t>Infection 4/18/20 /1M</t>
  </si>
  <si>
    <t>Infection 4/19/20 /1M</t>
  </si>
  <si>
    <t>Infection 4/20/20 /1M</t>
  </si>
  <si>
    <t>Infection 4/21/20 /1M</t>
  </si>
  <si>
    <t>Infection 4/22/20 /1M</t>
  </si>
  <si>
    <t>Infection 4/23/20 /1M</t>
  </si>
  <si>
    <t>Infection 4/24/20 /1M</t>
  </si>
  <si>
    <t>Infection 4/25/20 /1M</t>
  </si>
  <si>
    <t>Infection 4/26/20 /1M</t>
  </si>
  <si>
    <t>Infection 4/27/20 /1M</t>
  </si>
  <si>
    <t>Infection 4/28/20 /1M</t>
  </si>
  <si>
    <t>Infection 4/29/20 /1M</t>
  </si>
  <si>
    <t>Infection 4/30/20 /1M</t>
  </si>
  <si>
    <t>Infection 5/1/20 /1M</t>
  </si>
  <si>
    <t>Infection 5/2/20 /1M</t>
  </si>
  <si>
    <t>Infection 5/3/20 /1M</t>
  </si>
  <si>
    <t>Infection 5/4/20 /1M</t>
  </si>
  <si>
    <t>Infection 5/5/20 /1M</t>
  </si>
  <si>
    <t>Infection 5/6/20 /1M</t>
  </si>
  <si>
    <t>Infection 5/7/20 /1M</t>
  </si>
  <si>
    <t>Infection 5/8/20 /1M</t>
  </si>
  <si>
    <t>Infection 5/9/20 /1M</t>
  </si>
  <si>
    <t>Infection 5/10/20 /1M</t>
  </si>
  <si>
    <t>Infection 5/11/20 /1M</t>
  </si>
  <si>
    <t>Infection 5/12/20 /1M</t>
  </si>
  <si>
    <t>Infection 5/13/20 /1M</t>
  </si>
  <si>
    <t>Infection 5/14/20 /1M</t>
  </si>
  <si>
    <t>Infection 5/15/20 /1M</t>
  </si>
  <si>
    <t>Infection 5/16/20 /1M</t>
  </si>
  <si>
    <t>Infection 5/17/20 /1M</t>
  </si>
  <si>
    <t>Infection 5/18/20 /1M</t>
  </si>
  <si>
    <t>Infection 5/19/20 /1M</t>
  </si>
  <si>
    <t>Infection 5/20/20 /1M</t>
  </si>
  <si>
    <t>Infection 5/21/20 /1M</t>
  </si>
  <si>
    <t>Infection 5/22/20 /1M</t>
  </si>
  <si>
    <t>Infection 5/23/20 /1M</t>
  </si>
  <si>
    <t>Infection 5/24/20 /1M</t>
  </si>
  <si>
    <t>Infection 5/25/20 /1M</t>
  </si>
  <si>
    <t>Infection 5/26/20 /1M</t>
  </si>
  <si>
    <t>Infection 5/27/20 /1M</t>
  </si>
  <si>
    <t>Infection 5/28/20 /1M</t>
  </si>
  <si>
    <t>Infection 5/29/20 /1M</t>
  </si>
  <si>
    <t>Infection 5/30/20 /1M</t>
  </si>
  <si>
    <t>Infection 5/31/20 /1M</t>
  </si>
  <si>
    <t>Infection 6/1/20 /1M</t>
  </si>
  <si>
    <t>Infection 6/2/20 /1M</t>
  </si>
  <si>
    <t>Infection 6/3/20 /1M</t>
  </si>
  <si>
    <t>Infection 6/4/20 /1M</t>
  </si>
  <si>
    <t>Infection 6/5/20 /1M</t>
  </si>
  <si>
    <t>Infection 6/6/20 /1M</t>
  </si>
  <si>
    <t>Infection 6/7/20 /1M</t>
  </si>
  <si>
    <t>Infection 6/8/20 /1M</t>
  </si>
  <si>
    <t>Infection 6/9/20 /1M</t>
  </si>
  <si>
    <t>Infection 6/10/20 /1M</t>
  </si>
  <si>
    <t>Infection 6/11/20 /1M</t>
  </si>
  <si>
    <t>Infection 6/12/20 /1M</t>
  </si>
  <si>
    <t>Infection 6/13/20 /1M</t>
  </si>
  <si>
    <t>Infection 6/14/20 /1M</t>
  </si>
  <si>
    <t>Infection 6/15/20 /1M</t>
  </si>
  <si>
    <t>Infection 6/16/20 /1M</t>
  </si>
  <si>
    <t>Infection 6/17/20 /1M</t>
  </si>
  <si>
    <t>Infection 6/18/20 /1M</t>
  </si>
  <si>
    <t>Infection 6/19/20 /1M</t>
  </si>
  <si>
    <t>Infection 6/20/20 /1M</t>
  </si>
  <si>
    <t>Infection 6/21/20 /1M</t>
  </si>
  <si>
    <t>Infection 6/22/20 /1M</t>
  </si>
  <si>
    <t>Infection 6/23/20 /1M</t>
  </si>
  <si>
    <t>Infection 6/24/20 /1M</t>
  </si>
  <si>
    <t>Infection 6/25/20 /1M</t>
  </si>
  <si>
    <t>Infection 6/26/20 /1M</t>
  </si>
  <si>
    <t>Infection 6/27/20 /1M</t>
  </si>
  <si>
    <t>Infection 6/28/20 /1M</t>
  </si>
  <si>
    <t>Infection 6/29/20 /1M</t>
  </si>
  <si>
    <t>Infection 6/30/20 /1M</t>
  </si>
  <si>
    <t>Infection 7/1/20 /1M</t>
  </si>
  <si>
    <t>Infection 7/2/20 /1M</t>
  </si>
  <si>
    <t>Infection 7/3/20 /1M</t>
  </si>
  <si>
    <t>Infection 7/4/20 /1M</t>
  </si>
  <si>
    <t>Infection 7/5/20 /1M</t>
  </si>
  <si>
    <t>Infection 7/6/20 /1M</t>
  </si>
  <si>
    <t>Infection 7/7/20 /1M</t>
  </si>
  <si>
    <t>Infection 7/8/20 /1M</t>
  </si>
  <si>
    <t>Infection 7/9/20 /1M</t>
  </si>
  <si>
    <t>Infection 7/10/20 /1M</t>
  </si>
  <si>
    <t>Infection 7/11/20 /1M</t>
  </si>
  <si>
    <t>Infection 7/12/20 /1M</t>
  </si>
  <si>
    <t>Infection 7/13/20 /1M</t>
  </si>
  <si>
    <t>Infection 7/14/20 /1M</t>
  </si>
  <si>
    <t>Infection 7/15/20 /1M</t>
  </si>
  <si>
    <t>Infection 7/16/20 /1M</t>
  </si>
  <si>
    <t>Infection 7/17/20 /1M</t>
  </si>
  <si>
    <t>Infection 7/18/20 /1M</t>
  </si>
  <si>
    <t>Infection 7/19/20 /1M</t>
  </si>
  <si>
    <t>Infection 7/20/20 /1M</t>
  </si>
  <si>
    <t>Infection 7/21/20 /1M</t>
  </si>
  <si>
    <t>Infection 7/22/20 /1M</t>
  </si>
  <si>
    <t>Infection 7/23/20 /1M</t>
  </si>
  <si>
    <t>Infection 7/24/20 /1M</t>
  </si>
  <si>
    <t>Infection 7/25/20 /1M</t>
  </si>
  <si>
    <t>Infection 7/26/20 /1M</t>
  </si>
  <si>
    <t>Infection 7/27/20 /1M</t>
  </si>
  <si>
    <t>Infection 7/28/20 /1M</t>
  </si>
  <si>
    <t>Infection 7/29/20 /1M</t>
  </si>
  <si>
    <t>Infection 7/30/20 /1M</t>
  </si>
  <si>
    <t>Infection 7/31/20 /1M</t>
  </si>
  <si>
    <t>Infection 8/1/20 /1M</t>
  </si>
  <si>
    <t>Infection 8/2/20 /1M</t>
  </si>
  <si>
    <t>Infection 8/3/20 /1M</t>
  </si>
  <si>
    <t>Infection 8/4/20 /1M</t>
  </si>
  <si>
    <t>Infection 8/5/20 /1M</t>
  </si>
  <si>
    <t>Infection 8/6/20 /1M</t>
  </si>
  <si>
    <t>Infection 8/7/20 /1M</t>
  </si>
  <si>
    <t>Infection 8/8/20 /1M</t>
  </si>
  <si>
    <t>Infection 8/9/20 /1M</t>
  </si>
  <si>
    <t>Infection 8/10/20 /1M</t>
  </si>
  <si>
    <t>Infection 8/11/20 /1M</t>
  </si>
  <si>
    <t>Infection 8/12/20 /1M</t>
  </si>
  <si>
    <t>Infection 8/13/20 /1M</t>
  </si>
  <si>
    <t>Infection 8/14/20 /1M</t>
  </si>
  <si>
    <t>Infection 8/15/20 /1M</t>
  </si>
  <si>
    <t>Infection 8/16/20 /1M</t>
  </si>
  <si>
    <t>Infection 8/17/20 /1M</t>
  </si>
  <si>
    <t>Infection 8/18/20 /1M</t>
  </si>
  <si>
    <t>Infection 8/19/20 /1M</t>
  </si>
  <si>
    <t>Infection 8/20/20 /1M</t>
  </si>
  <si>
    <t>Infection 8/21/20 /1M</t>
  </si>
  <si>
    <t>Infection 8/22/20 /1M</t>
  </si>
  <si>
    <t>Infection 8/23/20 /1M</t>
  </si>
  <si>
    <t>Infection 8/24/20 /1M</t>
  </si>
  <si>
    <t>Infection 8/25/20 /1M</t>
  </si>
  <si>
    <t>Infection 8/26/20 /1M</t>
  </si>
  <si>
    <t>Infection 8/27/20 /1M</t>
  </si>
  <si>
    <t>Infection 8/28/20 /1M</t>
  </si>
  <si>
    <t>Infection 8/29/20 /1M</t>
  </si>
  <si>
    <t>Infection 8/30/20 /1M</t>
  </si>
  <si>
    <t>Infection 8/31/20 /1M</t>
  </si>
  <si>
    <t>Infection 9/1/20 /1M</t>
  </si>
  <si>
    <t>Infection 9/2/20 /1M</t>
  </si>
  <si>
    <t>Infection 9/3/20 /1M</t>
  </si>
  <si>
    <t>Infection 9/4/20 /1M</t>
  </si>
  <si>
    <t>Infection 9/5/20 /1M</t>
  </si>
  <si>
    <t>Infection 9/6/20 /1M</t>
  </si>
  <si>
    <t>Infection 9/7/20 /1M</t>
  </si>
  <si>
    <t>Infection 9/8/20 /1M</t>
  </si>
  <si>
    <t>Infection 9/9/20 /1M</t>
  </si>
  <si>
    <t>Infection 9/10/20 /1M</t>
  </si>
  <si>
    <t>Infection 9/11/20 /1M</t>
  </si>
  <si>
    <t>Infection 9/12/20 /1M</t>
  </si>
  <si>
    <t>Infection 9/13/20 /1M</t>
  </si>
  <si>
    <t>Infection 9/14/20 /1M</t>
  </si>
  <si>
    <t>Infection 9/15/20 /1M</t>
  </si>
  <si>
    <t>Infection 9/16/20 /1M</t>
  </si>
  <si>
    <t>Infection 9/17/20 /1M</t>
  </si>
  <si>
    <t>Infection 9/18/20 /1M</t>
  </si>
  <si>
    <t>Infection 9/19/20 /1M</t>
  </si>
  <si>
    <t>Infection 9/20/20 /1M</t>
  </si>
  <si>
    <t>Infection 9/21/20 /1M</t>
  </si>
  <si>
    <t>Infection 9/22/20 /1M</t>
  </si>
  <si>
    <t>Infection 9/23/20 /1M</t>
  </si>
  <si>
    <t>Infection 9/24/20 /1M</t>
  </si>
  <si>
    <t>Infection 9/25/20 /1M</t>
  </si>
  <si>
    <t>Infection 9/26/20 /1M</t>
  </si>
  <si>
    <t>Infection 9/27/20 /1M</t>
  </si>
  <si>
    <t>Infection 9/28/20 /1M</t>
  </si>
  <si>
    <t>Infection 9/29/20 /1M</t>
  </si>
  <si>
    <t>Infection 9/30/20 /1M</t>
  </si>
  <si>
    <t>Infection 10/1/20 /1M</t>
  </si>
  <si>
    <t>Infection 10/2/20 /1M</t>
  </si>
  <si>
    <t>Infection 10/3/20 /1M</t>
  </si>
  <si>
    <t>Infection 10/4/20 /1M</t>
  </si>
  <si>
    <t>Infection 10/5/20 /1M</t>
  </si>
  <si>
    <t>Infection 10/6/20 /1M</t>
  </si>
  <si>
    <t>Infection 10/7/20 /1M</t>
  </si>
  <si>
    <t>Infection 10/8/20 /1M</t>
  </si>
  <si>
    <t>Infection 10/9/20 /1M</t>
  </si>
  <si>
    <t>Infection 10/10/20 /1M</t>
  </si>
  <si>
    <t>Infection 10/11/20 /1M</t>
  </si>
  <si>
    <t>Infection 10/12/20 /1M</t>
  </si>
  <si>
    <t>Infection 10/13/20 /1M</t>
  </si>
  <si>
    <t>Infection 10/14/20 /1M</t>
  </si>
  <si>
    <t>Infection 10/15/20 /1M</t>
  </si>
  <si>
    <t>Infection 10/16/20 /1M</t>
  </si>
  <si>
    <t>Infection 10/17/20 /1M</t>
  </si>
  <si>
    <t>Infection 10/18/20 /1M</t>
  </si>
  <si>
    <t>Infection 10/19/20 /1M</t>
  </si>
  <si>
    <t>Infection 10/20/20 /1M</t>
  </si>
  <si>
    <t>Infection 10/21/20 /1M</t>
  </si>
  <si>
    <t>Infection 10/22/20 /1M</t>
  </si>
  <si>
    <t>Infection 10/23/20 /1M</t>
  </si>
  <si>
    <t>Infection 10/24/20 /1M</t>
  </si>
  <si>
    <t>Infection 10/25/20 /1M</t>
  </si>
  <si>
    <t>Infection 10/26/20 /1M</t>
  </si>
  <si>
    <t>Infection 10/27/20 /1M</t>
  </si>
  <si>
    <t>Infection 10/28/20 /1M</t>
  </si>
  <si>
    <t>Infection 10/29/20 /1M</t>
  </si>
  <si>
    <t>Infection 10/30/20 /1M</t>
  </si>
  <si>
    <t>Infection 10/31/20 /1M</t>
  </si>
  <si>
    <t>Infection 11/1/20 /1M</t>
  </si>
  <si>
    <t>Infection 11/2/20 /1M</t>
  </si>
  <si>
    <t>Infection 11/3/20 /1M</t>
  </si>
  <si>
    <t>Infection 11/4/20 /1M</t>
  </si>
  <si>
    <t>Infection 11/5/20 /1M</t>
  </si>
  <si>
    <t>Infection 11/6/20 /1M</t>
  </si>
  <si>
    <t>Infection 11/7/20 /1M</t>
  </si>
  <si>
    <t>Infection 11/8/20 /1M</t>
  </si>
  <si>
    <t>Infection 11/9/20 /1M</t>
  </si>
  <si>
    <t>Infection 11/10/20 /1M</t>
  </si>
  <si>
    <t>Infection 11/11/20 /1M</t>
  </si>
  <si>
    <t>Infection 11/12/20 /1M</t>
  </si>
  <si>
    <t>Infection 11/13/20 /1M</t>
  </si>
  <si>
    <t>Infection 11/14/20 /1M</t>
  </si>
  <si>
    <t>Infection 11/15/20 /1M</t>
  </si>
  <si>
    <t>Infection 11/16/20 /1M</t>
  </si>
  <si>
    <t>Infection 11/17/20 /1M</t>
  </si>
  <si>
    <t>Infection 11/18/20 /1M</t>
  </si>
  <si>
    <t>Infection 11/19/20 /1M</t>
  </si>
  <si>
    <t>Infection 11/20/20 /1M</t>
  </si>
  <si>
    <t>Infection 11/21/20 /1M</t>
  </si>
  <si>
    <t>Infection 11/22/20 /1M</t>
  </si>
  <si>
    <t>Infection 11/23/20 /1M</t>
  </si>
  <si>
    <t>Infection 11/24/20 /1M</t>
  </si>
  <si>
    <t>Infection 11/25/20 /1M</t>
  </si>
  <si>
    <t>Infection 11/26/20 /1M</t>
  </si>
  <si>
    <t>Infection 11/27/20 /1M</t>
  </si>
  <si>
    <t>Infection 11/28/20 /1M</t>
  </si>
  <si>
    <t>Infection 11/29/20 /1M</t>
  </si>
  <si>
    <t>Infection 11/30/20 /1M</t>
  </si>
  <si>
    <t>Infection 12/1/20 /1M</t>
  </si>
  <si>
    <t>Infection 12/2/20 /1M</t>
  </si>
  <si>
    <t>Infection 12/3/20 /1M</t>
  </si>
  <si>
    <t>Infection 12/4/20 /1M</t>
  </si>
  <si>
    <t>Infection 12/5/20 /1M</t>
  </si>
  <si>
    <t>Infection 12/6/20 /1M</t>
  </si>
  <si>
    <t>Infection 12/7/20 /1M</t>
  </si>
  <si>
    <t>Infection 12/8/20 /1M</t>
  </si>
  <si>
    <t>Infection 12/9/20 /1M</t>
  </si>
  <si>
    <t>Infection 12/10/20 /1M</t>
  </si>
  <si>
    <t>Infection 12/11/20 /1M</t>
  </si>
  <si>
    <t>Infection 12/12/20 /1M</t>
  </si>
  <si>
    <t>Infection 12/13/20 /1M</t>
  </si>
  <si>
    <t>Infection 12/14/20 /1M</t>
  </si>
  <si>
    <t>Infection 12/15/20 /1M</t>
  </si>
  <si>
    <t>Infection 12/16/20 /1M</t>
  </si>
  <si>
    <t>Infection 12/17/20 /1M</t>
  </si>
  <si>
    <t>Infection 12/18/20 /1M</t>
  </si>
  <si>
    <t>Infection 12/19/20 /1M</t>
  </si>
  <si>
    <t>Infection 12/20/20 /1M</t>
  </si>
  <si>
    <t>Infection 12/21/20 /1M</t>
  </si>
  <si>
    <t>Infection 12/22/20 /1M</t>
  </si>
  <si>
    <t>Infection 12/23/20 /1M</t>
  </si>
  <si>
    <t>Infection 12/24/20 /1M</t>
  </si>
  <si>
    <t>Infection 12/25/20 /1M</t>
  </si>
  <si>
    <t>Infection 12/26/20 /1M</t>
  </si>
  <si>
    <t>Infection 12/27/20 /1M</t>
  </si>
  <si>
    <t>Infection 12/28/20 /1M</t>
  </si>
  <si>
    <t>Infection 12/29/20 /1M</t>
  </si>
  <si>
    <t>Infection 12/30/20 /1M</t>
  </si>
  <si>
    <t>Infection 12/31/20 /1M</t>
  </si>
  <si>
    <t>Infection 1/1/21 /1M</t>
  </si>
  <si>
    <t>Infection 1/2/21 /1M</t>
  </si>
  <si>
    <t>Infection 1/3/21 /1M</t>
  </si>
  <si>
    <t>Infection 1/4/21 /1M</t>
  </si>
  <si>
    <t>Infection 1/5/21 /1M</t>
  </si>
  <si>
    <t>Infection 1/6/21 /1M</t>
  </si>
  <si>
    <t>Infection 1/7/21 /1M</t>
  </si>
  <si>
    <t>Infection 1/8/21 /1M</t>
  </si>
  <si>
    <t>Infection 1/9/21 /1M</t>
  </si>
  <si>
    <t>Infection 1/10/21 /1M</t>
  </si>
  <si>
    <t>Infection 1/11/21 /1M</t>
  </si>
  <si>
    <t>Infection 1/12/21 /1M</t>
  </si>
  <si>
    <t>Infection 1/13/21 /1M</t>
  </si>
  <si>
    <t>Infection 1/14/21 /1M</t>
  </si>
  <si>
    <t>Infection 1/15/21 /1M</t>
  </si>
  <si>
    <t>Infection 1/16/21 /1M</t>
  </si>
  <si>
    <t>Infection 1/17/21 /1M</t>
  </si>
  <si>
    <t>Infection 1/18/21 /1M</t>
  </si>
  <si>
    <t>Infection 1/19/21 /1M</t>
  </si>
  <si>
    <t>Infection 1/20/21 /1M</t>
  </si>
  <si>
    <t>Infection 1/21/21 /1M</t>
  </si>
  <si>
    <t>Infection 1/22/21 /1M</t>
  </si>
  <si>
    <t>Infection 1/23/21 /1M</t>
  </si>
  <si>
    <t>Infection 1/24/21 /1M</t>
  </si>
  <si>
    <t>Infection 1/25/21 /1M</t>
  </si>
  <si>
    <t>Infection 1/26/21 /1M</t>
  </si>
  <si>
    <t>Infection 1/27/21 /1M</t>
  </si>
  <si>
    <t>Infection 1/28/21 /1M</t>
  </si>
  <si>
    <t>Infection 1/29/21 /1M</t>
  </si>
  <si>
    <t>Infection 1/30/21 /1M</t>
  </si>
  <si>
    <t>Infection 1/31/21 /1M</t>
  </si>
  <si>
    <t>Infection 2/1/21 /1M</t>
  </si>
  <si>
    <t>Infection 2/2/21 /1M</t>
  </si>
  <si>
    <t>Infection 2/3/21 /1M</t>
  </si>
  <si>
    <t>Infection 2/4/21 /1M</t>
  </si>
  <si>
    <t>Infection 2/5/21 /1M</t>
  </si>
  <si>
    <t>Infection 2/6/21 /1M</t>
  </si>
  <si>
    <t>Infection 2/7/21 /1M</t>
  </si>
  <si>
    <t>Infection 2/8/21 /1M</t>
  </si>
  <si>
    <t>Infection 2/9/21 /1M</t>
  </si>
  <si>
    <t>Infection 2/10/21 /1M</t>
  </si>
  <si>
    <t>Infection 2/11/21 /1M</t>
  </si>
  <si>
    <t>Infection 2/12/21 /1M</t>
  </si>
  <si>
    <t>Infection 2/13/21 /1M</t>
  </si>
  <si>
    <t>Infection 2/14/21 /1M</t>
  </si>
  <si>
    <t>Infection 2/15/21 /1M</t>
  </si>
  <si>
    <t>Infection 2/16/21 /1M</t>
  </si>
  <si>
    <t>Infection 2/17/21 /1M</t>
  </si>
  <si>
    <t>Infection 2/18/21 /1M</t>
  </si>
  <si>
    <t>Infection 2/19/21 /1M</t>
  </si>
  <si>
    <t>Infection 2/20/21 /1M</t>
  </si>
  <si>
    <t>Infection 2/21/21 /1M</t>
  </si>
  <si>
    <t>Infection 2/22/21 /1M</t>
  </si>
  <si>
    <t>Infection 2/23/21 /1M</t>
  </si>
  <si>
    <t>Infection 2/24/21 /1M</t>
  </si>
  <si>
    <t>Infection 2/25/21 /1M</t>
  </si>
  <si>
    <t>Infection 2/26/21 /1M</t>
  </si>
  <si>
    <t>Infection 2/27/21 /1M</t>
  </si>
  <si>
    <t>Infection 2/28/21 /1M</t>
  </si>
  <si>
    <t>Infection 3/1/21 /1M</t>
  </si>
  <si>
    <t>Infection 3/2/21 /1M</t>
  </si>
  <si>
    <t>Infection 3/3/21 /1M</t>
  </si>
  <si>
    <t>Infection 3/4/21 /1M</t>
  </si>
  <si>
    <t>Infection 3/5/21 /1M</t>
  </si>
  <si>
    <t>Infection 3/6/21 /1M</t>
  </si>
  <si>
    <t>Infection 3/7/21 /1M</t>
  </si>
  <si>
    <t>Infection 3/8/21 /1M</t>
  </si>
  <si>
    <t>Infection 3/9/21 /1M</t>
  </si>
  <si>
    <t>Infection 3/10/21 /1M</t>
  </si>
  <si>
    <t>Infection 3/11/21 /1M</t>
  </si>
  <si>
    <t>Infection 3/12/21 /1M</t>
  </si>
  <si>
    <t>Infection 3/13/21 /1M</t>
  </si>
  <si>
    <t>Infection 3/14/21 /1M</t>
  </si>
  <si>
    <t>Infection 3/15/21 /1M</t>
  </si>
  <si>
    <t>Y</t>
  </si>
  <si>
    <t>exp(x)</t>
  </si>
  <si>
    <t>Difsq1</t>
  </si>
  <si>
    <t>Difsq2</t>
  </si>
  <si>
    <t>SqDif1</t>
  </si>
  <si>
    <t>Wave1</t>
  </si>
  <si>
    <t>Country: Czechia</t>
  </si>
  <si>
    <t>mode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</si>
</sst>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00000"/>
  </numFmts>
  <fonts count="10" x14ac:knownFonts="1"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b/>
      <sz val="9"/>
      <color rgb="FF000000"/>
      <name val="Helvetica"/>
      <family val="2"/>
    </font>
    <font>
      <sz val="9"/>
      <color rgb="FF000000"/>
      <name val="Helvetica"/>
      <family val="2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FFCC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Fill="1"/>
    <xf numFmtId="164" fontId="0" fillId="0" borderId="0" xfId="0" applyNumberFormat="1"/>
    <xf numFmtId="0" fontId="4" fillId="0" borderId="0" xfId="0" applyFont="1"/>
    <xf numFmtId="0" fontId="5" fillId="6" borderId="0" xfId="0" applyFont="1" applyFill="1" applyAlignment="1">
      <alignment horizontal="center" vertical="center" wrapText="1"/>
    </xf>
    <xf numFmtId="0" fontId="6" fillId="7" borderId="0" xfId="0" applyFont="1" applyFill="1" applyAlignment="1">
      <alignment horizontal="center" vertical="center" wrapText="1"/>
    </xf>
    <xf numFmtId="0" fontId="7" fillId="6" borderId="0" xfId="0" applyFont="1" applyFill="1" applyAlignment="1">
      <alignment horizontal="right" vertical="center" wrapText="1"/>
    </xf>
    <xf numFmtId="165" fontId="8" fillId="7" borderId="0" xfId="0" applyNumberFormat="1" applyFont="1" applyFill="1" applyAlignment="1">
      <alignment horizontal="right" vertical="center" wrapText="1"/>
    </xf>
    <xf numFmtId="0" fontId="0" fillId="0" borderId="1" xfId="0" applyBorder="1"/>
    <xf numFmtId="2" fontId="0" fillId="0" borderId="0" xfId="0" applyNumberFormat="1"/>
    <xf numFmtId="0" fontId="7" fillId="2" borderId="0" xfId="0" applyFont="1" applyFill="1" applyAlignment="1">
      <alignment horizontal="right" vertical="center" wrapText="1"/>
    </xf>
    <xf numFmtId="0" fontId="0" fillId="9" borderId="0" xfId="0" applyFill="1" applyAlignment="1">
      <alignment horizontal="center"/>
    </xf>
    <xf numFmtId="0" fontId="0" fillId="10" borderId="0" xfId="0" applyFill="1"/>
    <xf numFmtId="0" fontId="0" fillId="11" borderId="0" xfId="0" applyFill="1"/>
    <xf numFmtId="0" fontId="0" fillId="9" borderId="2" xfId="0" applyFill="1" applyBorder="1"/>
    <xf numFmtId="0" fontId="0" fillId="9" borderId="3" xfId="0" applyFill="1" applyBorder="1"/>
    <xf numFmtId="0" fontId="0" fillId="9" borderId="4" xfId="0" applyFill="1" applyBorder="1"/>
    <xf numFmtId="164" fontId="0" fillId="9" borderId="5" xfId="0" applyNumberFormat="1" applyFill="1" applyBorder="1"/>
    <xf numFmtId="0" fontId="0" fillId="9" borderId="6" xfId="0" applyFill="1" applyBorder="1"/>
    <xf numFmtId="0" fontId="0" fillId="9" borderId="7" xfId="0" applyFill="1" applyBorder="1"/>
    <xf numFmtId="0" fontId="0" fillId="9" borderId="0" xfId="0" applyFill="1"/>
    <xf numFmtId="0" fontId="0" fillId="9" borderId="5" xfId="0" applyFill="1" applyBorder="1"/>
    <xf numFmtId="164" fontId="0" fillId="9" borderId="1" xfId="0" applyNumberFormat="1" applyFill="1" applyBorder="1"/>
    <xf numFmtId="0" fontId="4" fillId="0" borderId="0" xfId="0" applyFont="1" applyAlignment="1">
      <alignment horizontal="center"/>
    </xf>
    <xf numFmtId="0" fontId="0" fillId="8" borderId="8" xfId="0" applyFill="1" applyBorder="1" applyAlignment="1">
      <alignment horizontal="center"/>
    </xf>
    <xf numFmtId="0" fontId="1" fillId="5" borderId="0" xfId="0" applyFont="1" applyFill="1" applyAlignment="1">
      <alignment horizontal="center"/>
    </xf>
    <xf numFmtId="0" fontId="0" fillId="0" borderId="0" xfId="0" applyAlignment="1">
      <alignment horizontal="left" vertical="top"/>
    </xf>
    <xf numFmtId="0" fontId="2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</cellXfs>
  <cellStyles count="1">
    <cellStyle name="Normal" xfId="0" builtinId="0"/>
  </cellStyles>
  <dxfs count="19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logistic!$D$2</c:f>
              <c:strCache>
                <c:ptCount val="1"/>
                <c:pt idx="0">
                  <c:v>Y-Y0C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logistic!$B$3:$B$103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</c:numCache>
            </c:numRef>
          </c:xVal>
          <c:yVal>
            <c:numRef>
              <c:f>logistic!$D$2:$D$103</c:f>
              <c:numCache>
                <c:formatCode>General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0.25313942857142857</c:v>
                </c:pt>
                <c:pt idx="3">
                  <c:v>0.62618699999999994</c:v>
                </c:pt>
                <c:pt idx="4">
                  <c:v>0.99923457142857142</c:v>
                </c:pt>
                <c:pt idx="5">
                  <c:v>1.4788672857142857</c:v>
                </c:pt>
                <c:pt idx="6">
                  <c:v>2.5846868571428572</c:v>
                </c:pt>
                <c:pt idx="7">
                  <c:v>3.6771832857142859</c:v>
                </c:pt>
                <c:pt idx="8">
                  <c:v>5.3159280000000004</c:v>
                </c:pt>
                <c:pt idx="9">
                  <c:v>7.5808597142857153</c:v>
                </c:pt>
                <c:pt idx="10">
                  <c:v>10.538594</c:v>
                </c:pt>
                <c:pt idx="11">
                  <c:v>14.095869</c:v>
                </c:pt>
                <c:pt idx="12">
                  <c:v>18.825579285714287</c:v>
                </c:pt>
                <c:pt idx="13">
                  <c:v>23.795105999999997</c:v>
                </c:pt>
                <c:pt idx="14">
                  <c:v>31.788982571428569</c:v>
                </c:pt>
                <c:pt idx="15">
                  <c:v>41.008586857142859</c:v>
                </c:pt>
                <c:pt idx="16">
                  <c:v>51.747027714285714</c:v>
                </c:pt>
                <c:pt idx="17">
                  <c:v>63.29817942857143</c:v>
                </c:pt>
                <c:pt idx="18">
                  <c:v>75.795273142857155</c:v>
                </c:pt>
                <c:pt idx="19">
                  <c:v>89.091754571428581</c:v>
                </c:pt>
                <c:pt idx="20">
                  <c:v>104.94627642857145</c:v>
                </c:pt>
                <c:pt idx="21">
                  <c:v>121.34704657142858</c:v>
                </c:pt>
                <c:pt idx="22">
                  <c:v>140.61228914285715</c:v>
                </c:pt>
                <c:pt idx="23">
                  <c:v>162.40892600000001</c:v>
                </c:pt>
                <c:pt idx="24">
                  <c:v>185.01827357142858</c:v>
                </c:pt>
                <c:pt idx="25">
                  <c:v>208.53359385714285</c:v>
                </c:pt>
                <c:pt idx="26">
                  <c:v>234.03406014285716</c:v>
                </c:pt>
                <c:pt idx="27">
                  <c:v>258.73513871428571</c:v>
                </c:pt>
                <c:pt idx="28">
                  <c:v>284.48874442857141</c:v>
                </c:pt>
                <c:pt idx="29">
                  <c:v>308.63025171428575</c:v>
                </c:pt>
                <c:pt idx="30">
                  <c:v>333.15812971428574</c:v>
                </c:pt>
                <c:pt idx="31">
                  <c:v>356.74006557142854</c:v>
                </c:pt>
                <c:pt idx="32">
                  <c:v>381.00148100000001</c:v>
                </c:pt>
                <c:pt idx="33">
                  <c:v>403.77070614285719</c:v>
                </c:pt>
                <c:pt idx="34">
                  <c:v>427.80562842857148</c:v>
                </c:pt>
                <c:pt idx="35">
                  <c:v>450.60149985714281</c:v>
                </c:pt>
                <c:pt idx="36">
                  <c:v>472.46475228571433</c:v>
                </c:pt>
                <c:pt idx="37">
                  <c:v>490.57088271428569</c:v>
                </c:pt>
                <c:pt idx="38">
                  <c:v>509.27655399999998</c:v>
                </c:pt>
                <c:pt idx="39">
                  <c:v>525.75726299999997</c:v>
                </c:pt>
                <c:pt idx="40">
                  <c:v>540.33276457142858</c:v>
                </c:pt>
                <c:pt idx="41">
                  <c:v>552.37687199999993</c:v>
                </c:pt>
                <c:pt idx="42">
                  <c:v>563.88805428571425</c:v>
                </c:pt>
                <c:pt idx="43">
                  <c:v>574.77304957142849</c:v>
                </c:pt>
                <c:pt idx="44">
                  <c:v>585.09847342857131</c:v>
                </c:pt>
                <c:pt idx="45">
                  <c:v>595.15743471428573</c:v>
                </c:pt>
                <c:pt idx="46">
                  <c:v>606.36218499999995</c:v>
                </c:pt>
                <c:pt idx="47">
                  <c:v>618.64610871428567</c:v>
                </c:pt>
                <c:pt idx="48">
                  <c:v>630.85009357142837</c:v>
                </c:pt>
                <c:pt idx="49">
                  <c:v>640.8957317142856</c:v>
                </c:pt>
                <c:pt idx="50">
                  <c:v>650.54167614285711</c:v>
                </c:pt>
                <c:pt idx="51">
                  <c:v>660.48072942857129</c:v>
                </c:pt>
                <c:pt idx="52">
                  <c:v>669.24734742857152</c:v>
                </c:pt>
                <c:pt idx="53">
                  <c:v>676.50845199999992</c:v>
                </c:pt>
                <c:pt idx="54">
                  <c:v>682.78364514285715</c:v>
                </c:pt>
                <c:pt idx="55">
                  <c:v>688.73908328571429</c:v>
                </c:pt>
                <c:pt idx="56">
                  <c:v>695.33403157142857</c:v>
                </c:pt>
                <c:pt idx="57">
                  <c:v>701.51596285714277</c:v>
                </c:pt>
                <c:pt idx="58">
                  <c:v>706.88518328571422</c:v>
                </c:pt>
                <c:pt idx="59">
                  <c:v>711.90800242857142</c:v>
                </c:pt>
                <c:pt idx="60">
                  <c:v>716.89085214285717</c:v>
                </c:pt>
                <c:pt idx="61">
                  <c:v>722.11351814285706</c:v>
                </c:pt>
                <c:pt idx="62">
                  <c:v>727.37615357142852</c:v>
                </c:pt>
                <c:pt idx="63">
                  <c:v>732.02592514285709</c:v>
                </c:pt>
                <c:pt idx="64">
                  <c:v>736.55578857142848</c:v>
                </c:pt>
                <c:pt idx="65">
                  <c:v>741.08565199999998</c:v>
                </c:pt>
                <c:pt idx="66">
                  <c:v>745.64216171428575</c:v>
                </c:pt>
                <c:pt idx="67">
                  <c:v>750.39851828571409</c:v>
                </c:pt>
                <c:pt idx="68">
                  <c:v>754.72853471428573</c:v>
                </c:pt>
                <c:pt idx="69">
                  <c:v>758.65885728571425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CD9E-4C17-84D7-DE11BEFC803C}"/>
            </c:ext>
          </c:extLst>
        </c:ser>
        <c:ser>
          <c:idx val="1"/>
          <c:order val="1"/>
          <c:tx>
            <c:strRef>
              <c:f>logistic!$E$2</c:f>
              <c:strCache>
                <c:ptCount val="1"/>
                <c:pt idx="0">
                  <c:v>y(model)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logistic!$B$3:$B$214</c:f>
              <c:numCache>
                <c:formatCode>General</c:formatCode>
                <c:ptCount val="2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</c:numCache>
            </c:numRef>
          </c:xVal>
          <c:yVal>
            <c:numRef>
              <c:f>logistic!$E$2:$E$214</c:f>
              <c:numCache>
                <c:formatCode>General</c:formatCode>
                <c:ptCount val="213"/>
                <c:pt idx="0">
                  <c:v>0</c:v>
                </c:pt>
                <c:pt idx="1">
                  <c:v>125.14881412498268</c:v>
                </c:pt>
                <c:pt idx="2">
                  <c:v>127.37931957430928</c:v>
                </c:pt>
                <c:pt idx="3">
                  <c:v>129.64923299943405</c:v>
                </c:pt>
                <c:pt idx="4">
                  <c:v>131.95923821385279</c:v>
                </c:pt>
                <c:pt idx="5">
                  <c:v>134.31003044973724</c:v>
                </c:pt>
                <c:pt idx="6">
                  <c:v>136.70231653247308</c:v>
                </c:pt>
                <c:pt idx="7">
                  <c:v>139.13681505727189</c:v>
                </c:pt>
                <c:pt idx="8">
                  <c:v>141.61425656785926</c:v>
                </c:pt>
                <c:pt idx="9">
                  <c:v>144.13538373723881</c:v>
                </c:pt>
                <c:pt idx="10">
                  <c:v>146.70095155053167</c:v>
                </c:pt>
                <c:pt idx="11">
                  <c:v>149.31172748988902</c:v>
                </c:pt>
                <c:pt idx="12">
                  <c:v>151.96849172147446</c:v>
                </c:pt>
                <c:pt idx="13">
                  <c:v>154.67203728451142</c:v>
                </c:pt>
                <c:pt idx="14">
                  <c:v>157.42317028238921</c:v>
                </c:pt>
                <c:pt idx="15">
                  <c:v>160.22271007582074</c:v>
                </c:pt>
                <c:pt idx="16">
                  <c:v>163.07148947804157</c:v>
                </c:pt>
                <c:pt idx="17">
                  <c:v>165.97035495204048</c:v>
                </c:pt>
                <c:pt idx="18">
                  <c:v>168.92016680980856</c:v>
                </c:pt>
                <c:pt idx="19">
                  <c:v>171.92179941359234</c:v>
                </c:pt>
                <c:pt idx="20">
                  <c:v>174.97614137913538</c:v>
                </c:pt>
                <c:pt idx="21">
                  <c:v>178.08409578088956</c:v>
                </c:pt>
                <c:pt idx="22">
                  <c:v>181.24658035917662</c:v>
                </c:pt>
                <c:pt idx="23">
                  <c:v>184.46452772927751</c:v>
                </c:pt>
                <c:pt idx="24">
                  <c:v>187.73888559242513</c:v>
                </c:pt>
                <c:pt idx="25">
                  <c:v>191.07061694867434</c:v>
                </c:pt>
                <c:pt idx="26">
                  <c:v>194.46070031161912</c:v>
                </c:pt>
                <c:pt idx="27">
                  <c:v>197.91012992492816</c:v>
                </c:pt>
                <c:pt idx="28">
                  <c:v>201.41991598066153</c:v>
                </c:pt>
                <c:pt idx="29">
                  <c:v>204.99108483933455</c:v>
                </c:pt>
                <c:pt idx="30">
                  <c:v>208.62467925168849</c:v>
                </c:pt>
                <c:pt idx="31">
                  <c:v>212.32175858212645</c:v>
                </c:pt>
                <c:pt idx="32">
                  <c:v>216.08339903376884</c:v>
                </c:pt>
                <c:pt idx="33">
                  <c:v>219.91069387508122</c:v>
                </c:pt>
                <c:pt idx="34">
                  <c:v>223.80475366802239</c:v>
                </c:pt>
                <c:pt idx="35">
                  <c:v>227.76670649765887</c:v>
                </c:pt>
                <c:pt idx="36">
                  <c:v>231.79769820318762</c:v>
                </c:pt>
                <c:pt idx="37">
                  <c:v>235.89889261030561</c:v>
                </c:pt>
                <c:pt idx="38">
                  <c:v>240.07147176486092</c:v>
                </c:pt>
                <c:pt idx="39">
                  <c:v>244.31663616771712</c:v>
                </c:pt>
                <c:pt idx="40">
                  <c:v>248.6356050107577</c:v>
                </c:pt>
                <c:pt idx="41">
                  <c:v>253.02961641395402</c:v>
                </c:pt>
                <c:pt idx="42">
                  <c:v>257.49992766341569</c:v>
                </c:pt>
                <c:pt idx="43">
                  <c:v>262.04781545033842</c:v>
                </c:pt>
                <c:pt idx="44">
                  <c:v>266.67457611075946</c:v>
                </c:pt>
                <c:pt idx="45">
                  <c:v>271.38152586602655</c:v>
                </c:pt>
                <c:pt idx="46">
                  <c:v>276.17000106388082</c:v>
                </c:pt>
                <c:pt idx="47">
                  <c:v>281.04135842005064</c:v>
                </c:pt>
                <c:pt idx="48">
                  <c:v>285.99697526024693</c:v>
                </c:pt>
                <c:pt idx="49">
                  <c:v>291.03824976244539</c:v>
                </c:pt>
                <c:pt idx="50">
                  <c:v>296.16660119933744</c:v>
                </c:pt>
                <c:pt idx="51">
                  <c:v>301.38347018082271</c:v>
                </c:pt>
                <c:pt idx="52">
                  <c:v>306.69031889641496</c:v>
                </c:pt>
                <c:pt idx="53">
                  <c:v>312.0886313574224</c:v>
                </c:pt>
                <c:pt idx="54">
                  <c:v>317.57991363876135</c:v>
                </c:pt>
                <c:pt idx="55">
                  <c:v>323.1656941202537</c:v>
                </c:pt>
                <c:pt idx="56">
                  <c:v>328.84752372725251</c:v>
                </c:pt>
                <c:pt idx="57">
                  <c:v>334.62697617043563</c:v>
                </c:pt>
                <c:pt idx="58">
                  <c:v>340.50564818459657</c:v>
                </c:pt>
                <c:pt idx="59">
                  <c:v>346.48515976625833</c:v>
                </c:pt>
                <c:pt idx="60">
                  <c:v>352.56715440992764</c:v>
                </c:pt>
                <c:pt idx="61">
                  <c:v>358.75329934279893</c:v>
                </c:pt>
                <c:pt idx="62">
                  <c:v>365.04528575771161</c:v>
                </c:pt>
                <c:pt idx="63">
                  <c:v>371.44482904415395</c:v>
                </c:pt>
                <c:pt idx="64">
                  <c:v>377.95366901710213</c:v>
                </c:pt>
                <c:pt idx="65">
                  <c:v>384.57357014347235</c:v>
                </c:pt>
                <c:pt idx="66">
                  <c:v>391.30632176595668</c:v>
                </c:pt>
                <c:pt idx="67">
                  <c:v>398.15373832400536</c:v>
                </c:pt>
                <c:pt idx="68">
                  <c:v>405.11765957170729</c:v>
                </c:pt>
                <c:pt idx="69">
                  <c:v>412.19995079231558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CD9E-4C17-84D7-DE11BEFC80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9570160"/>
        <c:axId val="499570552"/>
      </c:scatterChart>
      <c:valAx>
        <c:axId val="499570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570552"/>
        <c:crosses val="autoZero"/>
        <c:crossBetween val="midCat"/>
      </c:valAx>
      <c:valAx>
        <c:axId val="499570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570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Weibull!$O$1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Weibull!$B$2:$B$194</c:f>
              <c:strCache>
                <c:ptCount val="82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</c:strCache>
            </c:strRef>
          </c:xVal>
          <c:yVal>
            <c:numRef>
              <c:f>Weibull!$O$2:$O$194</c:f>
              <c:numCache>
                <c:formatCode>General</c:formatCode>
                <c:ptCount val="193"/>
                <c:pt idx="0">
                  <c:v>0</c:v>
                </c:pt>
                <c:pt idx="1">
                  <c:v>0</c:v>
                </c:pt>
                <c:pt idx="2">
                  <c:v>1.3323142857142867E-2</c:v>
                </c:pt>
                <c:pt idx="3">
                  <c:v>0.13323128571428566</c:v>
                </c:pt>
                <c:pt idx="4">
                  <c:v>0.13323128571428577</c:v>
                </c:pt>
                <c:pt idx="5">
                  <c:v>0.23981642857142871</c:v>
                </c:pt>
                <c:pt idx="6">
                  <c:v>0.86600328571428575</c:v>
                </c:pt>
                <c:pt idx="7">
                  <c:v>0.852680142857143</c:v>
                </c:pt>
                <c:pt idx="8">
                  <c:v>1.3989284285714283</c:v>
                </c:pt>
                <c:pt idx="9">
                  <c:v>2.025115428571429</c:v>
                </c:pt>
                <c:pt idx="10">
                  <c:v>2.7179179999999987</c:v>
                </c:pt>
                <c:pt idx="11">
                  <c:v>3.3174587142857148</c:v>
                </c:pt>
                <c:pt idx="12">
                  <c:v>4.4898940000000032</c:v>
                </c:pt>
                <c:pt idx="13">
                  <c:v>4.7297104285714244</c:v>
                </c:pt>
                <c:pt idx="14">
                  <c:v>7.7540602857142868</c:v>
                </c:pt>
                <c:pt idx="15">
                  <c:v>8.9797880000000045</c:v>
                </c:pt>
                <c:pt idx="16">
                  <c:v>10.49862457142857</c:v>
                </c:pt>
                <c:pt idx="17">
                  <c:v>11.31133542857143</c:v>
                </c:pt>
                <c:pt idx="18">
                  <c:v>12.257277428571433</c:v>
                </c:pt>
                <c:pt idx="19">
                  <c:v>13.05666514285714</c:v>
                </c:pt>
                <c:pt idx="20">
                  <c:v>15.614705571428585</c:v>
                </c:pt>
                <c:pt idx="21">
                  <c:v>16.160953857142839</c:v>
                </c:pt>
                <c:pt idx="22">
                  <c:v>19.025426285714286</c:v>
                </c:pt>
                <c:pt idx="23">
                  <c:v>21.55682057142857</c:v>
                </c:pt>
                <c:pt idx="24">
                  <c:v>22.369531285714285</c:v>
                </c:pt>
                <c:pt idx="25">
                  <c:v>23.27550399999998</c:v>
                </c:pt>
                <c:pt idx="26">
                  <c:v>25.260650000000023</c:v>
                </c:pt>
                <c:pt idx="27">
                  <c:v>24.461262285714266</c:v>
                </c:pt>
                <c:pt idx="28">
                  <c:v>25.51378942857141</c:v>
                </c:pt>
                <c:pt idx="29">
                  <c:v>23.901691000000053</c:v>
                </c:pt>
                <c:pt idx="30">
                  <c:v>24.2880617142857</c:v>
                </c:pt>
                <c:pt idx="31">
                  <c:v>23.342119571428523</c:v>
                </c:pt>
                <c:pt idx="32">
                  <c:v>24.02159914285718</c:v>
                </c:pt>
                <c:pt idx="33">
                  <c:v>22.529408857142894</c:v>
                </c:pt>
                <c:pt idx="34">
                  <c:v>23.795106000000001</c:v>
                </c:pt>
                <c:pt idx="35">
                  <c:v>22.556055142857044</c:v>
                </c:pt>
                <c:pt idx="36">
                  <c:v>21.623436142857226</c:v>
                </c:pt>
                <c:pt idx="37">
                  <c:v>17.866314142857075</c:v>
                </c:pt>
                <c:pt idx="38">
                  <c:v>18.465855000000001</c:v>
                </c:pt>
                <c:pt idx="39">
                  <c:v>16.24089271428576</c:v>
                </c:pt>
                <c:pt idx="40">
                  <c:v>14.335685285714332</c:v>
                </c:pt>
                <c:pt idx="41">
                  <c:v>11.804291142857066</c:v>
                </c:pt>
                <c:pt idx="42">
                  <c:v>11.271366000000027</c:v>
                </c:pt>
                <c:pt idx="43">
                  <c:v>10.645178999999954</c:v>
                </c:pt>
                <c:pt idx="44">
                  <c:v>10.085607571428538</c:v>
                </c:pt>
                <c:pt idx="45">
                  <c:v>9.8191450000001321</c:v>
                </c:pt>
                <c:pt idx="46">
                  <c:v>10.964933999999941</c:v>
                </c:pt>
                <c:pt idx="47">
                  <c:v>12.044107428571435</c:v>
                </c:pt>
                <c:pt idx="48">
                  <c:v>11.964168571428415</c:v>
                </c:pt>
                <c:pt idx="49">
                  <c:v>9.8058218571429432</c:v>
                </c:pt>
                <c:pt idx="50">
                  <c:v>9.4061281428572254</c:v>
                </c:pt>
                <c:pt idx="51">
                  <c:v>9.6992369999998953</c:v>
                </c:pt>
                <c:pt idx="52">
                  <c:v>8.526801714285936</c:v>
                </c:pt>
                <c:pt idx="53">
                  <c:v>7.0212882857141192</c:v>
                </c:pt>
                <c:pt idx="54">
                  <c:v>6.035376857142948</c:v>
                </c:pt>
                <c:pt idx="55">
                  <c:v>5.7156218571428479</c:v>
                </c:pt>
                <c:pt idx="56">
                  <c:v>6.3551319999999958</c:v>
                </c:pt>
                <c:pt idx="57">
                  <c:v>5.9421149999999141</c:v>
                </c:pt>
                <c:pt idx="58">
                  <c:v>5.1294041428571671</c:v>
                </c:pt>
                <c:pt idx="59">
                  <c:v>4.7830028571429164</c:v>
                </c:pt>
                <c:pt idx="60">
                  <c:v>4.7430334285714633</c:v>
                </c:pt>
                <c:pt idx="61">
                  <c:v>4.9828497142856047</c:v>
                </c:pt>
                <c:pt idx="62">
                  <c:v>5.0228191428571716</c:v>
                </c:pt>
                <c:pt idx="63">
                  <c:v>4.4099552857142879</c:v>
                </c:pt>
                <c:pt idx="64">
                  <c:v>4.2900471428571034</c:v>
                </c:pt>
                <c:pt idx="65">
                  <c:v>4.2900471428572171</c:v>
                </c:pt>
                <c:pt idx="66">
                  <c:v>4.3166934285714813</c:v>
                </c:pt>
                <c:pt idx="67">
                  <c:v>4.516540285714056</c:v>
                </c:pt>
                <c:pt idx="68">
                  <c:v>4.0902001428573538</c:v>
                </c:pt>
                <c:pt idx="69">
                  <c:v>3.6905062857142332</c:v>
                </c:pt>
                <c:pt idx="70">
                  <c:v>-0.2398162857142857</c:v>
                </c:pt>
                <c:pt idx="71">
                  <c:v>-0.2398162857142857</c:v>
                </c:pt>
                <c:pt idx="72">
                  <c:v>-0.2398162857142857</c:v>
                </c:pt>
                <c:pt idx="73">
                  <c:v>-0.2398162857142857</c:v>
                </c:pt>
                <c:pt idx="74">
                  <c:v>-0.2398162857142857</c:v>
                </c:pt>
                <c:pt idx="75">
                  <c:v>-0.2398162857142857</c:v>
                </c:pt>
                <c:pt idx="76">
                  <c:v>-0.2398162857142857</c:v>
                </c:pt>
                <c:pt idx="77">
                  <c:v>-0.2398162857142857</c:v>
                </c:pt>
                <c:pt idx="78">
                  <c:v>-0.2398162857142857</c:v>
                </c:pt>
                <c:pt idx="79">
                  <c:v>-0.2398162857142857</c:v>
                </c:pt>
                <c:pt idx="80">
                  <c:v>-0.2398162857142857</c:v>
                </c:pt>
                <c:pt idx="81">
                  <c:v>-0.2398162857142857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0C27-449B-A980-EA3DA33C19CB}"/>
            </c:ext>
          </c:extLst>
        </c:ser>
        <c:ser>
          <c:idx val="1"/>
          <c:order val="1"/>
          <c:tx>
            <c:strRef>
              <c:f>Weibull!$P$1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Weibull!$B$2:$B$194</c:f>
              <c:strCache>
                <c:ptCount val="82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</c:strCache>
            </c:strRef>
          </c:xVal>
          <c:yVal>
            <c:numRef>
              <c:f>Weibull!$P$2:$P$194</c:f>
              <c:numCache>
                <c:formatCode>General</c:formatCode>
                <c:ptCount val="193"/>
                <c:pt idx="0">
                  <c:v>0</c:v>
                </c:pt>
                <c:pt idx="1">
                  <c:v>0</c:v>
                </c:pt>
                <c:pt idx="2">
                  <c:v>2.1832423086434061E-3</c:v>
                </c:pt>
                <c:pt idx="3">
                  <c:v>1.4950070042209955E-2</c:v>
                </c:pt>
                <c:pt idx="4">
                  <c:v>4.6044153452238307E-2</c:v>
                </c:pt>
                <c:pt idx="5">
                  <c:v>0.10220247417293375</c:v>
                </c:pt>
                <c:pt idx="6">
                  <c:v>0.18951117733468156</c:v>
                </c:pt>
                <c:pt idx="7">
                  <c:v>0.31349440766667019</c:v>
                </c:pt>
                <c:pt idx="8">
                  <c:v>0.47911897337772874</c:v>
                </c:pt>
                <c:pt idx="9">
                  <c:v>0.69075908603340519</c:v>
                </c:pt>
                <c:pt idx="10">
                  <c:v>0.95213916594707526</c:v>
                </c:pt>
                <c:pt idx="11">
                  <c:v>1.2662644516870174</c:v>
                </c:pt>
                <c:pt idx="12">
                  <c:v>1.6353459454415022</c:v>
                </c:pt>
                <c:pt idx="13">
                  <c:v>2.0607248201126223</c:v>
                </c:pt>
                <c:pt idx="14">
                  <c:v>2.5428007372470898</c:v>
                </c:pt>
                <c:pt idx="15">
                  <c:v>3.0809681505881286</c:v>
                </c:pt>
                <c:pt idx="16">
                  <c:v>3.6735644021853897</c:v>
                </c:pt>
                <c:pt idx="17">
                  <c:v>4.3178331556667091</c:v>
                </c:pt>
                <c:pt idx="18">
                  <c:v>5.009906397950024</c:v>
                </c:pt>
                <c:pt idx="19">
                  <c:v>5.7448078437272878</c:v>
                </c:pt>
                <c:pt idx="20">
                  <c:v>6.516480078860555</c:v>
                </c:pt>
                <c:pt idx="21">
                  <c:v>7.3178371728195879</c:v>
                </c:pt>
                <c:pt idx="22">
                  <c:v>8.1408437791198107</c:v>
                </c:pt>
                <c:pt idx="23">
                  <c:v>8.9766209373486117</c:v>
                </c:pt>
                <c:pt idx="24">
                  <c:v>9.8155779094059259</c:v>
                </c:pt>
                <c:pt idx="25">
                  <c:v>10.647568451594033</c:v>
                </c:pt>
                <c:pt idx="26">
                  <c:v>11.462068974785389</c:v>
                </c:pt>
                <c:pt idx="27">
                  <c:v>12.248375113537199</c:v>
                </c:pt>
                <c:pt idx="28">
                  <c:v>12.995812351487539</c:v>
                </c:pt>
                <c:pt idx="29">
                  <c:v>13.693955575918697</c:v>
                </c:pt>
                <c:pt idx="30">
                  <c:v>14.332851799650502</c:v>
                </c:pt>
                <c:pt idx="31">
                  <c:v>14.903239831189785</c:v>
                </c:pt>
                <c:pt idx="32">
                  <c:v>15.396760426872753</c:v>
                </c:pt>
                <c:pt idx="33">
                  <c:v>15.806150446725413</c:v>
                </c:pt>
                <c:pt idx="34">
                  <c:v>16.125414774629284</c:v>
                </c:pt>
                <c:pt idx="35">
                  <c:v>16.349970257758859</c:v>
                </c:pt>
                <c:pt idx="36">
                  <c:v>16.47675666264281</c:v>
                </c:pt>
                <c:pt idx="37">
                  <c:v>16.504310615464874</c:v>
                </c:pt>
                <c:pt idx="38">
                  <c:v>16.432799659877794</c:v>
                </c:pt>
                <c:pt idx="39">
                  <c:v>16.264014882830374</c:v>
                </c:pt>
                <c:pt idx="40">
                  <c:v>16.001321974312685</c:v>
                </c:pt>
                <c:pt idx="41">
                  <c:v>15.649572040008229</c:v>
                </c:pt>
                <c:pt idx="42">
                  <c:v>15.214974912020228</c:v>
                </c:pt>
                <c:pt idx="43">
                  <c:v>14.704939036873528</c:v>
                </c:pt>
                <c:pt idx="44">
                  <c:v>14.127883199608817</c:v>
                </c:pt>
                <c:pt idx="45">
                  <c:v>13.493026312253917</c:v>
                </c:pt>
                <c:pt idx="46">
                  <c:v>12.810162208398079</c:v>
                </c:pt>
                <c:pt idx="47">
                  <c:v>12.089426809762275</c:v>
                </c:pt>
                <c:pt idx="48">
                  <c:v>11.341065147006006</c:v>
                </c:pt>
                <c:pt idx="49">
                  <c:v>10.575205522881379</c:v>
                </c:pt>
                <c:pt idx="50">
                  <c:v>9.8016476146760976</c:v>
                </c:pt>
                <c:pt idx="51">
                  <c:v>9.029670553413311</c:v>
                </c:pt>
                <c:pt idx="52">
                  <c:v>8.2678660317617449</c:v>
                </c:pt>
                <c:pt idx="53">
                  <c:v>7.5240003342364963</c:v>
                </c:pt>
                <c:pt idx="54">
                  <c:v>6.8049079128576748</c:v>
                </c:pt>
                <c:pt idx="55">
                  <c:v>6.1164178137220597</c:v>
                </c:pt>
                <c:pt idx="56">
                  <c:v>5.4633129597063359</c:v>
                </c:pt>
                <c:pt idx="57">
                  <c:v>4.8493210727806453</c:v>
                </c:pt>
                <c:pt idx="58">
                  <c:v>4.2771349300131583</c:v>
                </c:pt>
                <c:pt idx="59">
                  <c:v>3.7484587341252475</c:v>
                </c:pt>
                <c:pt idx="60">
                  <c:v>3.2640766741776002</c:v>
                </c:pt>
                <c:pt idx="61">
                  <c:v>2.8239392731445094</c:v>
                </c:pt>
                <c:pt idx="62">
                  <c:v>2.4272628717757292</c:v>
                </c:pt>
                <c:pt idx="63">
                  <c:v>2.0726375743971328</c:v>
                </c:pt>
                <c:pt idx="64">
                  <c:v>1.7581391628764542</c:v>
                </c:pt>
                <c:pt idx="65">
                  <c:v>1.4814408412403171</c:v>
                </c:pt>
                <c:pt idx="66">
                  <c:v>1.2399211699089256</c:v>
                </c:pt>
                <c:pt idx="67">
                  <c:v>1.0307651456869917</c:v>
                </c:pt>
                <c:pt idx="68">
                  <c:v>0.85105604069835972</c:v>
                </c:pt>
                <c:pt idx="69">
                  <c:v>0.69785629087188539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0C27-449B-A980-EA3DA33C19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968664"/>
        <c:axId val="490969448"/>
      </c:scatterChart>
      <c:valAx>
        <c:axId val="490968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969448"/>
        <c:crosses val="autoZero"/>
        <c:crossBetween val="midCat"/>
      </c:valAx>
      <c:valAx>
        <c:axId val="490969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968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'power_normal!'!$F$1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'power_normal!'!$C$2:$C$84</c:f>
              <c:strCache>
                <c:ptCount val="83"/>
                <c:pt idx="0">
                  <c:v>exp(x)</c:v>
                </c:pt>
                <c:pt idx="1">
                  <c:v>1</c:v>
                </c:pt>
                <c:pt idx="2">
                  <c:v>2.718281828</c:v>
                </c:pt>
                <c:pt idx="3">
                  <c:v>7.389056099</c:v>
                </c:pt>
                <c:pt idx="4">
                  <c:v>20.08553692</c:v>
                </c:pt>
                <c:pt idx="5">
                  <c:v>54.59815003</c:v>
                </c:pt>
                <c:pt idx="6">
                  <c:v>148.4131591</c:v>
                </c:pt>
                <c:pt idx="7">
                  <c:v>403.4287935</c:v>
                </c:pt>
                <c:pt idx="8">
                  <c:v>1096.633158</c:v>
                </c:pt>
                <c:pt idx="9">
                  <c:v>2980.957987</c:v>
                </c:pt>
                <c:pt idx="10">
                  <c:v>8103.083928</c:v>
                </c:pt>
                <c:pt idx="11">
                  <c:v>22026.46579</c:v>
                </c:pt>
                <c:pt idx="12">
                  <c:v>59874.14172</c:v>
                </c:pt>
                <c:pt idx="13">
                  <c:v>162754.7914</c:v>
                </c:pt>
                <c:pt idx="14">
                  <c:v>442413.392</c:v>
                </c:pt>
                <c:pt idx="15">
                  <c:v>1202604.284</c:v>
                </c:pt>
                <c:pt idx="16">
                  <c:v>3269017.372</c:v>
                </c:pt>
                <c:pt idx="17">
                  <c:v>8886110.521</c:v>
                </c:pt>
                <c:pt idx="18">
                  <c:v>24154952.75</c:v>
                </c:pt>
                <c:pt idx="19">
                  <c:v>65659969.14</c:v>
                </c:pt>
                <c:pt idx="20">
                  <c:v>178482301</c:v>
                </c:pt>
                <c:pt idx="21">
                  <c:v>485165195.4</c:v>
                </c:pt>
                <c:pt idx="22">
                  <c:v>1318815734</c:v>
                </c:pt>
                <c:pt idx="23">
                  <c:v>3584912846</c:v>
                </c:pt>
                <c:pt idx="24">
                  <c:v>9744803446</c:v>
                </c:pt>
                <c:pt idx="25">
                  <c:v>26489122130</c:v>
                </c:pt>
                <c:pt idx="26">
                  <c:v>72004899337</c:v>
                </c:pt>
                <c:pt idx="27">
                  <c:v>1.9573E+11</c:v>
                </c:pt>
                <c:pt idx="28">
                  <c:v>5.32048E+11</c:v>
                </c:pt>
                <c:pt idx="29">
                  <c:v>1.44626E+12</c:v>
                </c:pt>
                <c:pt idx="30">
                  <c:v>3.93133E+12</c:v>
                </c:pt>
                <c:pt idx="31">
                  <c:v>1.06865E+13</c:v>
                </c:pt>
                <c:pt idx="32">
                  <c:v>2.90488E+13</c:v>
                </c:pt>
                <c:pt idx="33">
                  <c:v>7.8963E+13</c:v>
                </c:pt>
                <c:pt idx="34">
                  <c:v>2.14644E+14</c:v>
                </c:pt>
                <c:pt idx="35">
                  <c:v>5.83462E+14</c:v>
                </c:pt>
                <c:pt idx="36">
                  <c:v>1.58601E+15</c:v>
                </c:pt>
                <c:pt idx="37">
                  <c:v>4.31123E+15</c:v>
                </c:pt>
                <c:pt idx="38">
                  <c:v>1.17191E+16</c:v>
                </c:pt>
                <c:pt idx="39">
                  <c:v>3.18559E+16</c:v>
                </c:pt>
                <c:pt idx="40">
                  <c:v>8.65934E+16</c:v>
                </c:pt>
                <c:pt idx="41">
                  <c:v>2.35385E+17</c:v>
                </c:pt>
                <c:pt idx="42">
                  <c:v>6.39843E+17</c:v>
                </c:pt>
                <c:pt idx="43">
                  <c:v>1.73927E+18</c:v>
                </c:pt>
                <c:pt idx="44">
                  <c:v>4.72784E+18</c:v>
                </c:pt>
                <c:pt idx="45">
                  <c:v>1.28516E+19</c:v>
                </c:pt>
                <c:pt idx="46">
                  <c:v>3.49343E+19</c:v>
                </c:pt>
                <c:pt idx="47">
                  <c:v>9.49612E+19</c:v>
                </c:pt>
                <c:pt idx="48">
                  <c:v>2.58131E+20</c:v>
                </c:pt>
                <c:pt idx="49">
                  <c:v>7.01674E+20</c:v>
                </c:pt>
                <c:pt idx="50">
                  <c:v>1.90735E+21</c:v>
                </c:pt>
                <c:pt idx="51">
                  <c:v>5.18471E+21</c:v>
                </c:pt>
                <c:pt idx="52">
                  <c:v>1.40935E+22</c:v>
                </c:pt>
                <c:pt idx="53">
                  <c:v>3.83101E+22</c:v>
                </c:pt>
                <c:pt idx="54">
                  <c:v>1.04138E+23</c:v>
                </c:pt>
                <c:pt idx="55">
                  <c:v>2.83075E+23</c:v>
                </c:pt>
                <c:pt idx="56">
                  <c:v>7.69479E+23</c:v>
                </c:pt>
                <c:pt idx="57">
                  <c:v>2.09166E+24</c:v>
                </c:pt>
                <c:pt idx="58">
                  <c:v>5.68572E+24</c:v>
                </c:pt>
                <c:pt idx="59">
                  <c:v>1.54554E+25</c:v>
                </c:pt>
                <c:pt idx="60">
                  <c:v>4.20121E+25</c:v>
                </c:pt>
                <c:pt idx="61">
                  <c:v>1.14201E+26</c:v>
                </c:pt>
                <c:pt idx="62">
                  <c:v>3.1043E+26</c:v>
                </c:pt>
                <c:pt idx="63">
                  <c:v>8.43836E+26</c:v>
                </c:pt>
                <c:pt idx="64">
                  <c:v>2.29378E+27</c:v>
                </c:pt>
                <c:pt idx="65">
                  <c:v>6.23515E+27</c:v>
                </c:pt>
                <c:pt idx="66">
                  <c:v>1.69489E+28</c:v>
                </c:pt>
                <c:pt idx="67">
                  <c:v>4.60719E+28</c:v>
                </c:pt>
                <c:pt idx="68">
                  <c:v>1.25236E+29</c:v>
                </c:pt>
                <c:pt idx="69">
                  <c:v>3.40428E+29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</c:strCache>
            </c:strRef>
          </c:xVal>
          <c:yVal>
            <c:numRef>
              <c:f>'power_normal!'!$F$2:$F$84</c:f>
              <c:numCache>
                <c:formatCode>General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0.25313942857142857</c:v>
                </c:pt>
                <c:pt idx="3">
                  <c:v>0.62618699999999994</c:v>
                </c:pt>
                <c:pt idx="4">
                  <c:v>0.99923457142857142</c:v>
                </c:pt>
                <c:pt idx="5">
                  <c:v>1.4788672857142857</c:v>
                </c:pt>
                <c:pt idx="6">
                  <c:v>2.5846868571428572</c:v>
                </c:pt>
                <c:pt idx="7">
                  <c:v>3.6771832857142859</c:v>
                </c:pt>
                <c:pt idx="8">
                  <c:v>5.3159280000000004</c:v>
                </c:pt>
                <c:pt idx="9">
                  <c:v>7.5808597142857153</c:v>
                </c:pt>
                <c:pt idx="10">
                  <c:v>10.538594</c:v>
                </c:pt>
                <c:pt idx="11">
                  <c:v>14.095869</c:v>
                </c:pt>
                <c:pt idx="12">
                  <c:v>18.825579285714287</c:v>
                </c:pt>
                <c:pt idx="13">
                  <c:v>23.795105999999997</c:v>
                </c:pt>
                <c:pt idx="14">
                  <c:v>31.788982571428569</c:v>
                </c:pt>
                <c:pt idx="15">
                  <c:v>41.008586857142859</c:v>
                </c:pt>
                <c:pt idx="16">
                  <c:v>51.747027714285714</c:v>
                </c:pt>
                <c:pt idx="17">
                  <c:v>63.29817942857143</c:v>
                </c:pt>
                <c:pt idx="18">
                  <c:v>75.795273142857155</c:v>
                </c:pt>
                <c:pt idx="19">
                  <c:v>89.091754571428581</c:v>
                </c:pt>
                <c:pt idx="20">
                  <c:v>104.94627642857145</c:v>
                </c:pt>
                <c:pt idx="21">
                  <c:v>121.34704657142858</c:v>
                </c:pt>
                <c:pt idx="22">
                  <c:v>140.61228914285715</c:v>
                </c:pt>
                <c:pt idx="23">
                  <c:v>162.40892600000001</c:v>
                </c:pt>
                <c:pt idx="24">
                  <c:v>185.01827357142858</c:v>
                </c:pt>
                <c:pt idx="25">
                  <c:v>208.53359385714285</c:v>
                </c:pt>
                <c:pt idx="26">
                  <c:v>234.03406014285716</c:v>
                </c:pt>
                <c:pt idx="27">
                  <c:v>258.73513871428571</c:v>
                </c:pt>
                <c:pt idx="28">
                  <c:v>284.48874442857141</c:v>
                </c:pt>
                <c:pt idx="29">
                  <c:v>308.63025171428575</c:v>
                </c:pt>
                <c:pt idx="30">
                  <c:v>333.15812971428574</c:v>
                </c:pt>
                <c:pt idx="31">
                  <c:v>356.74006557142854</c:v>
                </c:pt>
                <c:pt idx="32">
                  <c:v>381.00148100000001</c:v>
                </c:pt>
                <c:pt idx="33">
                  <c:v>403.77070614285719</c:v>
                </c:pt>
                <c:pt idx="34">
                  <c:v>427.80562842857148</c:v>
                </c:pt>
                <c:pt idx="35">
                  <c:v>450.60149985714281</c:v>
                </c:pt>
                <c:pt idx="36">
                  <c:v>472.46475228571433</c:v>
                </c:pt>
                <c:pt idx="37">
                  <c:v>490.57088271428569</c:v>
                </c:pt>
                <c:pt idx="38">
                  <c:v>509.27655399999998</c:v>
                </c:pt>
                <c:pt idx="39">
                  <c:v>525.75726299999997</c:v>
                </c:pt>
                <c:pt idx="40">
                  <c:v>540.33276457142858</c:v>
                </c:pt>
                <c:pt idx="41">
                  <c:v>552.37687199999993</c:v>
                </c:pt>
                <c:pt idx="42">
                  <c:v>563.88805428571425</c:v>
                </c:pt>
                <c:pt idx="43">
                  <c:v>574.77304957142849</c:v>
                </c:pt>
                <c:pt idx="44">
                  <c:v>585.09847342857131</c:v>
                </c:pt>
                <c:pt idx="45">
                  <c:v>595.15743471428573</c:v>
                </c:pt>
                <c:pt idx="46">
                  <c:v>606.36218499999995</c:v>
                </c:pt>
                <c:pt idx="47">
                  <c:v>618.64610871428567</c:v>
                </c:pt>
                <c:pt idx="48">
                  <c:v>630.85009357142837</c:v>
                </c:pt>
                <c:pt idx="49">
                  <c:v>640.8957317142856</c:v>
                </c:pt>
                <c:pt idx="50">
                  <c:v>650.54167614285711</c:v>
                </c:pt>
                <c:pt idx="51">
                  <c:v>660.48072942857129</c:v>
                </c:pt>
                <c:pt idx="52">
                  <c:v>669.24734742857152</c:v>
                </c:pt>
                <c:pt idx="53">
                  <c:v>676.50845199999992</c:v>
                </c:pt>
                <c:pt idx="54">
                  <c:v>682.78364514285715</c:v>
                </c:pt>
                <c:pt idx="55">
                  <c:v>688.73908328571429</c:v>
                </c:pt>
                <c:pt idx="56">
                  <c:v>695.33403157142857</c:v>
                </c:pt>
                <c:pt idx="57">
                  <c:v>701.51596285714277</c:v>
                </c:pt>
                <c:pt idx="58">
                  <c:v>706.88518328571422</c:v>
                </c:pt>
                <c:pt idx="59">
                  <c:v>711.90800242857142</c:v>
                </c:pt>
                <c:pt idx="60">
                  <c:v>716.89085214285717</c:v>
                </c:pt>
                <c:pt idx="61">
                  <c:v>722.11351814285706</c:v>
                </c:pt>
                <c:pt idx="62">
                  <c:v>727.37615357142852</c:v>
                </c:pt>
                <c:pt idx="63">
                  <c:v>732.02592514285709</c:v>
                </c:pt>
                <c:pt idx="64">
                  <c:v>736.55578857142848</c:v>
                </c:pt>
                <c:pt idx="65">
                  <c:v>741.08565199999998</c:v>
                </c:pt>
                <c:pt idx="66">
                  <c:v>745.64216171428575</c:v>
                </c:pt>
                <c:pt idx="67">
                  <c:v>750.39851828571409</c:v>
                </c:pt>
                <c:pt idx="68">
                  <c:v>754.72853471428573</c:v>
                </c:pt>
                <c:pt idx="69">
                  <c:v>758.65885728571425</c:v>
                </c:pt>
                <c:pt idx="70">
                  <c:v>-0.65283328571428567</c:v>
                </c:pt>
                <c:pt idx="71">
                  <c:v>-0.65283328571428567</c:v>
                </c:pt>
                <c:pt idx="72">
                  <c:v>-0.65283328571428567</c:v>
                </c:pt>
                <c:pt idx="73">
                  <c:v>-0.65283328571428567</c:v>
                </c:pt>
                <c:pt idx="74">
                  <c:v>-0.65283328571428567</c:v>
                </c:pt>
                <c:pt idx="75">
                  <c:v>-0.65283328571428567</c:v>
                </c:pt>
                <c:pt idx="76">
                  <c:v>-0.65283328571428567</c:v>
                </c:pt>
                <c:pt idx="77">
                  <c:v>-0.65283328571428567</c:v>
                </c:pt>
                <c:pt idx="78">
                  <c:v>-0.65283328571428567</c:v>
                </c:pt>
                <c:pt idx="79">
                  <c:v>-0.65283328571428567</c:v>
                </c:pt>
                <c:pt idx="80">
                  <c:v>-0.65283328571428567</c:v>
                </c:pt>
                <c:pt idx="81">
                  <c:v>-0.65283328571428567</c:v>
                </c:pt>
                <c:pt idx="82">
                  <c:v>-0.65283328571428567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CA36-47E5-B843-6F3C0F33745D}"/>
            </c:ext>
          </c:extLst>
        </c:ser>
        <c:ser>
          <c:idx val="1"/>
          <c:order val="1"/>
          <c:tx>
            <c:strRef>
              <c:f>'power_normal!'!$G$1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'power_normal!'!$C$2:$C$84</c:f>
              <c:strCache>
                <c:ptCount val="83"/>
                <c:pt idx="0">
                  <c:v>exp(x)</c:v>
                </c:pt>
                <c:pt idx="1">
                  <c:v>1</c:v>
                </c:pt>
                <c:pt idx="2">
                  <c:v>2.718281828</c:v>
                </c:pt>
                <c:pt idx="3">
                  <c:v>7.389056099</c:v>
                </c:pt>
                <c:pt idx="4">
                  <c:v>20.08553692</c:v>
                </c:pt>
                <c:pt idx="5">
                  <c:v>54.59815003</c:v>
                </c:pt>
                <c:pt idx="6">
                  <c:v>148.4131591</c:v>
                </c:pt>
                <c:pt idx="7">
                  <c:v>403.4287935</c:v>
                </c:pt>
                <c:pt idx="8">
                  <c:v>1096.633158</c:v>
                </c:pt>
                <c:pt idx="9">
                  <c:v>2980.957987</c:v>
                </c:pt>
                <c:pt idx="10">
                  <c:v>8103.083928</c:v>
                </c:pt>
                <c:pt idx="11">
                  <c:v>22026.46579</c:v>
                </c:pt>
                <c:pt idx="12">
                  <c:v>59874.14172</c:v>
                </c:pt>
                <c:pt idx="13">
                  <c:v>162754.7914</c:v>
                </c:pt>
                <c:pt idx="14">
                  <c:v>442413.392</c:v>
                </c:pt>
                <c:pt idx="15">
                  <c:v>1202604.284</c:v>
                </c:pt>
                <c:pt idx="16">
                  <c:v>3269017.372</c:v>
                </c:pt>
                <c:pt idx="17">
                  <c:v>8886110.521</c:v>
                </c:pt>
                <c:pt idx="18">
                  <c:v>24154952.75</c:v>
                </c:pt>
                <c:pt idx="19">
                  <c:v>65659969.14</c:v>
                </c:pt>
                <c:pt idx="20">
                  <c:v>178482301</c:v>
                </c:pt>
                <c:pt idx="21">
                  <c:v>485165195.4</c:v>
                </c:pt>
                <c:pt idx="22">
                  <c:v>1318815734</c:v>
                </c:pt>
                <c:pt idx="23">
                  <c:v>3584912846</c:v>
                </c:pt>
                <c:pt idx="24">
                  <c:v>9744803446</c:v>
                </c:pt>
                <c:pt idx="25">
                  <c:v>26489122130</c:v>
                </c:pt>
                <c:pt idx="26">
                  <c:v>72004899337</c:v>
                </c:pt>
                <c:pt idx="27">
                  <c:v>1.9573E+11</c:v>
                </c:pt>
                <c:pt idx="28">
                  <c:v>5.32048E+11</c:v>
                </c:pt>
                <c:pt idx="29">
                  <c:v>1.44626E+12</c:v>
                </c:pt>
                <c:pt idx="30">
                  <c:v>3.93133E+12</c:v>
                </c:pt>
                <c:pt idx="31">
                  <c:v>1.06865E+13</c:v>
                </c:pt>
                <c:pt idx="32">
                  <c:v>2.90488E+13</c:v>
                </c:pt>
                <c:pt idx="33">
                  <c:v>7.8963E+13</c:v>
                </c:pt>
                <c:pt idx="34">
                  <c:v>2.14644E+14</c:v>
                </c:pt>
                <c:pt idx="35">
                  <c:v>5.83462E+14</c:v>
                </c:pt>
                <c:pt idx="36">
                  <c:v>1.58601E+15</c:v>
                </c:pt>
                <c:pt idx="37">
                  <c:v>4.31123E+15</c:v>
                </c:pt>
                <c:pt idx="38">
                  <c:v>1.17191E+16</c:v>
                </c:pt>
                <c:pt idx="39">
                  <c:v>3.18559E+16</c:v>
                </c:pt>
                <c:pt idx="40">
                  <c:v>8.65934E+16</c:v>
                </c:pt>
                <c:pt idx="41">
                  <c:v>2.35385E+17</c:v>
                </c:pt>
                <c:pt idx="42">
                  <c:v>6.39843E+17</c:v>
                </c:pt>
                <c:pt idx="43">
                  <c:v>1.73927E+18</c:v>
                </c:pt>
                <c:pt idx="44">
                  <c:v>4.72784E+18</c:v>
                </c:pt>
                <c:pt idx="45">
                  <c:v>1.28516E+19</c:v>
                </c:pt>
                <c:pt idx="46">
                  <c:v>3.49343E+19</c:v>
                </c:pt>
                <c:pt idx="47">
                  <c:v>9.49612E+19</c:v>
                </c:pt>
                <c:pt idx="48">
                  <c:v>2.58131E+20</c:v>
                </c:pt>
                <c:pt idx="49">
                  <c:v>7.01674E+20</c:v>
                </c:pt>
                <c:pt idx="50">
                  <c:v>1.90735E+21</c:v>
                </c:pt>
                <c:pt idx="51">
                  <c:v>5.18471E+21</c:v>
                </c:pt>
                <c:pt idx="52">
                  <c:v>1.40935E+22</c:v>
                </c:pt>
                <c:pt idx="53">
                  <c:v>3.83101E+22</c:v>
                </c:pt>
                <c:pt idx="54">
                  <c:v>1.04138E+23</c:v>
                </c:pt>
                <c:pt idx="55">
                  <c:v>2.83075E+23</c:v>
                </c:pt>
                <c:pt idx="56">
                  <c:v>7.69479E+23</c:v>
                </c:pt>
                <c:pt idx="57">
                  <c:v>2.09166E+24</c:v>
                </c:pt>
                <c:pt idx="58">
                  <c:v>5.68572E+24</c:v>
                </c:pt>
                <c:pt idx="59">
                  <c:v>1.54554E+25</c:v>
                </c:pt>
                <c:pt idx="60">
                  <c:v>4.20121E+25</c:v>
                </c:pt>
                <c:pt idx="61">
                  <c:v>1.14201E+26</c:v>
                </c:pt>
                <c:pt idx="62">
                  <c:v>3.1043E+26</c:v>
                </c:pt>
                <c:pt idx="63">
                  <c:v>8.43836E+26</c:v>
                </c:pt>
                <c:pt idx="64">
                  <c:v>2.29378E+27</c:v>
                </c:pt>
                <c:pt idx="65">
                  <c:v>6.23515E+27</c:v>
                </c:pt>
                <c:pt idx="66">
                  <c:v>1.69489E+28</c:v>
                </c:pt>
                <c:pt idx="67">
                  <c:v>4.60719E+28</c:v>
                </c:pt>
                <c:pt idx="68">
                  <c:v>1.25236E+29</c:v>
                </c:pt>
                <c:pt idx="69">
                  <c:v>3.40428E+29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</c:strCache>
            </c:strRef>
          </c:xVal>
          <c:yVal>
            <c:numRef>
              <c:f>'power_normal!'!$G$2:$G$84</c:f>
              <c:numCache>
                <c:formatCode>General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2.1370326615924773</c:v>
                </c:pt>
                <c:pt idx="3">
                  <c:v>7.4644130315874202</c:v>
                </c:pt>
                <c:pt idx="4">
                  <c:v>38.418442554684681</c:v>
                </c:pt>
                <c:pt idx="5">
                  <c:v>56.070544748267977</c:v>
                </c:pt>
                <c:pt idx="6">
                  <c:v>56.070544748267977</c:v>
                </c:pt>
                <c:pt idx="7">
                  <c:v>56.070544748267977</c:v>
                </c:pt>
                <c:pt idx="8">
                  <c:v>56.070544748267977</c:v>
                </c:pt>
                <c:pt idx="9">
                  <c:v>56.070544748267977</c:v>
                </c:pt>
                <c:pt idx="10">
                  <c:v>56.070544748267977</c:v>
                </c:pt>
                <c:pt idx="11">
                  <c:v>56.070544748267977</c:v>
                </c:pt>
                <c:pt idx="12">
                  <c:v>56.070544748267977</c:v>
                </c:pt>
                <c:pt idx="13">
                  <c:v>56.070544748267977</c:v>
                </c:pt>
                <c:pt idx="14">
                  <c:v>56.070544748267977</c:v>
                </c:pt>
                <c:pt idx="15">
                  <c:v>56.070544748267977</c:v>
                </c:pt>
                <c:pt idx="16">
                  <c:v>56.070544748267977</c:v>
                </c:pt>
                <c:pt idx="17">
                  <c:v>56.070544748267977</c:v>
                </c:pt>
                <c:pt idx="18">
                  <c:v>56.070544748267977</c:v>
                </c:pt>
                <c:pt idx="19">
                  <c:v>56.070544748267977</c:v>
                </c:pt>
                <c:pt idx="20">
                  <c:v>56.070544748267977</c:v>
                </c:pt>
                <c:pt idx="21">
                  <c:v>56.070544748267977</c:v>
                </c:pt>
                <c:pt idx="22">
                  <c:v>56.070544748267977</c:v>
                </c:pt>
                <c:pt idx="23">
                  <c:v>56.070544748267977</c:v>
                </c:pt>
                <c:pt idx="24">
                  <c:v>56.070544748267977</c:v>
                </c:pt>
                <c:pt idx="25">
                  <c:v>56.070544748267977</c:v>
                </c:pt>
                <c:pt idx="26">
                  <c:v>56.070544748267977</c:v>
                </c:pt>
                <c:pt idx="27">
                  <c:v>56.070544748267977</c:v>
                </c:pt>
                <c:pt idx="28">
                  <c:v>56.070544748267977</c:v>
                </c:pt>
                <c:pt idx="29">
                  <c:v>56.070544748267977</c:v>
                </c:pt>
                <c:pt idx="30">
                  <c:v>56.070544748267977</c:v>
                </c:pt>
                <c:pt idx="31">
                  <c:v>56.070544748267977</c:v>
                </c:pt>
                <c:pt idx="32">
                  <c:v>56.070544748267977</c:v>
                </c:pt>
                <c:pt idx="33">
                  <c:v>56.070544748267977</c:v>
                </c:pt>
                <c:pt idx="34">
                  <c:v>56.070544748267977</c:v>
                </c:pt>
                <c:pt idx="35">
                  <c:v>56.070544748267977</c:v>
                </c:pt>
                <c:pt idx="36">
                  <c:v>56.070544748267977</c:v>
                </c:pt>
                <c:pt idx="37">
                  <c:v>56.070544748267977</c:v>
                </c:pt>
                <c:pt idx="38">
                  <c:v>56.070544748267977</c:v>
                </c:pt>
                <c:pt idx="39">
                  <c:v>56.070544748267977</c:v>
                </c:pt>
                <c:pt idx="40">
                  <c:v>56.070544748267977</c:v>
                </c:pt>
                <c:pt idx="41">
                  <c:v>56.070544748267977</c:v>
                </c:pt>
                <c:pt idx="42">
                  <c:v>56.070544748267977</c:v>
                </c:pt>
                <c:pt idx="43">
                  <c:v>56.070544748267977</c:v>
                </c:pt>
                <c:pt idx="44">
                  <c:v>56.070544748267977</c:v>
                </c:pt>
                <c:pt idx="45">
                  <c:v>56.070544748267977</c:v>
                </c:pt>
                <c:pt idx="46">
                  <c:v>56.070544748267977</c:v>
                </c:pt>
                <c:pt idx="47">
                  <c:v>56.070544748267977</c:v>
                </c:pt>
                <c:pt idx="48">
                  <c:v>56.070544748267977</c:v>
                </c:pt>
                <c:pt idx="49">
                  <c:v>56.070544748267977</c:v>
                </c:pt>
                <c:pt idx="50">
                  <c:v>56.070544748267977</c:v>
                </c:pt>
                <c:pt idx="51">
                  <c:v>56.070544748267977</c:v>
                </c:pt>
                <c:pt idx="52">
                  <c:v>56.070544748267977</c:v>
                </c:pt>
                <c:pt idx="53">
                  <c:v>56.070544748267977</c:v>
                </c:pt>
                <c:pt idx="54">
                  <c:v>56.070544748267977</c:v>
                </c:pt>
                <c:pt idx="55">
                  <c:v>56.070544748267977</c:v>
                </c:pt>
                <c:pt idx="56">
                  <c:v>56.070544748267977</c:v>
                </c:pt>
                <c:pt idx="57">
                  <c:v>56.070544748267977</c:v>
                </c:pt>
                <c:pt idx="58">
                  <c:v>56.070544748267977</c:v>
                </c:pt>
                <c:pt idx="59">
                  <c:v>56.070544748267977</c:v>
                </c:pt>
                <c:pt idx="60">
                  <c:v>56.070544748267977</c:v>
                </c:pt>
                <c:pt idx="61">
                  <c:v>56.070544748267977</c:v>
                </c:pt>
                <c:pt idx="62">
                  <c:v>56.070544748267977</c:v>
                </c:pt>
                <c:pt idx="63">
                  <c:v>56.070544748267977</c:v>
                </c:pt>
                <c:pt idx="64">
                  <c:v>56.070544748267977</c:v>
                </c:pt>
                <c:pt idx="65">
                  <c:v>56.070544748267977</c:v>
                </c:pt>
                <c:pt idx="66">
                  <c:v>56.070544748267977</c:v>
                </c:pt>
                <c:pt idx="67">
                  <c:v>56.070544748267977</c:v>
                </c:pt>
                <c:pt idx="68">
                  <c:v>56.070544748267977</c:v>
                </c:pt>
                <c:pt idx="69">
                  <c:v>56.070544748267977</c:v>
                </c:pt>
                <c:pt idx="70">
                  <c:v>57.543644134338152</c:v>
                </c:pt>
                <c:pt idx="71">
                  <c:v>59.016743520408326</c:v>
                </c:pt>
                <c:pt idx="72">
                  <c:v>60.489842906478501</c:v>
                </c:pt>
                <c:pt idx="73">
                  <c:v>61.962942292548675</c:v>
                </c:pt>
                <c:pt idx="74">
                  <c:v>63.436041678618849</c:v>
                </c:pt>
                <c:pt idx="75">
                  <c:v>64.909141064689024</c:v>
                </c:pt>
                <c:pt idx="76">
                  <c:v>66.382240450759198</c:v>
                </c:pt>
                <c:pt idx="77">
                  <c:v>67.855339836829373</c:v>
                </c:pt>
                <c:pt idx="78">
                  <c:v>69.328439222899547</c:v>
                </c:pt>
                <c:pt idx="79">
                  <c:v>70.801538608969722</c:v>
                </c:pt>
                <c:pt idx="80">
                  <c:v>72.274637995039896</c:v>
                </c:pt>
                <c:pt idx="81">
                  <c:v>73.74773738111007</c:v>
                </c:pt>
                <c:pt idx="82">
                  <c:v>75.220836767180245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CA36-47E5-B843-6F3C0F3374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969056"/>
        <c:axId val="490967096"/>
      </c:scatterChart>
      <c:valAx>
        <c:axId val="490969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967096"/>
        <c:crosses val="autoZero"/>
        <c:crossBetween val="midCat"/>
      </c:valAx>
      <c:valAx>
        <c:axId val="490967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969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'power_normal!'!$O$1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'power_normal!'!$C$2:$C$84</c:f>
              <c:strCache>
                <c:ptCount val="83"/>
                <c:pt idx="0">
                  <c:v>exp(x)</c:v>
                </c:pt>
                <c:pt idx="1">
                  <c:v>1</c:v>
                </c:pt>
                <c:pt idx="2">
                  <c:v>2.718281828</c:v>
                </c:pt>
                <c:pt idx="3">
                  <c:v>7.389056099</c:v>
                </c:pt>
                <c:pt idx="4">
                  <c:v>20.08553692</c:v>
                </c:pt>
                <c:pt idx="5">
                  <c:v>54.59815003</c:v>
                </c:pt>
                <c:pt idx="6">
                  <c:v>148.4131591</c:v>
                </c:pt>
                <c:pt idx="7">
                  <c:v>403.4287935</c:v>
                </c:pt>
                <c:pt idx="8">
                  <c:v>1096.633158</c:v>
                </c:pt>
                <c:pt idx="9">
                  <c:v>2980.957987</c:v>
                </c:pt>
                <c:pt idx="10">
                  <c:v>8103.083928</c:v>
                </c:pt>
                <c:pt idx="11">
                  <c:v>22026.46579</c:v>
                </c:pt>
                <c:pt idx="12">
                  <c:v>59874.14172</c:v>
                </c:pt>
                <c:pt idx="13">
                  <c:v>162754.7914</c:v>
                </c:pt>
                <c:pt idx="14">
                  <c:v>442413.392</c:v>
                </c:pt>
                <c:pt idx="15">
                  <c:v>1202604.284</c:v>
                </c:pt>
                <c:pt idx="16">
                  <c:v>3269017.372</c:v>
                </c:pt>
                <c:pt idx="17">
                  <c:v>8886110.521</c:v>
                </c:pt>
                <c:pt idx="18">
                  <c:v>24154952.75</c:v>
                </c:pt>
                <c:pt idx="19">
                  <c:v>65659969.14</c:v>
                </c:pt>
                <c:pt idx="20">
                  <c:v>178482301</c:v>
                </c:pt>
                <c:pt idx="21">
                  <c:v>485165195.4</c:v>
                </c:pt>
                <c:pt idx="22">
                  <c:v>1318815734</c:v>
                </c:pt>
                <c:pt idx="23">
                  <c:v>3584912846</c:v>
                </c:pt>
                <c:pt idx="24">
                  <c:v>9744803446</c:v>
                </c:pt>
                <c:pt idx="25">
                  <c:v>26489122130</c:v>
                </c:pt>
                <c:pt idx="26">
                  <c:v>72004899337</c:v>
                </c:pt>
                <c:pt idx="27">
                  <c:v>1.9573E+11</c:v>
                </c:pt>
                <c:pt idx="28">
                  <c:v>5.32048E+11</c:v>
                </c:pt>
                <c:pt idx="29">
                  <c:v>1.44626E+12</c:v>
                </c:pt>
                <c:pt idx="30">
                  <c:v>3.93133E+12</c:v>
                </c:pt>
                <c:pt idx="31">
                  <c:v>1.06865E+13</c:v>
                </c:pt>
                <c:pt idx="32">
                  <c:v>2.90488E+13</c:v>
                </c:pt>
                <c:pt idx="33">
                  <c:v>7.8963E+13</c:v>
                </c:pt>
                <c:pt idx="34">
                  <c:v>2.14644E+14</c:v>
                </c:pt>
                <c:pt idx="35">
                  <c:v>5.83462E+14</c:v>
                </c:pt>
                <c:pt idx="36">
                  <c:v>1.58601E+15</c:v>
                </c:pt>
                <c:pt idx="37">
                  <c:v>4.31123E+15</c:v>
                </c:pt>
                <c:pt idx="38">
                  <c:v>1.17191E+16</c:v>
                </c:pt>
                <c:pt idx="39">
                  <c:v>3.18559E+16</c:v>
                </c:pt>
                <c:pt idx="40">
                  <c:v>8.65934E+16</c:v>
                </c:pt>
                <c:pt idx="41">
                  <c:v>2.35385E+17</c:v>
                </c:pt>
                <c:pt idx="42">
                  <c:v>6.39843E+17</c:v>
                </c:pt>
                <c:pt idx="43">
                  <c:v>1.73927E+18</c:v>
                </c:pt>
                <c:pt idx="44">
                  <c:v>4.72784E+18</c:v>
                </c:pt>
                <c:pt idx="45">
                  <c:v>1.28516E+19</c:v>
                </c:pt>
                <c:pt idx="46">
                  <c:v>3.49343E+19</c:v>
                </c:pt>
                <c:pt idx="47">
                  <c:v>9.49612E+19</c:v>
                </c:pt>
                <c:pt idx="48">
                  <c:v>2.58131E+20</c:v>
                </c:pt>
                <c:pt idx="49">
                  <c:v>7.01674E+20</c:v>
                </c:pt>
                <c:pt idx="50">
                  <c:v>1.90735E+21</c:v>
                </c:pt>
                <c:pt idx="51">
                  <c:v>5.18471E+21</c:v>
                </c:pt>
                <c:pt idx="52">
                  <c:v>1.40935E+22</c:v>
                </c:pt>
                <c:pt idx="53">
                  <c:v>3.83101E+22</c:v>
                </c:pt>
                <c:pt idx="54">
                  <c:v>1.04138E+23</c:v>
                </c:pt>
                <c:pt idx="55">
                  <c:v>2.83075E+23</c:v>
                </c:pt>
                <c:pt idx="56">
                  <c:v>7.69479E+23</c:v>
                </c:pt>
                <c:pt idx="57">
                  <c:v>2.09166E+24</c:v>
                </c:pt>
                <c:pt idx="58">
                  <c:v>5.68572E+24</c:v>
                </c:pt>
                <c:pt idx="59">
                  <c:v>1.54554E+25</c:v>
                </c:pt>
                <c:pt idx="60">
                  <c:v>4.20121E+25</c:v>
                </c:pt>
                <c:pt idx="61">
                  <c:v>1.14201E+26</c:v>
                </c:pt>
                <c:pt idx="62">
                  <c:v>3.1043E+26</c:v>
                </c:pt>
                <c:pt idx="63">
                  <c:v>8.43836E+26</c:v>
                </c:pt>
                <c:pt idx="64">
                  <c:v>2.29378E+27</c:v>
                </c:pt>
                <c:pt idx="65">
                  <c:v>6.23515E+27</c:v>
                </c:pt>
                <c:pt idx="66">
                  <c:v>1.69489E+28</c:v>
                </c:pt>
                <c:pt idx="67">
                  <c:v>4.60719E+28</c:v>
                </c:pt>
                <c:pt idx="68">
                  <c:v>1.25236E+29</c:v>
                </c:pt>
                <c:pt idx="69">
                  <c:v>3.40428E+29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</c:strCache>
            </c:strRef>
          </c:xVal>
          <c:yVal>
            <c:numRef>
              <c:f>'power_normal!'!$O$2:$O$84</c:f>
              <c:numCache>
                <c:formatCode>General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1.3323142857142867E-2</c:v>
                </c:pt>
                <c:pt idx="3">
                  <c:v>0.13323128571428566</c:v>
                </c:pt>
                <c:pt idx="4">
                  <c:v>0.13323128571428577</c:v>
                </c:pt>
                <c:pt idx="5">
                  <c:v>0.23981642857142871</c:v>
                </c:pt>
                <c:pt idx="6">
                  <c:v>0.86600328571428575</c:v>
                </c:pt>
                <c:pt idx="7">
                  <c:v>0.852680142857143</c:v>
                </c:pt>
                <c:pt idx="8">
                  <c:v>1.3989284285714283</c:v>
                </c:pt>
                <c:pt idx="9">
                  <c:v>2.025115428571429</c:v>
                </c:pt>
                <c:pt idx="10">
                  <c:v>2.7179179999999987</c:v>
                </c:pt>
                <c:pt idx="11">
                  <c:v>3.3174587142857148</c:v>
                </c:pt>
                <c:pt idx="12">
                  <c:v>4.4898940000000032</c:v>
                </c:pt>
                <c:pt idx="13">
                  <c:v>4.7297104285714244</c:v>
                </c:pt>
                <c:pt idx="14">
                  <c:v>7.7540602857142868</c:v>
                </c:pt>
                <c:pt idx="15">
                  <c:v>8.9797880000000045</c:v>
                </c:pt>
                <c:pt idx="16">
                  <c:v>10.49862457142857</c:v>
                </c:pt>
                <c:pt idx="17">
                  <c:v>11.31133542857143</c:v>
                </c:pt>
                <c:pt idx="18">
                  <c:v>12.257277428571433</c:v>
                </c:pt>
                <c:pt idx="19">
                  <c:v>13.05666514285714</c:v>
                </c:pt>
                <c:pt idx="20">
                  <c:v>15.614705571428585</c:v>
                </c:pt>
                <c:pt idx="21">
                  <c:v>16.160953857142839</c:v>
                </c:pt>
                <c:pt idx="22">
                  <c:v>19.025426285714286</c:v>
                </c:pt>
                <c:pt idx="23">
                  <c:v>21.55682057142857</c:v>
                </c:pt>
                <c:pt idx="24">
                  <c:v>22.369531285714285</c:v>
                </c:pt>
                <c:pt idx="25">
                  <c:v>23.27550399999998</c:v>
                </c:pt>
                <c:pt idx="26">
                  <c:v>25.260650000000023</c:v>
                </c:pt>
                <c:pt idx="27">
                  <c:v>24.461262285714266</c:v>
                </c:pt>
                <c:pt idx="28">
                  <c:v>25.51378942857141</c:v>
                </c:pt>
                <c:pt idx="29">
                  <c:v>23.901691000000053</c:v>
                </c:pt>
                <c:pt idx="30">
                  <c:v>24.2880617142857</c:v>
                </c:pt>
                <c:pt idx="31">
                  <c:v>23.342119571428523</c:v>
                </c:pt>
                <c:pt idx="32">
                  <c:v>24.02159914285718</c:v>
                </c:pt>
                <c:pt idx="33">
                  <c:v>22.529408857142894</c:v>
                </c:pt>
                <c:pt idx="34">
                  <c:v>23.795106000000001</c:v>
                </c:pt>
                <c:pt idx="35">
                  <c:v>22.556055142857044</c:v>
                </c:pt>
                <c:pt idx="36">
                  <c:v>21.623436142857226</c:v>
                </c:pt>
                <c:pt idx="37">
                  <c:v>17.866314142857075</c:v>
                </c:pt>
                <c:pt idx="38">
                  <c:v>18.465855000000001</c:v>
                </c:pt>
                <c:pt idx="39">
                  <c:v>16.24089271428576</c:v>
                </c:pt>
                <c:pt idx="40">
                  <c:v>14.335685285714332</c:v>
                </c:pt>
                <c:pt idx="41">
                  <c:v>11.804291142857066</c:v>
                </c:pt>
                <c:pt idx="42">
                  <c:v>11.271366000000027</c:v>
                </c:pt>
                <c:pt idx="43">
                  <c:v>10.645178999999954</c:v>
                </c:pt>
                <c:pt idx="44">
                  <c:v>10.085607571428538</c:v>
                </c:pt>
                <c:pt idx="45">
                  <c:v>9.8191450000001321</c:v>
                </c:pt>
                <c:pt idx="46">
                  <c:v>10.964933999999941</c:v>
                </c:pt>
                <c:pt idx="47">
                  <c:v>12.044107428571435</c:v>
                </c:pt>
                <c:pt idx="48">
                  <c:v>11.964168571428415</c:v>
                </c:pt>
                <c:pt idx="49">
                  <c:v>9.8058218571429432</c:v>
                </c:pt>
                <c:pt idx="50">
                  <c:v>9.4061281428572254</c:v>
                </c:pt>
                <c:pt idx="51">
                  <c:v>9.6992369999998953</c:v>
                </c:pt>
                <c:pt idx="52">
                  <c:v>8.526801714285936</c:v>
                </c:pt>
                <c:pt idx="53">
                  <c:v>7.0212882857141192</c:v>
                </c:pt>
                <c:pt idx="54">
                  <c:v>6.035376857142948</c:v>
                </c:pt>
                <c:pt idx="55">
                  <c:v>5.7156218571428479</c:v>
                </c:pt>
                <c:pt idx="56">
                  <c:v>6.3551319999999958</c:v>
                </c:pt>
                <c:pt idx="57">
                  <c:v>5.9421149999999141</c:v>
                </c:pt>
                <c:pt idx="58">
                  <c:v>5.1294041428571671</c:v>
                </c:pt>
                <c:pt idx="59">
                  <c:v>4.7830028571429164</c:v>
                </c:pt>
                <c:pt idx="60">
                  <c:v>4.7430334285714633</c:v>
                </c:pt>
                <c:pt idx="61">
                  <c:v>4.9828497142856047</c:v>
                </c:pt>
                <c:pt idx="62">
                  <c:v>5.0228191428571716</c:v>
                </c:pt>
                <c:pt idx="63">
                  <c:v>4.4099552857142879</c:v>
                </c:pt>
                <c:pt idx="64">
                  <c:v>4.2900471428571034</c:v>
                </c:pt>
                <c:pt idx="65">
                  <c:v>4.2900471428572171</c:v>
                </c:pt>
                <c:pt idx="66">
                  <c:v>4.3166934285714813</c:v>
                </c:pt>
                <c:pt idx="67">
                  <c:v>4.516540285714056</c:v>
                </c:pt>
                <c:pt idx="68">
                  <c:v>4.0902001428573538</c:v>
                </c:pt>
                <c:pt idx="69">
                  <c:v>3.6905062857142332</c:v>
                </c:pt>
                <c:pt idx="70">
                  <c:v>-0.2398162857142857</c:v>
                </c:pt>
                <c:pt idx="71">
                  <c:v>-0.2398162857142857</c:v>
                </c:pt>
                <c:pt idx="72">
                  <c:v>-0.2398162857142857</c:v>
                </c:pt>
                <c:pt idx="73">
                  <c:v>-0.2398162857142857</c:v>
                </c:pt>
                <c:pt idx="74">
                  <c:v>-0.2398162857142857</c:v>
                </c:pt>
                <c:pt idx="75">
                  <c:v>-0.2398162857142857</c:v>
                </c:pt>
                <c:pt idx="76">
                  <c:v>-0.2398162857142857</c:v>
                </c:pt>
                <c:pt idx="77">
                  <c:v>-0.2398162857142857</c:v>
                </c:pt>
                <c:pt idx="78">
                  <c:v>-0.2398162857142857</c:v>
                </c:pt>
                <c:pt idx="79">
                  <c:v>-0.2398162857142857</c:v>
                </c:pt>
                <c:pt idx="80">
                  <c:v>-0.2398162857142857</c:v>
                </c:pt>
                <c:pt idx="81">
                  <c:v>-0.2398162857142857</c:v>
                </c:pt>
                <c:pt idx="82">
                  <c:v>-0.2398162857142857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0111-411E-803A-EBC9620122D6}"/>
            </c:ext>
          </c:extLst>
        </c:ser>
        <c:ser>
          <c:idx val="1"/>
          <c:order val="1"/>
          <c:tx>
            <c:strRef>
              <c:f>'power_normal!'!$P$1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'power_normal!'!$C$2:$C$84</c:f>
              <c:strCache>
                <c:ptCount val="83"/>
                <c:pt idx="0">
                  <c:v>exp(x)</c:v>
                </c:pt>
                <c:pt idx="1">
                  <c:v>1</c:v>
                </c:pt>
                <c:pt idx="2">
                  <c:v>2.718281828</c:v>
                </c:pt>
                <c:pt idx="3">
                  <c:v>7.389056099</c:v>
                </c:pt>
                <c:pt idx="4">
                  <c:v>20.08553692</c:v>
                </c:pt>
                <c:pt idx="5">
                  <c:v>54.59815003</c:v>
                </c:pt>
                <c:pt idx="6">
                  <c:v>148.4131591</c:v>
                </c:pt>
                <c:pt idx="7">
                  <c:v>403.4287935</c:v>
                </c:pt>
                <c:pt idx="8">
                  <c:v>1096.633158</c:v>
                </c:pt>
                <c:pt idx="9">
                  <c:v>2980.957987</c:v>
                </c:pt>
                <c:pt idx="10">
                  <c:v>8103.083928</c:v>
                </c:pt>
                <c:pt idx="11">
                  <c:v>22026.46579</c:v>
                </c:pt>
                <c:pt idx="12">
                  <c:v>59874.14172</c:v>
                </c:pt>
                <c:pt idx="13">
                  <c:v>162754.7914</c:v>
                </c:pt>
                <c:pt idx="14">
                  <c:v>442413.392</c:v>
                </c:pt>
                <c:pt idx="15">
                  <c:v>1202604.284</c:v>
                </c:pt>
                <c:pt idx="16">
                  <c:v>3269017.372</c:v>
                </c:pt>
                <c:pt idx="17">
                  <c:v>8886110.521</c:v>
                </c:pt>
                <c:pt idx="18">
                  <c:v>24154952.75</c:v>
                </c:pt>
                <c:pt idx="19">
                  <c:v>65659969.14</c:v>
                </c:pt>
                <c:pt idx="20">
                  <c:v>178482301</c:v>
                </c:pt>
                <c:pt idx="21">
                  <c:v>485165195.4</c:v>
                </c:pt>
                <c:pt idx="22">
                  <c:v>1318815734</c:v>
                </c:pt>
                <c:pt idx="23">
                  <c:v>3584912846</c:v>
                </c:pt>
                <c:pt idx="24">
                  <c:v>9744803446</c:v>
                </c:pt>
                <c:pt idx="25">
                  <c:v>26489122130</c:v>
                </c:pt>
                <c:pt idx="26">
                  <c:v>72004899337</c:v>
                </c:pt>
                <c:pt idx="27">
                  <c:v>1.9573E+11</c:v>
                </c:pt>
                <c:pt idx="28">
                  <c:v>5.32048E+11</c:v>
                </c:pt>
                <c:pt idx="29">
                  <c:v>1.44626E+12</c:v>
                </c:pt>
                <c:pt idx="30">
                  <c:v>3.93133E+12</c:v>
                </c:pt>
                <c:pt idx="31">
                  <c:v>1.06865E+13</c:v>
                </c:pt>
                <c:pt idx="32">
                  <c:v>2.90488E+13</c:v>
                </c:pt>
                <c:pt idx="33">
                  <c:v>7.8963E+13</c:v>
                </c:pt>
                <c:pt idx="34">
                  <c:v>2.14644E+14</c:v>
                </c:pt>
                <c:pt idx="35">
                  <c:v>5.83462E+14</c:v>
                </c:pt>
                <c:pt idx="36">
                  <c:v>1.58601E+15</c:v>
                </c:pt>
                <c:pt idx="37">
                  <c:v>4.31123E+15</c:v>
                </c:pt>
                <c:pt idx="38">
                  <c:v>1.17191E+16</c:v>
                </c:pt>
                <c:pt idx="39">
                  <c:v>3.18559E+16</c:v>
                </c:pt>
                <c:pt idx="40">
                  <c:v>8.65934E+16</c:v>
                </c:pt>
                <c:pt idx="41">
                  <c:v>2.35385E+17</c:v>
                </c:pt>
                <c:pt idx="42">
                  <c:v>6.39843E+17</c:v>
                </c:pt>
                <c:pt idx="43">
                  <c:v>1.73927E+18</c:v>
                </c:pt>
                <c:pt idx="44">
                  <c:v>4.72784E+18</c:v>
                </c:pt>
                <c:pt idx="45">
                  <c:v>1.28516E+19</c:v>
                </c:pt>
                <c:pt idx="46">
                  <c:v>3.49343E+19</c:v>
                </c:pt>
                <c:pt idx="47">
                  <c:v>9.49612E+19</c:v>
                </c:pt>
                <c:pt idx="48">
                  <c:v>2.58131E+20</c:v>
                </c:pt>
                <c:pt idx="49">
                  <c:v>7.01674E+20</c:v>
                </c:pt>
                <c:pt idx="50">
                  <c:v>1.90735E+21</c:v>
                </c:pt>
                <c:pt idx="51">
                  <c:v>5.18471E+21</c:v>
                </c:pt>
                <c:pt idx="52">
                  <c:v>1.40935E+22</c:v>
                </c:pt>
                <c:pt idx="53">
                  <c:v>3.83101E+22</c:v>
                </c:pt>
                <c:pt idx="54">
                  <c:v>1.04138E+23</c:v>
                </c:pt>
                <c:pt idx="55">
                  <c:v>2.83075E+23</c:v>
                </c:pt>
                <c:pt idx="56">
                  <c:v>7.69479E+23</c:v>
                </c:pt>
                <c:pt idx="57">
                  <c:v>2.09166E+24</c:v>
                </c:pt>
                <c:pt idx="58">
                  <c:v>5.68572E+24</c:v>
                </c:pt>
                <c:pt idx="59">
                  <c:v>1.54554E+25</c:v>
                </c:pt>
                <c:pt idx="60">
                  <c:v>4.20121E+25</c:v>
                </c:pt>
                <c:pt idx="61">
                  <c:v>1.14201E+26</c:v>
                </c:pt>
                <c:pt idx="62">
                  <c:v>3.1043E+26</c:v>
                </c:pt>
                <c:pt idx="63">
                  <c:v>8.43836E+26</c:v>
                </c:pt>
                <c:pt idx="64">
                  <c:v>2.29378E+27</c:v>
                </c:pt>
                <c:pt idx="65">
                  <c:v>6.23515E+27</c:v>
                </c:pt>
                <c:pt idx="66">
                  <c:v>1.69489E+28</c:v>
                </c:pt>
                <c:pt idx="67">
                  <c:v>4.60719E+28</c:v>
                </c:pt>
                <c:pt idx="68">
                  <c:v>1.25236E+29</c:v>
                </c:pt>
                <c:pt idx="69">
                  <c:v>3.40428E+29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</c:strCache>
            </c:strRef>
          </c:xVal>
          <c:yVal>
            <c:numRef>
              <c:f>'power_normal!'!$P$2:$P$84</c:f>
              <c:numCache>
                <c:formatCode>General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2.1370326615924773</c:v>
                </c:pt>
                <c:pt idx="3">
                  <c:v>5.3273803699949429</c:v>
                </c:pt>
                <c:pt idx="4">
                  <c:v>30.954029523097262</c:v>
                </c:pt>
                <c:pt idx="5">
                  <c:v>17.652102193583296</c:v>
                </c:pt>
                <c:pt idx="6">
                  <c:v>2.7037687730027737E-17</c:v>
                </c:pt>
                <c:pt idx="7">
                  <c:v>1.8654066528481725E-192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1.473099386070178</c:v>
                </c:pt>
                <c:pt idx="71">
                  <c:v>1.473099386070178</c:v>
                </c:pt>
                <c:pt idx="72">
                  <c:v>1.473099386070178</c:v>
                </c:pt>
                <c:pt idx="73">
                  <c:v>1.473099386070178</c:v>
                </c:pt>
                <c:pt idx="74">
                  <c:v>1.473099386070178</c:v>
                </c:pt>
                <c:pt idx="75">
                  <c:v>1.473099386070178</c:v>
                </c:pt>
                <c:pt idx="76">
                  <c:v>1.473099386070178</c:v>
                </c:pt>
                <c:pt idx="77">
                  <c:v>1.473099386070178</c:v>
                </c:pt>
                <c:pt idx="78">
                  <c:v>1.473099386070178</c:v>
                </c:pt>
                <c:pt idx="79">
                  <c:v>1.473099386070178</c:v>
                </c:pt>
                <c:pt idx="80">
                  <c:v>1.473099386070178</c:v>
                </c:pt>
                <c:pt idx="81">
                  <c:v>1.473099386070178</c:v>
                </c:pt>
                <c:pt idx="82">
                  <c:v>1.473099386070178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0111-411E-803A-EBC9620122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970232"/>
        <c:axId val="490970624"/>
      </c:scatterChart>
      <c:valAx>
        <c:axId val="490970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970624"/>
        <c:crosses val="autoZero"/>
        <c:crossBetween val="midCat"/>
      </c:valAx>
      <c:valAx>
        <c:axId val="49097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970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logistic!$L$1</c:f>
              <c:strCache>
                <c:ptCount val="1"/>
                <c:pt idx="0">
                  <c:v>PDF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logistic!$B$2:$B$214</c:f>
              <c:strCache>
                <c:ptCount val="70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</c:strCache>
            </c:strRef>
          </c:xVal>
          <c:yVal>
            <c:numRef>
              <c:f>logistic!$L$2:$L$214</c:f>
              <c:numCache>
                <c:formatCode>General</c:formatCode>
                <c:ptCount val="213"/>
                <c:pt idx="0">
                  <c:v>0</c:v>
                </c:pt>
                <c:pt idx="1">
                  <c:v>0.2398162857142857</c:v>
                </c:pt>
                <c:pt idx="2">
                  <c:v>0.25313942857142857</c:v>
                </c:pt>
                <c:pt idx="3">
                  <c:v>0.37304757142857137</c:v>
                </c:pt>
                <c:pt idx="4">
                  <c:v>0.37304757142857148</c:v>
                </c:pt>
                <c:pt idx="5">
                  <c:v>0.47963271428571441</c:v>
                </c:pt>
                <c:pt idx="6">
                  <c:v>1.1058195714285715</c:v>
                </c:pt>
                <c:pt idx="7">
                  <c:v>1.0924964285714287</c:v>
                </c:pt>
                <c:pt idx="8">
                  <c:v>1.6387447142857141</c:v>
                </c:pt>
                <c:pt idx="9">
                  <c:v>2.2649317142857148</c:v>
                </c:pt>
                <c:pt idx="10">
                  <c:v>2.9577342857142845</c:v>
                </c:pt>
                <c:pt idx="11">
                  <c:v>3.5572750000000006</c:v>
                </c:pt>
                <c:pt idx="12">
                  <c:v>4.7297102857142885</c:v>
                </c:pt>
                <c:pt idx="13">
                  <c:v>4.9695267142857098</c:v>
                </c:pt>
                <c:pt idx="14">
                  <c:v>7.9938765714285722</c:v>
                </c:pt>
                <c:pt idx="15">
                  <c:v>9.2196042857142899</c:v>
                </c:pt>
                <c:pt idx="16">
                  <c:v>10.738440857142855</c:v>
                </c:pt>
                <c:pt idx="17">
                  <c:v>11.551151714285716</c:v>
                </c:pt>
                <c:pt idx="18">
                  <c:v>12.497093714285718</c:v>
                </c:pt>
                <c:pt idx="19">
                  <c:v>13.296481428571425</c:v>
                </c:pt>
                <c:pt idx="20">
                  <c:v>15.854521857142871</c:v>
                </c:pt>
                <c:pt idx="21">
                  <c:v>16.400770142857127</c:v>
                </c:pt>
                <c:pt idx="22">
                  <c:v>19.265242571428573</c:v>
                </c:pt>
                <c:pt idx="23">
                  <c:v>21.796636857142857</c:v>
                </c:pt>
                <c:pt idx="24">
                  <c:v>22.609347571428572</c:v>
                </c:pt>
                <c:pt idx="25">
                  <c:v>23.515320285714267</c:v>
                </c:pt>
                <c:pt idx="26">
                  <c:v>25.50046628571431</c:v>
                </c:pt>
                <c:pt idx="27">
                  <c:v>24.701078571428553</c:v>
                </c:pt>
                <c:pt idx="28">
                  <c:v>25.753605714285698</c:v>
                </c:pt>
                <c:pt idx="29">
                  <c:v>24.14150728571434</c:v>
                </c:pt>
                <c:pt idx="30">
                  <c:v>24.527877999999987</c:v>
                </c:pt>
                <c:pt idx="31">
                  <c:v>23.58193585714281</c:v>
                </c:pt>
                <c:pt idx="32">
                  <c:v>24.261415428571468</c:v>
                </c:pt>
                <c:pt idx="33">
                  <c:v>22.769225142857181</c:v>
                </c:pt>
                <c:pt idx="34">
                  <c:v>24.034922285714288</c:v>
                </c:pt>
                <c:pt idx="35">
                  <c:v>22.795871428571331</c:v>
                </c:pt>
                <c:pt idx="36">
                  <c:v>21.863252428571514</c:v>
                </c:pt>
                <c:pt idx="37">
                  <c:v>18.106130428571362</c:v>
                </c:pt>
                <c:pt idx="38">
                  <c:v>18.705671285714288</c:v>
                </c:pt>
                <c:pt idx="39">
                  <c:v>16.480709000000047</c:v>
                </c:pt>
                <c:pt idx="40">
                  <c:v>14.575501571428617</c:v>
                </c:pt>
                <c:pt idx="41">
                  <c:v>12.044107428571351</c:v>
                </c:pt>
                <c:pt idx="42">
                  <c:v>11.511182285714312</c:v>
                </c:pt>
                <c:pt idx="43">
                  <c:v>10.88499528571424</c:v>
                </c:pt>
                <c:pt idx="44">
                  <c:v>10.325423857142823</c:v>
                </c:pt>
                <c:pt idx="45">
                  <c:v>10.058961285714417</c:v>
                </c:pt>
                <c:pt idx="46">
                  <c:v>11.204750285714226</c:v>
                </c:pt>
                <c:pt idx="47">
                  <c:v>12.28392371428572</c:v>
                </c:pt>
                <c:pt idx="48">
                  <c:v>12.2039848571427</c:v>
                </c:pt>
                <c:pt idx="49">
                  <c:v>10.045638142857229</c:v>
                </c:pt>
                <c:pt idx="50">
                  <c:v>9.6459444285715108</c:v>
                </c:pt>
                <c:pt idx="51">
                  <c:v>9.9390532857141807</c:v>
                </c:pt>
                <c:pt idx="52">
                  <c:v>8.7666180000002214</c:v>
                </c:pt>
                <c:pt idx="53">
                  <c:v>7.2611045714284046</c:v>
                </c:pt>
                <c:pt idx="54">
                  <c:v>6.2751931428572334</c:v>
                </c:pt>
                <c:pt idx="55">
                  <c:v>5.9554381428571332</c:v>
                </c:pt>
                <c:pt idx="56">
                  <c:v>6.5949482857142812</c:v>
                </c:pt>
                <c:pt idx="57">
                  <c:v>6.1819312857141995</c:v>
                </c:pt>
                <c:pt idx="58">
                  <c:v>5.3692204285714524</c:v>
                </c:pt>
                <c:pt idx="59">
                  <c:v>5.0228191428572018</c:v>
                </c:pt>
                <c:pt idx="60">
                  <c:v>4.9828497142857486</c:v>
                </c:pt>
                <c:pt idx="61">
                  <c:v>5.2226659999998901</c:v>
                </c:pt>
                <c:pt idx="62">
                  <c:v>5.2626354285714569</c:v>
                </c:pt>
                <c:pt idx="63">
                  <c:v>4.6497715714285732</c:v>
                </c:pt>
                <c:pt idx="64">
                  <c:v>4.5298634285713888</c:v>
                </c:pt>
                <c:pt idx="65">
                  <c:v>4.5298634285715025</c:v>
                </c:pt>
                <c:pt idx="66">
                  <c:v>4.5565097142857667</c:v>
                </c:pt>
                <c:pt idx="67">
                  <c:v>4.7563565714283413</c:v>
                </c:pt>
                <c:pt idx="68">
                  <c:v>4.3300164285716392</c:v>
                </c:pt>
                <c:pt idx="69">
                  <c:v>3.930322571428519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92DC-40BA-A670-A9CCC2FEC887}"/>
            </c:ext>
          </c:extLst>
        </c:ser>
        <c:ser>
          <c:idx val="1"/>
          <c:order val="1"/>
          <c:tx>
            <c:strRef>
              <c:f>logistic!$N$2</c:f>
              <c:strCache>
                <c:ptCount val="1"/>
                <c:pt idx="0">
                  <c:v>y(model)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logistic!$B$3:$B$214</c:f>
              <c:numCache>
                <c:formatCode>General</c:formatCode>
                <c:ptCount val="2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</c:numCache>
            </c:numRef>
          </c:xVal>
          <c:yVal>
            <c:numRef>
              <c:f>logistic!$N$2:$N$214</c:f>
              <c:numCache>
                <c:formatCode>General</c:formatCode>
                <c:ptCount val="213"/>
                <c:pt idx="0">
                  <c:v>0</c:v>
                </c:pt>
                <c:pt idx="1">
                  <c:v>2.4508428648669178</c:v>
                </c:pt>
                <c:pt idx="2">
                  <c:v>2.4899126969225467</c:v>
                </c:pt>
                <c:pt idx="3">
                  <c:v>2.5296606907971078</c:v>
                </c:pt>
                <c:pt idx="4">
                  <c:v>2.570098178588581</c:v>
                </c:pt>
                <c:pt idx="5">
                  <c:v>2.6112366658963344</c:v>
                </c:pt>
                <c:pt idx="6">
                  <c:v>2.6530878338943857</c:v>
                </c:pt>
                <c:pt idx="7">
                  <c:v>2.6956635414066747</c:v>
                </c:pt>
                <c:pt idx="8">
                  <c:v>2.7389758269832303</c:v>
                </c:pt>
                <c:pt idx="9">
                  <c:v>2.7830369109760835</c:v>
                </c:pt>
                <c:pt idx="10">
                  <c:v>2.8278591976137077</c:v>
                </c:pt>
                <c:pt idx="11">
                  <c:v>2.8734552770727233</c:v>
                </c:pt>
                <c:pt idx="12">
                  <c:v>2.9198379275455326</c:v>
                </c:pt>
                <c:pt idx="13">
                  <c:v>2.9670201173024906</c:v>
                </c:pt>
                <c:pt idx="14">
                  <c:v>3.015015006747169</c:v>
                </c:pt>
                <c:pt idx="15">
                  <c:v>3.0638359504631816</c:v>
                </c:pt>
                <c:pt idx="16">
                  <c:v>3.1134964992509877</c:v>
                </c:pt>
                <c:pt idx="17">
                  <c:v>3.1640104021530187</c:v>
                </c:pt>
                <c:pt idx="18">
                  <c:v>3.2153916084653988</c:v>
                </c:pt>
                <c:pt idx="19">
                  <c:v>3.2676542697344453</c:v>
                </c:pt>
                <c:pt idx="20">
                  <c:v>3.3208127417360891</c:v>
                </c:pt>
                <c:pt idx="21">
                  <c:v>3.3748815864362318</c:v>
                </c:pt>
                <c:pt idx="22">
                  <c:v>3.4298755739300257</c:v>
                </c:pt>
                <c:pt idx="23">
                  <c:v>3.4858096843579212</c:v>
                </c:pt>
                <c:pt idx="24">
                  <c:v>3.5426991097963083</c:v>
                </c:pt>
                <c:pt idx="25">
                  <c:v>3.6005592561204183</c:v>
                </c:pt>
                <c:pt idx="26">
                  <c:v>3.6594057448371102</c:v>
                </c:pt>
                <c:pt idx="27">
                  <c:v>3.7192544148850786</c:v>
                </c:pt>
                <c:pt idx="28">
                  <c:v>3.7801213243998482</c:v>
                </c:pt>
                <c:pt idx="29">
                  <c:v>3.8420227524409376</c:v>
                </c:pt>
                <c:pt idx="30">
                  <c:v>3.9049752006783622</c:v>
                </c:pt>
                <c:pt idx="31">
                  <c:v>3.9689953950356109</c:v>
                </c:pt>
                <c:pt idx="32">
                  <c:v>4.0341002872860976</c:v>
                </c:pt>
                <c:pt idx="33">
                  <c:v>4.1003070565999806</c:v>
                </c:pt>
                <c:pt idx="34">
                  <c:v>4.1676331110381337</c:v>
                </c:pt>
                <c:pt idx="35">
                  <c:v>4.2360960889899228</c:v>
                </c:pt>
                <c:pt idx="36">
                  <c:v>4.3057138605513483</c:v>
                </c:pt>
                <c:pt idx="37">
                  <c:v>4.3765045288399662</c:v>
                </c:pt>
                <c:pt idx="38">
                  <c:v>4.4484864312428885</c:v>
                </c:pt>
                <c:pt idx="39">
                  <c:v>4.5216781405940196</c:v>
                </c:pt>
                <c:pt idx="40">
                  <c:v>4.5960984662765902</c:v>
                </c:pt>
                <c:pt idx="41">
                  <c:v>4.6717664552468703</c:v>
                </c:pt>
                <c:pt idx="42">
                  <c:v>4.7487013929748318</c:v>
                </c:pt>
                <c:pt idx="43">
                  <c:v>4.8269228042973849</c:v>
                </c:pt>
                <c:pt idx="44">
                  <c:v>4.906450454179673</c:v>
                </c:pt>
                <c:pt idx="45">
                  <c:v>4.9873043483797561</c:v>
                </c:pt>
                <c:pt idx="46">
                  <c:v>5.0695047340118551</c:v>
                </c:pt>
                <c:pt idx="47">
                  <c:v>5.15307210000321</c:v>
                </c:pt>
                <c:pt idx="48">
                  <c:v>5.238027177439406</c:v>
                </c:pt>
                <c:pt idx="49">
                  <c:v>5.3243909397928899</c:v>
                </c:pt>
                <c:pt idx="50">
                  <c:v>5.4121846030292318</c:v>
                </c:pt>
                <c:pt idx="51">
                  <c:v>5.5014296255855042</c:v>
                </c:pt>
                <c:pt idx="52">
                  <c:v>5.5921477082150322</c:v>
                </c:pt>
                <c:pt idx="53">
                  <c:v>5.6843607936925213</c:v>
                </c:pt>
                <c:pt idx="54">
                  <c:v>5.7780910663734586</c:v>
                </c:pt>
                <c:pt idx="55">
                  <c:v>5.8733609516015068</c:v>
                </c:pt>
                <c:pt idx="56">
                  <c:v>5.9701931149573477</c:v>
                </c:pt>
                <c:pt idx="57">
                  <c:v>6.068610461342403</c:v>
                </c:pt>
                <c:pt idx="58">
                  <c:v>6.168636133890498</c:v>
                </c:pt>
                <c:pt idx="59">
                  <c:v>6.2702935127004951</c:v>
                </c:pt>
                <c:pt idx="60">
                  <c:v>6.3736062133826499</c:v>
                </c:pt>
                <c:pt idx="61">
                  <c:v>6.4785980854112886</c:v>
                </c:pt>
                <c:pt idx="62">
                  <c:v>6.5852932102762045</c:v>
                </c:pt>
                <c:pt idx="63">
                  <c:v>6.6937158994249621</c:v>
                </c:pt>
                <c:pt idx="64">
                  <c:v>6.8038906919881299</c:v>
                </c:pt>
                <c:pt idx="65">
                  <c:v>6.9158423522792605</c:v>
                </c:pt>
                <c:pt idx="66">
                  <c:v>7.0295958670611958</c:v>
                </c:pt>
                <c:pt idx="67">
                  <c:v>7.1451764425701478</c:v>
                </c:pt>
                <c:pt idx="68">
                  <c:v>7.2626095012887468</c:v>
                </c:pt>
                <c:pt idx="69">
                  <c:v>7.3819206784590827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92DC-40BA-A670-A9CCC2FEC8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9572904"/>
        <c:axId val="499571336"/>
      </c:scatterChart>
      <c:valAx>
        <c:axId val="499572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571336"/>
        <c:crosses val="autoZero"/>
        <c:crossBetween val="midCat"/>
      </c:valAx>
      <c:valAx>
        <c:axId val="499571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572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LogNormal!$F$1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LogNormal!$B$2:$B$194</c:f>
              <c:strCache>
                <c:ptCount val="70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</c:strCache>
            </c:strRef>
          </c:xVal>
          <c:yVal>
            <c:numRef>
              <c:f>LogNormal!$F$2:$F$194</c:f>
              <c:numCache>
                <c:formatCode>General</c:formatCode>
                <c:ptCount val="193"/>
                <c:pt idx="0">
                  <c:v>0</c:v>
                </c:pt>
                <c:pt idx="2">
                  <c:v>0</c:v>
                </c:pt>
                <c:pt idx="3">
                  <c:v>0.37304757142857137</c:v>
                </c:pt>
                <c:pt idx="4">
                  <c:v>0.74609514285714285</c:v>
                </c:pt>
                <c:pt idx="5">
                  <c:v>1.2257278571428571</c:v>
                </c:pt>
                <c:pt idx="6">
                  <c:v>2.3315474285714286</c:v>
                </c:pt>
                <c:pt idx="7">
                  <c:v>3.4240438571428573</c:v>
                </c:pt>
                <c:pt idx="8">
                  <c:v>5.0627885714285714</c:v>
                </c:pt>
                <c:pt idx="9">
                  <c:v>7.3277202857142862</c:v>
                </c:pt>
                <c:pt idx="10">
                  <c:v>10.285454571428572</c:v>
                </c:pt>
                <c:pt idx="11">
                  <c:v>13.842729571428572</c:v>
                </c:pt>
                <c:pt idx="12">
                  <c:v>18.572439857142861</c:v>
                </c:pt>
                <c:pt idx="13">
                  <c:v>23.541966571428571</c:v>
                </c:pt>
                <c:pt idx="14">
                  <c:v>31.535843142857143</c:v>
                </c:pt>
                <c:pt idx="15">
                  <c:v>40.755447428571429</c:v>
                </c:pt>
                <c:pt idx="16">
                  <c:v>51.493888285714284</c:v>
                </c:pt>
                <c:pt idx="17">
                  <c:v>63.04504</c:v>
                </c:pt>
                <c:pt idx="18">
                  <c:v>75.542133714285725</c:v>
                </c:pt>
                <c:pt idx="19">
                  <c:v>88.838615142857151</c:v>
                </c:pt>
                <c:pt idx="20">
                  <c:v>104.69313700000002</c:v>
                </c:pt>
                <c:pt idx="21">
                  <c:v>121.09390714285715</c:v>
                </c:pt>
                <c:pt idx="22">
                  <c:v>140.35914971428571</c:v>
                </c:pt>
                <c:pt idx="23">
                  <c:v>162.15578657142856</c:v>
                </c:pt>
                <c:pt idx="24">
                  <c:v>184.76513414285714</c:v>
                </c:pt>
                <c:pt idx="25">
                  <c:v>208.2804544285714</c:v>
                </c:pt>
                <c:pt idx="26">
                  <c:v>233.78092071428571</c:v>
                </c:pt>
                <c:pt idx="27">
                  <c:v>258.48199928571427</c:v>
                </c:pt>
                <c:pt idx="28">
                  <c:v>284.23560499999996</c:v>
                </c:pt>
                <c:pt idx="29">
                  <c:v>308.3771122857143</c:v>
                </c:pt>
                <c:pt idx="30">
                  <c:v>332.90499028571429</c:v>
                </c:pt>
                <c:pt idx="31">
                  <c:v>356.4869261428571</c:v>
                </c:pt>
                <c:pt idx="32">
                  <c:v>380.74834157142857</c:v>
                </c:pt>
                <c:pt idx="33">
                  <c:v>403.51756671428575</c:v>
                </c:pt>
                <c:pt idx="34">
                  <c:v>427.55248900000004</c:v>
                </c:pt>
                <c:pt idx="35">
                  <c:v>450.34836042857137</c:v>
                </c:pt>
                <c:pt idx="36">
                  <c:v>472.21161285714288</c:v>
                </c:pt>
                <c:pt idx="37">
                  <c:v>490.31774328571424</c:v>
                </c:pt>
                <c:pt idx="38">
                  <c:v>509.02341457142853</c:v>
                </c:pt>
                <c:pt idx="39">
                  <c:v>525.50412357142864</c:v>
                </c:pt>
                <c:pt idx="40">
                  <c:v>540.07962514285725</c:v>
                </c:pt>
                <c:pt idx="41">
                  <c:v>552.1237325714286</c:v>
                </c:pt>
                <c:pt idx="42">
                  <c:v>563.63491485714292</c:v>
                </c:pt>
                <c:pt idx="43">
                  <c:v>574.51991014285716</c:v>
                </c:pt>
                <c:pt idx="44">
                  <c:v>584.84533399999998</c:v>
                </c:pt>
                <c:pt idx="45">
                  <c:v>594.9042952857144</c:v>
                </c:pt>
                <c:pt idx="46">
                  <c:v>606.10904557142862</c:v>
                </c:pt>
                <c:pt idx="47">
                  <c:v>618.39296928571434</c:v>
                </c:pt>
                <c:pt idx="48">
                  <c:v>630.59695414285704</c:v>
                </c:pt>
                <c:pt idx="49">
                  <c:v>640.64259228571427</c:v>
                </c:pt>
                <c:pt idx="50">
                  <c:v>650.28853671428578</c:v>
                </c:pt>
                <c:pt idx="51">
                  <c:v>660.22758999999996</c:v>
                </c:pt>
                <c:pt idx="52">
                  <c:v>668.99420800000019</c:v>
                </c:pt>
                <c:pt idx="53">
                  <c:v>676.25531257142859</c:v>
                </c:pt>
                <c:pt idx="54">
                  <c:v>682.53050571428582</c:v>
                </c:pt>
                <c:pt idx="55">
                  <c:v>688.48594385714296</c:v>
                </c:pt>
                <c:pt idx="56">
                  <c:v>695.08089214285724</c:v>
                </c:pt>
                <c:pt idx="57">
                  <c:v>701.26282342857144</c:v>
                </c:pt>
                <c:pt idx="58">
                  <c:v>706.63204385714289</c:v>
                </c:pt>
                <c:pt idx="59">
                  <c:v>711.65486300000009</c:v>
                </c:pt>
                <c:pt idx="60">
                  <c:v>716.63771271428584</c:v>
                </c:pt>
                <c:pt idx="61">
                  <c:v>721.86037871428573</c:v>
                </c:pt>
                <c:pt idx="62">
                  <c:v>727.12301414285719</c:v>
                </c:pt>
                <c:pt idx="63">
                  <c:v>731.77278571428576</c:v>
                </c:pt>
                <c:pt idx="64">
                  <c:v>736.30264914285715</c:v>
                </c:pt>
                <c:pt idx="65">
                  <c:v>740.83251257142865</c:v>
                </c:pt>
                <c:pt idx="66">
                  <c:v>745.38902228571442</c:v>
                </c:pt>
                <c:pt idx="67">
                  <c:v>750.14537885714276</c:v>
                </c:pt>
                <c:pt idx="68">
                  <c:v>754.4753952857144</c:v>
                </c:pt>
                <c:pt idx="69">
                  <c:v>758.40571785714292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74B4-47F7-BFBA-5A64C17FCF62}"/>
            </c:ext>
          </c:extLst>
        </c:ser>
        <c:ser>
          <c:idx val="1"/>
          <c:order val="1"/>
          <c:tx>
            <c:strRef>
              <c:f>LogNormal!$G$1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LogNormal!$B$2:$B$194</c:f>
              <c:strCache>
                <c:ptCount val="70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</c:strCache>
            </c:strRef>
          </c:xVal>
          <c:yVal>
            <c:numRef>
              <c:f>LogNormal!$G$2:$G$194</c:f>
              <c:numCache>
                <c:formatCode>General</c:formatCode>
                <c:ptCount val="193"/>
                <c:pt idx="0">
                  <c:v>0</c:v>
                </c:pt>
                <c:pt idx="2">
                  <c:v>6.0570052952269525E-10</c:v>
                </c:pt>
                <c:pt idx="3">
                  <c:v>5.9027226788958353E-6</c:v>
                </c:pt>
                <c:pt idx="4">
                  <c:v>4.7214328014744529E-4</c:v>
                </c:pt>
                <c:pt idx="5">
                  <c:v>7.0783660908801931E-3</c:v>
                </c:pt>
                <c:pt idx="6">
                  <c:v>4.7028670098537777E-2</c:v>
                </c:pt>
                <c:pt idx="7">
                  <c:v>0.19419385806697298</c:v>
                </c:pt>
                <c:pt idx="8">
                  <c:v>0.5885274951734667</c:v>
                </c:pt>
                <c:pt idx="9">
                  <c:v>1.4378921148465076</c:v>
                </c:pt>
                <c:pt idx="10">
                  <c:v>3.0013047369246593</c:v>
                </c:pt>
                <c:pt idx="11">
                  <c:v>5.5605480659965423</c:v>
                </c:pt>
                <c:pt idx="12">
                  <c:v>9.3890292723286244</c:v>
                </c:pt>
                <c:pt idx="13">
                  <c:v>14.724781746820465</c:v>
                </c:pt>
                <c:pt idx="14">
                  <c:v>21.751307105093009</c:v>
                </c:pt>
                <c:pt idx="15">
                  <c:v>30.587171072900617</c:v>
                </c:pt>
                <c:pt idx="16">
                  <c:v>41.283456920152432</c:v>
                </c:pt>
                <c:pt idx="17">
                  <c:v>53.827301389848074</c:v>
                </c:pt>
                <c:pt idx="18">
                  <c:v>68.149527799752946</c:v>
                </c:pt>
                <c:pt idx="19">
                  <c:v>84.134571746626278</c:v>
                </c:pt>
                <c:pt idx="20">
                  <c:v>101.63125318014298</c:v>
                </c:pt>
                <c:pt idx="21">
                  <c:v>120.46334730832143</c:v>
                </c:pt>
                <c:pt idx="22">
                  <c:v>140.43927082740262</c:v>
                </c:pt>
                <c:pt idx="23">
                  <c:v>161.36049686007226</c:v>
                </c:pt>
                <c:pt idx="24">
                  <c:v>183.02853479000697</c:v>
                </c:pt>
                <c:pt idx="25">
                  <c:v>205.25046627864569</c:v>
                </c:pt>
                <c:pt idx="26">
                  <c:v>227.84312808405812</c:v>
                </c:pt>
                <c:pt idx="27">
                  <c:v>250.63608892603656</c:v>
                </c:pt>
                <c:pt idx="28">
                  <c:v>273.47359347546228</c:v>
                </c:pt>
                <c:pt idx="29">
                  <c:v>296.21565146393851</c:v>
                </c:pt>
                <c:pt idx="30">
                  <c:v>318.73844157199881</c:v>
                </c:pt>
                <c:pt idx="31">
                  <c:v>340.9341838033825</c:v>
                </c:pt>
                <c:pt idx="32">
                  <c:v>362.71061445386601</c:v>
                </c:pt>
                <c:pt idx="33">
                  <c:v>383.99017718832545</c:v>
                </c:pt>
                <c:pt idx="34">
                  <c:v>404.70902382078975</c:v>
                </c:pt>
                <c:pt idx="35">
                  <c:v>424.81590011673688</c:v>
                </c:pt>
                <c:pt idx="36">
                  <c:v>444.27097578573313</c:v>
                </c:pt>
                <c:pt idx="37">
                  <c:v>463.04466396430547</c:v>
                </c:pt>
                <c:pt idx="38">
                  <c:v>481.11646385955066</c:v>
                </c:pt>
                <c:pt idx="39">
                  <c:v>498.47385067108644</c:v>
                </c:pt>
                <c:pt idx="40">
                  <c:v>515.11122920967</c:v>
                </c:pt>
                <c:pt idx="41">
                  <c:v>531.02896153976587</c:v>
                </c:pt>
                <c:pt idx="42">
                  <c:v>546.23247424652368</c:v>
                </c:pt>
                <c:pt idx="43">
                  <c:v>560.73144733642778</c:v>
                </c:pt>
                <c:pt idx="44">
                  <c:v>574.5390841194835</c:v>
                </c:pt>
                <c:pt idx="45">
                  <c:v>587.67145950916176</c:v>
                </c:pt>
                <c:pt idx="46">
                  <c:v>600.14694286037275</c:v>
                </c:pt>
                <c:pt idx="47">
                  <c:v>611.98569061603212</c:v>
                </c:pt>
                <c:pt idx="48">
                  <c:v>623.20920354216639</c:v>
                </c:pt>
                <c:pt idx="49">
                  <c:v>633.8399431125041</c:v>
                </c:pt>
                <c:pt idx="50">
                  <c:v>643.90100158556493</c:v>
                </c:pt>
                <c:pt idx="51">
                  <c:v>653.4158204441942</c:v>
                </c:pt>
                <c:pt idx="52">
                  <c:v>662.40795209503824</c:v>
                </c:pt>
                <c:pt idx="53">
                  <c:v>670.90086001923567</c:v>
                </c:pt>
                <c:pt idx="54">
                  <c:v>678.91775289923748</c:v>
                </c:pt>
                <c:pt idx="55">
                  <c:v>686.48144860027548</c:v>
                </c:pt>
                <c:pt idx="56">
                  <c:v>693.61426424384013</c:v>
                </c:pt>
                <c:pt idx="57">
                  <c:v>700.33792896396722</c:v>
                </c:pt>
                <c:pt idx="58">
                  <c:v>706.67351627770722</c:v>
                </c:pt>
                <c:pt idx="59">
                  <c:v>712.64139332389357</c:v>
                </c:pt>
                <c:pt idx="60">
                  <c:v>718.26118452613787</c:v>
                </c:pt>
                <c:pt idx="61">
                  <c:v>723.55174751520394</c:v>
                </c:pt>
                <c:pt idx="62">
                  <c:v>728.53115940193857</c:v>
                </c:pt>
                <c:pt idx="63">
                  <c:v>733.21671172491563</c:v>
                </c:pt>
                <c:pt idx="64">
                  <c:v>737.62491260758861</c:v>
                </c:pt>
                <c:pt idx="65">
                  <c:v>741.77149484909512</c:v>
                </c:pt>
                <c:pt idx="66">
                  <c:v>745.67142884221414</c:v>
                </c:pt>
                <c:pt idx="67">
                  <c:v>749.33893936276593</c:v>
                </c:pt>
                <c:pt idx="68">
                  <c:v>752.78752540844573</c:v>
                </c:pt>
                <c:pt idx="69">
                  <c:v>756.02998238317866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74B4-47F7-BFBA-5A64C17FCF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9573296"/>
        <c:axId val="491114928"/>
      </c:scatterChart>
      <c:valAx>
        <c:axId val="499573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114928"/>
        <c:crosses val="autoZero"/>
        <c:crossBetween val="midCat"/>
      </c:valAx>
      <c:valAx>
        <c:axId val="49111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573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LogNormal!$O$3:$O$4</c:f>
              <c:strCache>
                <c:ptCount val="2"/>
                <c:pt idx="0">
                  <c:v>0.239816286</c:v>
                </c:pt>
                <c:pt idx="1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LogNormal!$A$2:$A$194</c:f>
              <c:strCache>
                <c:ptCount val="70"/>
                <c:pt idx="0">
                  <c:v>t(original)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</c:strCache>
            </c:strRef>
          </c:cat>
          <c:val>
            <c:numRef>
              <c:f>LogNormal!$O$2:$O$194</c:f>
              <c:numCache>
                <c:formatCode>General</c:formatCode>
                <c:ptCount val="193"/>
                <c:pt idx="0">
                  <c:v>0</c:v>
                </c:pt>
                <c:pt idx="2">
                  <c:v>0</c:v>
                </c:pt>
                <c:pt idx="3">
                  <c:v>0.1199081428571428</c:v>
                </c:pt>
                <c:pt idx="4">
                  <c:v>0.11990814285714291</c:v>
                </c:pt>
                <c:pt idx="5">
                  <c:v>0.22649328571428584</c:v>
                </c:pt>
                <c:pt idx="6">
                  <c:v>0.85268014285714289</c:v>
                </c:pt>
                <c:pt idx="7">
                  <c:v>0.83935700000000013</c:v>
                </c:pt>
                <c:pt idx="8">
                  <c:v>1.3856052857142855</c:v>
                </c:pt>
                <c:pt idx="9">
                  <c:v>2.0117922857142863</c:v>
                </c:pt>
                <c:pt idx="10">
                  <c:v>2.704594857142856</c:v>
                </c:pt>
                <c:pt idx="11">
                  <c:v>3.3041355714285721</c:v>
                </c:pt>
                <c:pt idx="12">
                  <c:v>4.4765708571428604</c:v>
                </c:pt>
                <c:pt idx="13">
                  <c:v>4.7163872857142817</c:v>
                </c:pt>
                <c:pt idx="14">
                  <c:v>7.7407371428571441</c:v>
                </c:pt>
                <c:pt idx="15">
                  <c:v>8.9664648571428618</c:v>
                </c:pt>
                <c:pt idx="16">
                  <c:v>10.485301428571427</c:v>
                </c:pt>
                <c:pt idx="17">
                  <c:v>11.298012285714288</c:v>
                </c:pt>
                <c:pt idx="18">
                  <c:v>12.24395428571429</c:v>
                </c:pt>
                <c:pt idx="19">
                  <c:v>13.043341999999997</c:v>
                </c:pt>
                <c:pt idx="20">
                  <c:v>15.601382428571442</c:v>
                </c:pt>
                <c:pt idx="21">
                  <c:v>16.147630714285697</c:v>
                </c:pt>
                <c:pt idx="22">
                  <c:v>19.012103142857143</c:v>
                </c:pt>
                <c:pt idx="23">
                  <c:v>21.543497428571428</c:v>
                </c:pt>
                <c:pt idx="24">
                  <c:v>22.356208142857142</c:v>
                </c:pt>
                <c:pt idx="25">
                  <c:v>23.262180857142837</c:v>
                </c:pt>
                <c:pt idx="26">
                  <c:v>25.24732685714288</c:v>
                </c:pt>
                <c:pt idx="27">
                  <c:v>24.447939142857123</c:v>
                </c:pt>
                <c:pt idx="28">
                  <c:v>25.500466285714268</c:v>
                </c:pt>
                <c:pt idx="29">
                  <c:v>23.88836785714291</c:v>
                </c:pt>
                <c:pt idx="30">
                  <c:v>24.274738571428557</c:v>
                </c:pt>
                <c:pt idx="31">
                  <c:v>23.32879642857138</c:v>
                </c:pt>
                <c:pt idx="32">
                  <c:v>24.008276000000038</c:v>
                </c:pt>
                <c:pt idx="33">
                  <c:v>22.516085714285751</c:v>
                </c:pt>
                <c:pt idx="34">
                  <c:v>23.781782857142858</c:v>
                </c:pt>
                <c:pt idx="35">
                  <c:v>22.542731999999901</c:v>
                </c:pt>
                <c:pt idx="36">
                  <c:v>21.610113000000084</c:v>
                </c:pt>
                <c:pt idx="37">
                  <c:v>17.852990999999932</c:v>
                </c:pt>
                <c:pt idx="38">
                  <c:v>18.452531857142858</c:v>
                </c:pt>
                <c:pt idx="39">
                  <c:v>16.227569571428617</c:v>
                </c:pt>
                <c:pt idx="40">
                  <c:v>14.322362142857189</c:v>
                </c:pt>
                <c:pt idx="41">
                  <c:v>11.790967999999923</c:v>
                </c:pt>
                <c:pt idx="42">
                  <c:v>11.258042857142884</c:v>
                </c:pt>
                <c:pt idx="43">
                  <c:v>10.631855857142812</c:v>
                </c:pt>
                <c:pt idx="44">
                  <c:v>10.072284428571395</c:v>
                </c:pt>
                <c:pt idx="45">
                  <c:v>9.8058218571429894</c:v>
                </c:pt>
                <c:pt idx="46">
                  <c:v>10.951610857142798</c:v>
                </c:pt>
                <c:pt idx="47">
                  <c:v>12.030784285714292</c:v>
                </c:pt>
                <c:pt idx="48">
                  <c:v>11.950845428571272</c:v>
                </c:pt>
                <c:pt idx="49">
                  <c:v>9.7924987142858004</c:v>
                </c:pt>
                <c:pt idx="50">
                  <c:v>9.3928050000000827</c:v>
                </c:pt>
                <c:pt idx="51">
                  <c:v>9.6859138571427525</c:v>
                </c:pt>
                <c:pt idx="52">
                  <c:v>8.5134785714287933</c:v>
                </c:pt>
                <c:pt idx="53">
                  <c:v>7.0079651428569765</c:v>
                </c:pt>
                <c:pt idx="54">
                  <c:v>6.0220537142858053</c:v>
                </c:pt>
                <c:pt idx="55">
                  <c:v>5.7022987142857051</c:v>
                </c:pt>
                <c:pt idx="56">
                  <c:v>6.341808857142853</c:v>
                </c:pt>
                <c:pt idx="57">
                  <c:v>5.9287918571427713</c:v>
                </c:pt>
                <c:pt idx="58">
                  <c:v>5.1160810000000243</c:v>
                </c:pt>
                <c:pt idx="59">
                  <c:v>4.7696797142857736</c:v>
                </c:pt>
                <c:pt idx="60">
                  <c:v>4.7297102857143205</c:v>
                </c:pt>
                <c:pt idx="61">
                  <c:v>4.969526571428462</c:v>
                </c:pt>
                <c:pt idx="62">
                  <c:v>5.0094960000000288</c:v>
                </c:pt>
                <c:pt idx="63">
                  <c:v>4.3966321428571451</c:v>
                </c:pt>
                <c:pt idx="64">
                  <c:v>4.2767239999999607</c:v>
                </c:pt>
                <c:pt idx="65">
                  <c:v>4.2767240000000744</c:v>
                </c:pt>
                <c:pt idx="66">
                  <c:v>4.3033702857143386</c:v>
                </c:pt>
                <c:pt idx="67">
                  <c:v>4.5032171428569132</c:v>
                </c:pt>
                <c:pt idx="68">
                  <c:v>4.076877000000211</c:v>
                </c:pt>
                <c:pt idx="69">
                  <c:v>3.6771831428570905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FE8-4D66-BFEB-01A330FAF3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1111792"/>
        <c:axId val="491112184"/>
      </c:barChart>
      <c:scatterChart>
        <c:scatterStyle val="smoothMarker"/>
        <c:varyColors val="0"/>
        <c:ser>
          <c:idx val="1"/>
          <c:order val="1"/>
          <c:tx>
            <c:strRef>
              <c:f>LogNormal!$P$1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LogNormal!$A$2:$A$194</c:f>
              <c:strCache>
                <c:ptCount val="70"/>
                <c:pt idx="0">
                  <c:v>t(original)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</c:strCache>
            </c:strRef>
          </c:xVal>
          <c:yVal>
            <c:numRef>
              <c:f>LogNormal!$P$2:$P$194</c:f>
              <c:numCache>
                <c:formatCode>General</c:formatCode>
                <c:ptCount val="193"/>
                <c:pt idx="0">
                  <c:v>0</c:v>
                </c:pt>
                <c:pt idx="1">
                  <c:v>0</c:v>
                </c:pt>
                <c:pt idx="2">
                  <c:v>6.0570052952269525E-10</c:v>
                </c:pt>
                <c:pt idx="3">
                  <c:v>5.9021169783663123E-6</c:v>
                </c:pt>
                <c:pt idx="4">
                  <c:v>4.6624055746854944E-4</c:v>
                </c:pt>
                <c:pt idx="5">
                  <c:v>6.6062228107327476E-3</c:v>
                </c:pt>
                <c:pt idx="6">
                  <c:v>3.9950304007657582E-2</c:v>
                </c:pt>
                <c:pt idx="7">
                  <c:v>0.1471651879684352</c:v>
                </c:pt>
                <c:pt idx="8">
                  <c:v>0.39433363710649366</c:v>
                </c:pt>
                <c:pt idx="9">
                  <c:v>0.84936461967304089</c:v>
                </c:pt>
                <c:pt idx="10">
                  <c:v>1.5634126220781515</c:v>
                </c:pt>
                <c:pt idx="11">
                  <c:v>2.5592433290718835</c:v>
                </c:pt>
                <c:pt idx="12">
                  <c:v>3.8284812063320817</c:v>
                </c:pt>
                <c:pt idx="13">
                  <c:v>5.3357524744918408</c:v>
                </c:pt>
                <c:pt idx="14">
                  <c:v>7.0265253582725444</c:v>
                </c:pt>
                <c:pt idx="15">
                  <c:v>8.8358639678076099</c:v>
                </c:pt>
                <c:pt idx="16">
                  <c:v>10.696285847251817</c:v>
                </c:pt>
                <c:pt idx="17">
                  <c:v>12.543844469695644</c:v>
                </c:pt>
                <c:pt idx="18">
                  <c:v>14.32222640990487</c:v>
                </c:pt>
                <c:pt idx="19">
                  <c:v>15.985043946873338</c:v>
                </c:pt>
                <c:pt idx="20">
                  <c:v>17.496681433516695</c:v>
                </c:pt>
                <c:pt idx="21">
                  <c:v>18.832094128178451</c:v>
                </c:pt>
                <c:pt idx="22">
                  <c:v>19.975923519081185</c:v>
                </c:pt>
                <c:pt idx="23">
                  <c:v>20.921226032669644</c:v>
                </c:pt>
                <c:pt idx="24">
                  <c:v>21.668037929934719</c:v>
                </c:pt>
                <c:pt idx="25">
                  <c:v>22.22193148863872</c:v>
                </c:pt>
                <c:pt idx="26">
                  <c:v>22.592661805412437</c:v>
                </c:pt>
                <c:pt idx="27">
                  <c:v>22.792960841978456</c:v>
                </c:pt>
                <c:pt idx="28">
                  <c:v>22.837504549425741</c:v>
                </c:pt>
                <c:pt idx="29">
                  <c:v>22.742057988476258</c:v>
                </c:pt>
                <c:pt idx="30">
                  <c:v>22.522790108060271</c:v>
                </c:pt>
                <c:pt idx="31">
                  <c:v>22.195742231383701</c:v>
                </c:pt>
                <c:pt idx="32">
                  <c:v>21.776430650483512</c:v>
                </c:pt>
                <c:pt idx="33">
                  <c:v>21.279562734459411</c:v>
                </c:pt>
                <c:pt idx="34">
                  <c:v>20.718846632464331</c:v>
                </c:pt>
                <c:pt idx="35">
                  <c:v>20.106876295947128</c:v>
                </c:pt>
                <c:pt idx="36">
                  <c:v>19.455075668996241</c:v>
                </c:pt>
                <c:pt idx="37">
                  <c:v>18.773688178572318</c:v>
                </c:pt>
                <c:pt idx="38">
                  <c:v>18.071799895245171</c:v>
                </c:pt>
                <c:pt idx="39">
                  <c:v>17.357386811535758</c:v>
                </c:pt>
                <c:pt idx="40">
                  <c:v>16.637378538583562</c:v>
                </c:pt>
                <c:pt idx="41">
                  <c:v>15.917732330095882</c:v>
                </c:pt>
                <c:pt idx="42">
                  <c:v>15.203512706757836</c:v>
                </c:pt>
                <c:pt idx="43">
                  <c:v>14.49897308990405</c:v>
                </c:pt>
                <c:pt idx="44">
                  <c:v>13.807636783055758</c:v>
                </c:pt>
                <c:pt idx="45">
                  <c:v>13.132375389678295</c:v>
                </c:pt>
                <c:pt idx="46">
                  <c:v>12.475483351211002</c:v>
                </c:pt>
                <c:pt idx="47">
                  <c:v>11.838747755659334</c:v>
                </c:pt>
                <c:pt idx="48">
                  <c:v>11.223512926134328</c:v>
                </c:pt>
                <c:pt idx="49">
                  <c:v>10.63073957033771</c:v>
                </c:pt>
                <c:pt idx="50">
                  <c:v>10.061058473060852</c:v>
                </c:pt>
                <c:pt idx="51">
                  <c:v>9.5148188586292743</c:v>
                </c:pt>
                <c:pt idx="52">
                  <c:v>8.9921316508440281</c:v>
                </c:pt>
                <c:pt idx="53">
                  <c:v>8.4929079241973735</c:v>
                </c:pt>
                <c:pt idx="54">
                  <c:v>8.0168928800018211</c:v>
                </c:pt>
                <c:pt idx="55">
                  <c:v>7.5636957010379708</c:v>
                </c:pt>
                <c:pt idx="56">
                  <c:v>7.1328156435646521</c:v>
                </c:pt>
                <c:pt idx="57">
                  <c:v>6.7236647201270356</c:v>
                </c:pt>
                <c:pt idx="58">
                  <c:v>6.335587313739989</c:v>
                </c:pt>
                <c:pt idx="59">
                  <c:v>5.9678770461863921</c:v>
                </c:pt>
                <c:pt idx="60">
                  <c:v>5.6197912022442704</c:v>
                </c:pt>
                <c:pt idx="61">
                  <c:v>5.290562989066129</c:v>
                </c:pt>
                <c:pt idx="62">
                  <c:v>4.9794118867346739</c:v>
                </c:pt>
                <c:pt idx="63">
                  <c:v>4.685552322977089</c:v>
                </c:pt>
                <c:pt idx="64">
                  <c:v>4.4082008826730235</c:v>
                </c:pt>
                <c:pt idx="65">
                  <c:v>4.1465822415065201</c:v>
                </c:pt>
                <c:pt idx="66">
                  <c:v>3.8999339931189732</c:v>
                </c:pt>
                <c:pt idx="67">
                  <c:v>3.6675105205517888</c:v>
                </c:pt>
                <c:pt idx="68">
                  <c:v>3.4485860456797575</c:v>
                </c:pt>
                <c:pt idx="69">
                  <c:v>3.2424569747329079</c:v>
                </c:pt>
                <c:pt idx="71">
                  <c:v>22.837504549425741</c:v>
                </c:pt>
                <c:pt idx="72">
                  <c:v>15.225003032950493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2FE8-4D66-BFEB-01A330FAF3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1111792"/>
        <c:axId val="491112184"/>
      </c:scatterChart>
      <c:catAx>
        <c:axId val="49111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112184"/>
        <c:crosses val="autoZero"/>
        <c:auto val="1"/>
        <c:lblAlgn val="ctr"/>
        <c:lblOffset val="100"/>
        <c:noMultiLvlLbl val="1"/>
      </c:catAx>
      <c:valAx>
        <c:axId val="491112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11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NORMAL!$E$1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NORMAL!$B$2:$B$84</c:f>
              <c:strCache>
                <c:ptCount val="83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</c:strCache>
            </c:strRef>
          </c:xVal>
          <c:yVal>
            <c:numRef>
              <c:f>NORMAL!$E$2:$E$84</c:f>
              <c:numCache>
                <c:formatCode>General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0.25313942857142857</c:v>
                </c:pt>
                <c:pt idx="3">
                  <c:v>0.62618699999999994</c:v>
                </c:pt>
                <c:pt idx="4">
                  <c:v>0.99923457142857142</c:v>
                </c:pt>
                <c:pt idx="5">
                  <c:v>1.4788672857142857</c:v>
                </c:pt>
                <c:pt idx="6">
                  <c:v>2.5846868571428572</c:v>
                </c:pt>
                <c:pt idx="7">
                  <c:v>3.6771832857142859</c:v>
                </c:pt>
                <c:pt idx="8">
                  <c:v>5.3159280000000004</c:v>
                </c:pt>
                <c:pt idx="9">
                  <c:v>7.5808597142857153</c:v>
                </c:pt>
                <c:pt idx="10">
                  <c:v>10.538594</c:v>
                </c:pt>
                <c:pt idx="11">
                  <c:v>14.095869</c:v>
                </c:pt>
                <c:pt idx="12">
                  <c:v>18.825579285714287</c:v>
                </c:pt>
                <c:pt idx="13">
                  <c:v>23.795105999999997</c:v>
                </c:pt>
                <c:pt idx="14">
                  <c:v>31.788982571428569</c:v>
                </c:pt>
                <c:pt idx="15">
                  <c:v>41.008586857142859</c:v>
                </c:pt>
                <c:pt idx="16">
                  <c:v>51.747027714285714</c:v>
                </c:pt>
                <c:pt idx="17">
                  <c:v>63.29817942857143</c:v>
                </c:pt>
                <c:pt idx="18">
                  <c:v>75.795273142857155</c:v>
                </c:pt>
                <c:pt idx="19">
                  <c:v>89.091754571428581</c:v>
                </c:pt>
                <c:pt idx="20">
                  <c:v>104.94627642857145</c:v>
                </c:pt>
                <c:pt idx="21">
                  <c:v>121.34704657142858</c:v>
                </c:pt>
                <c:pt idx="22">
                  <c:v>140.61228914285715</c:v>
                </c:pt>
                <c:pt idx="23">
                  <c:v>162.40892600000001</c:v>
                </c:pt>
                <c:pt idx="24">
                  <c:v>185.01827357142858</c:v>
                </c:pt>
                <c:pt idx="25">
                  <c:v>208.53359385714285</c:v>
                </c:pt>
                <c:pt idx="26">
                  <c:v>234.03406014285716</c:v>
                </c:pt>
                <c:pt idx="27">
                  <c:v>258.73513871428571</c:v>
                </c:pt>
                <c:pt idx="28">
                  <c:v>284.48874442857141</c:v>
                </c:pt>
                <c:pt idx="29">
                  <c:v>308.63025171428575</c:v>
                </c:pt>
                <c:pt idx="30">
                  <c:v>333.15812971428574</c:v>
                </c:pt>
                <c:pt idx="31">
                  <c:v>356.74006557142854</c:v>
                </c:pt>
                <c:pt idx="32">
                  <c:v>381.00148100000001</c:v>
                </c:pt>
                <c:pt idx="33">
                  <c:v>403.77070614285719</c:v>
                </c:pt>
                <c:pt idx="34">
                  <c:v>427.80562842857148</c:v>
                </c:pt>
                <c:pt idx="35">
                  <c:v>450.60149985714281</c:v>
                </c:pt>
                <c:pt idx="36">
                  <c:v>472.46475228571433</c:v>
                </c:pt>
                <c:pt idx="37">
                  <c:v>490.57088271428569</c:v>
                </c:pt>
                <c:pt idx="38">
                  <c:v>509.27655399999998</c:v>
                </c:pt>
                <c:pt idx="39">
                  <c:v>525.75726299999997</c:v>
                </c:pt>
                <c:pt idx="40">
                  <c:v>540.33276457142858</c:v>
                </c:pt>
                <c:pt idx="41">
                  <c:v>552.37687199999993</c:v>
                </c:pt>
                <c:pt idx="42">
                  <c:v>563.88805428571425</c:v>
                </c:pt>
                <c:pt idx="43">
                  <c:v>574.77304957142849</c:v>
                </c:pt>
                <c:pt idx="44">
                  <c:v>585.09847342857131</c:v>
                </c:pt>
                <c:pt idx="45">
                  <c:v>595.15743471428573</c:v>
                </c:pt>
                <c:pt idx="46">
                  <c:v>606.36218499999995</c:v>
                </c:pt>
                <c:pt idx="47">
                  <c:v>618.64610871428567</c:v>
                </c:pt>
                <c:pt idx="48">
                  <c:v>630.85009357142837</c:v>
                </c:pt>
                <c:pt idx="49">
                  <c:v>640.8957317142856</c:v>
                </c:pt>
                <c:pt idx="50">
                  <c:v>650.54167614285711</c:v>
                </c:pt>
                <c:pt idx="51">
                  <c:v>660.48072942857129</c:v>
                </c:pt>
                <c:pt idx="52">
                  <c:v>669.24734742857152</c:v>
                </c:pt>
                <c:pt idx="53">
                  <c:v>676.50845199999992</c:v>
                </c:pt>
                <c:pt idx="54">
                  <c:v>682.78364514285715</c:v>
                </c:pt>
                <c:pt idx="55">
                  <c:v>688.73908328571429</c:v>
                </c:pt>
                <c:pt idx="56">
                  <c:v>695.33403157142857</c:v>
                </c:pt>
                <c:pt idx="57">
                  <c:v>701.51596285714277</c:v>
                </c:pt>
                <c:pt idx="58">
                  <c:v>706.88518328571422</c:v>
                </c:pt>
                <c:pt idx="59">
                  <c:v>711.90800242857142</c:v>
                </c:pt>
                <c:pt idx="60">
                  <c:v>716.89085214285717</c:v>
                </c:pt>
                <c:pt idx="61">
                  <c:v>722.11351814285706</c:v>
                </c:pt>
                <c:pt idx="62">
                  <c:v>727.37615357142852</c:v>
                </c:pt>
                <c:pt idx="63">
                  <c:v>732.02592514285709</c:v>
                </c:pt>
                <c:pt idx="64">
                  <c:v>736.55578857142848</c:v>
                </c:pt>
                <c:pt idx="65">
                  <c:v>741.08565199999998</c:v>
                </c:pt>
                <c:pt idx="66">
                  <c:v>745.64216171428575</c:v>
                </c:pt>
                <c:pt idx="67">
                  <c:v>750.39851828571409</c:v>
                </c:pt>
                <c:pt idx="68">
                  <c:v>754.72853471428573</c:v>
                </c:pt>
                <c:pt idx="69">
                  <c:v>758.65885728571425</c:v>
                </c:pt>
                <c:pt idx="70">
                  <c:v>-0.65283328571428567</c:v>
                </c:pt>
                <c:pt idx="71">
                  <c:v>-0.65283328571428567</c:v>
                </c:pt>
                <c:pt idx="72">
                  <c:v>-0.65283328571428567</c:v>
                </c:pt>
                <c:pt idx="73">
                  <c:v>-0.65283328571428567</c:v>
                </c:pt>
                <c:pt idx="74">
                  <c:v>-0.65283328571428567</c:v>
                </c:pt>
                <c:pt idx="75">
                  <c:v>-0.65283328571428567</c:v>
                </c:pt>
                <c:pt idx="76">
                  <c:v>-0.65283328571428567</c:v>
                </c:pt>
                <c:pt idx="77">
                  <c:v>-0.65283328571428567</c:v>
                </c:pt>
                <c:pt idx="78">
                  <c:v>-0.65283328571428567</c:v>
                </c:pt>
                <c:pt idx="79">
                  <c:v>-0.65283328571428567</c:v>
                </c:pt>
                <c:pt idx="80">
                  <c:v>-0.65283328571428567</c:v>
                </c:pt>
                <c:pt idx="81">
                  <c:v>-0.65283328571428567</c:v>
                </c:pt>
                <c:pt idx="82">
                  <c:v>-0.65283328571428567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75ED-4C01-850B-4495D6C3AF70}"/>
            </c:ext>
          </c:extLst>
        </c:ser>
        <c:ser>
          <c:idx val="1"/>
          <c:order val="1"/>
          <c:tx>
            <c:strRef>
              <c:f>NORMAL!$F$1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NORMAL!$B$2:$B$84</c:f>
              <c:strCache>
                <c:ptCount val="83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</c:strCache>
            </c:strRef>
          </c:xVal>
          <c:yVal>
            <c:numRef>
              <c:f>NORMAL!$F$2:$F$84</c:f>
              <c:numCache>
                <c:formatCode>General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1.473099386070178</c:v>
                </c:pt>
                <c:pt idx="3">
                  <c:v>3.3066404803098086</c:v>
                </c:pt>
                <c:pt idx="4">
                  <c:v>5.5738929896874936</c:v>
                </c:pt>
                <c:pt idx="5">
                  <c:v>8.3591147409768158</c:v>
                </c:pt>
                <c:pt idx="6">
                  <c:v>11.758264575968479</c:v>
                </c:pt>
                <c:pt idx="7">
                  <c:v>15.879538517390518</c:v>
                </c:pt>
                <c:pt idx="8">
                  <c:v>20.843670287472655</c:v>
                </c:pt>
                <c:pt idx="9">
                  <c:v>26.783934509867052</c:v>
                </c:pt>
                <c:pt idx="10">
                  <c:v>33.845790683518558</c:v>
                </c:pt>
                <c:pt idx="11">
                  <c:v>42.186108828427585</c:v>
                </c:pt>
                <c:pt idx="12">
                  <c:v>51.971924028943178</c:v>
                </c:pt>
                <c:pt idx="13">
                  <c:v>63.37867726783557</c:v>
                </c:pt>
                <c:pt idx="14">
                  <c:v>76.587914098881242</c:v>
                </c:pt>
                <c:pt idx="15">
                  <c:v>91.78443076484777</c:v>
                </c:pt>
                <c:pt idx="16">
                  <c:v>109.15287898715344</c:v>
                </c:pt>
                <c:pt idx="17">
                  <c:v>128.87386520545633</c:v>
                </c:pt>
                <c:pt idx="18">
                  <c:v>151.11960661649607</c:v>
                </c:pt>
                <c:pt idx="19">
                  <c:v>176.04923377119272</c:v>
                </c:pt>
                <c:pt idx="20">
                  <c:v>203.80385633207743</c:v>
                </c:pt>
                <c:pt idx="21">
                  <c:v>234.50153330516889</c:v>
                </c:pt>
                <c:pt idx="22">
                  <c:v>268.23231000451699</c:v>
                </c:pt>
                <c:pt idx="23">
                  <c:v>305.05349957800513</c:v>
                </c:pt>
                <c:pt idx="24">
                  <c:v>344.98539565893395</c:v>
                </c:pt>
                <c:pt idx="25">
                  <c:v>388.00760341014899</c:v>
                </c:pt>
                <c:pt idx="26">
                  <c:v>434.05616806758695</c:v>
                </c:pt>
                <c:pt idx="27">
                  <c:v>483.02166270326666</c:v>
                </c:pt>
                <c:pt idx="28">
                  <c:v>534.74837047963774</c:v>
                </c:pt>
                <c:pt idx="29">
                  <c:v>589.03466188745801</c:v>
                </c:pt>
                <c:pt idx="30">
                  <c:v>645.63462563581209</c:v>
                </c:pt>
                <c:pt idx="31">
                  <c:v>704.26096479415128</c:v>
                </c:pt>
                <c:pt idx="32">
                  <c:v>764.58911969364794</c:v>
                </c:pt>
                <c:pt idx="33">
                  <c:v>826.26252849836567</c:v>
                </c:pt>
                <c:pt idx="34">
                  <c:v>888.89888792095405</c:v>
                </c:pt>
                <c:pt idx="35">
                  <c:v>952.09723292322792</c:v>
                </c:pt>
                <c:pt idx="36">
                  <c:v>1015.4456178495877</c:v>
                </c:pt>
                <c:pt idx="37">
                  <c:v>1078.5291543649823</c:v>
                </c:pt>
                <c:pt idx="38">
                  <c:v>1140.9381453727894</c:v>
                </c:pt>
                <c:pt idx="39">
                  <c:v>1202.2760497147865</c:v>
                </c:pt>
                <c:pt idx="40">
                  <c:v>1262.167020160939</c:v>
                </c:pt>
                <c:pt idx="41">
                  <c:v>1320.2627765308935</c:v>
                </c:pt>
                <c:pt idx="42">
                  <c:v>1376.2486056279538</c:v>
                </c:pt>
                <c:pt idx="43">
                  <c:v>1429.8483182920352</c:v>
                </c:pt>
                <c:pt idx="44">
                  <c:v>1480.8280390992707</c:v>
                </c:pt>
                <c:pt idx="45">
                  <c:v>1528.9987535394196</c:v>
                </c:pt>
                <c:pt idx="46">
                  <c:v>1574.2175882230604</c:v>
                </c:pt>
                <c:pt idx="47">
                  <c:v>1616.3878491673754</c:v>
                </c:pt>
                <c:pt idx="48">
                  <c:v>1655.4578890309006</c:v>
                </c:pt>
                <c:pt idx="49">
                  <c:v>1691.4189141987072</c:v>
                </c:pt>
                <c:pt idx="50">
                  <c:v>1724.3018751959098</c:v>
                </c:pt>
                <c:pt idx="51">
                  <c:v>1754.1736078930526</c:v>
                </c:pt>
                <c:pt idx="52">
                  <c:v>1781.1324077896688</c:v>
                </c:pt>
                <c:pt idx="53">
                  <c:v>1805.3032253083427</c:v>
                </c:pt>
                <c:pt idx="54">
                  <c:v>1826.8326670022236</c:v>
                </c:pt>
                <c:pt idx="55">
                  <c:v>1845.8839768155342</c:v>
                </c:pt>
                <c:pt idx="56">
                  <c:v>1862.6321543223075</c:v>
                </c:pt>
                <c:pt idx="57">
                  <c:v>1877.2593447160218</c:v>
                </c:pt>
                <c:pt idx="58">
                  <c:v>1889.950609857515</c:v>
                </c:pt>
                <c:pt idx="59">
                  <c:v>1900.8901625371129</c:v>
                </c:pt>
                <c:pt idx="60">
                  <c:v>1910.2581187974558</c:v>
                </c:pt>
                <c:pt idx="61">
                  <c:v>1918.2277970445716</c:v>
                </c:pt>
                <c:pt idx="62">
                  <c:v>1924.9635688560347</c:v>
                </c:pt>
                <c:pt idx="63">
                  <c:v>1930.6192457117763</c:v>
                </c:pt>
                <c:pt idx="64">
                  <c:v>1935.3369688732985</c:v>
                </c:pt>
                <c:pt idx="65">
                  <c:v>1939.2465565896816</c:v>
                </c:pt>
                <c:pt idx="66">
                  <c:v>1942.4652537290999</c:v>
                </c:pt>
                <c:pt idx="67">
                  <c:v>1945.0978236222518</c:v>
                </c:pt>
                <c:pt idx="68">
                  <c:v>1947.2369199896307</c:v>
                </c:pt>
                <c:pt idx="69">
                  <c:v>1948.9636778189699</c:v>
                </c:pt>
                <c:pt idx="70">
                  <c:v>1950.1394524696373</c:v>
                </c:pt>
                <c:pt idx="71">
                  <c:v>1951.3152271203046</c:v>
                </c:pt>
                <c:pt idx="72">
                  <c:v>1952.4910017709719</c:v>
                </c:pt>
                <c:pt idx="73">
                  <c:v>1953.6667764216393</c:v>
                </c:pt>
                <c:pt idx="74">
                  <c:v>1954.8425510723066</c:v>
                </c:pt>
                <c:pt idx="75">
                  <c:v>1956.0183257229739</c:v>
                </c:pt>
                <c:pt idx="76">
                  <c:v>1957.1941003736413</c:v>
                </c:pt>
                <c:pt idx="77">
                  <c:v>1958.3698750243086</c:v>
                </c:pt>
                <c:pt idx="78">
                  <c:v>1959.5456496749759</c:v>
                </c:pt>
                <c:pt idx="79">
                  <c:v>1960.7214243256433</c:v>
                </c:pt>
                <c:pt idx="80">
                  <c:v>1961.8971989763106</c:v>
                </c:pt>
                <c:pt idx="81">
                  <c:v>1963.072973626978</c:v>
                </c:pt>
                <c:pt idx="82">
                  <c:v>1964.2487482776453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75ED-4C01-850B-4495D6C3AF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1112576"/>
        <c:axId val="491113752"/>
      </c:scatterChart>
      <c:valAx>
        <c:axId val="491112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113752"/>
        <c:crosses val="autoZero"/>
        <c:crossBetween val="midCat"/>
      </c:valAx>
      <c:valAx>
        <c:axId val="491113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112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NORMAL!$N$1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NORMAL!$B$2:$B$84</c:f>
              <c:strCache>
                <c:ptCount val="83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</c:strCache>
            </c:strRef>
          </c:xVal>
          <c:yVal>
            <c:numRef>
              <c:f>NORMAL!$N$2:$N$84</c:f>
              <c:numCache>
                <c:formatCode>General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1.3323142857142867E-2</c:v>
                </c:pt>
                <c:pt idx="3">
                  <c:v>0.13323128571428566</c:v>
                </c:pt>
                <c:pt idx="4">
                  <c:v>0.13323128571428577</c:v>
                </c:pt>
                <c:pt idx="5">
                  <c:v>0.23981642857142871</c:v>
                </c:pt>
                <c:pt idx="6">
                  <c:v>0.86600328571428575</c:v>
                </c:pt>
                <c:pt idx="7">
                  <c:v>0.852680142857143</c:v>
                </c:pt>
                <c:pt idx="8">
                  <c:v>1.3989284285714283</c:v>
                </c:pt>
                <c:pt idx="9">
                  <c:v>2.025115428571429</c:v>
                </c:pt>
                <c:pt idx="10">
                  <c:v>2.7179179999999987</c:v>
                </c:pt>
                <c:pt idx="11">
                  <c:v>3.3174587142857148</c:v>
                </c:pt>
                <c:pt idx="12">
                  <c:v>4.4898940000000032</c:v>
                </c:pt>
                <c:pt idx="13">
                  <c:v>4.7297104285714244</c:v>
                </c:pt>
                <c:pt idx="14">
                  <c:v>7.7540602857142868</c:v>
                </c:pt>
                <c:pt idx="15">
                  <c:v>8.9797880000000045</c:v>
                </c:pt>
                <c:pt idx="16">
                  <c:v>10.49862457142857</c:v>
                </c:pt>
                <c:pt idx="17">
                  <c:v>11.31133542857143</c:v>
                </c:pt>
                <c:pt idx="18">
                  <c:v>12.257277428571433</c:v>
                </c:pt>
                <c:pt idx="19">
                  <c:v>13.05666514285714</c:v>
                </c:pt>
                <c:pt idx="20">
                  <c:v>15.614705571428585</c:v>
                </c:pt>
                <c:pt idx="21">
                  <c:v>16.160953857142839</c:v>
                </c:pt>
                <c:pt idx="22">
                  <c:v>19.025426285714286</c:v>
                </c:pt>
                <c:pt idx="23">
                  <c:v>21.55682057142857</c:v>
                </c:pt>
                <c:pt idx="24">
                  <c:v>22.369531285714285</c:v>
                </c:pt>
                <c:pt idx="25">
                  <c:v>23.27550399999998</c:v>
                </c:pt>
                <c:pt idx="26">
                  <c:v>25.260650000000023</c:v>
                </c:pt>
                <c:pt idx="27">
                  <c:v>24.461262285714266</c:v>
                </c:pt>
                <c:pt idx="28">
                  <c:v>25.51378942857141</c:v>
                </c:pt>
                <c:pt idx="29">
                  <c:v>23.901691000000053</c:v>
                </c:pt>
                <c:pt idx="30">
                  <c:v>24.2880617142857</c:v>
                </c:pt>
                <c:pt idx="31">
                  <c:v>23.342119571428523</c:v>
                </c:pt>
                <c:pt idx="32">
                  <c:v>24.02159914285718</c:v>
                </c:pt>
                <c:pt idx="33">
                  <c:v>22.529408857142894</c:v>
                </c:pt>
                <c:pt idx="34">
                  <c:v>23.795106000000001</c:v>
                </c:pt>
                <c:pt idx="35">
                  <c:v>22.556055142857044</c:v>
                </c:pt>
                <c:pt idx="36">
                  <c:v>21.623436142857226</c:v>
                </c:pt>
                <c:pt idx="37">
                  <c:v>17.866314142857075</c:v>
                </c:pt>
                <c:pt idx="38">
                  <c:v>18.465855000000001</c:v>
                </c:pt>
                <c:pt idx="39">
                  <c:v>16.24089271428576</c:v>
                </c:pt>
                <c:pt idx="40">
                  <c:v>14.335685285714332</c:v>
                </c:pt>
                <c:pt idx="41">
                  <c:v>11.804291142857066</c:v>
                </c:pt>
                <c:pt idx="42">
                  <c:v>11.271366000000027</c:v>
                </c:pt>
                <c:pt idx="43">
                  <c:v>10.645178999999954</c:v>
                </c:pt>
                <c:pt idx="44">
                  <c:v>10.085607571428538</c:v>
                </c:pt>
                <c:pt idx="45">
                  <c:v>9.8191450000001321</c:v>
                </c:pt>
                <c:pt idx="46">
                  <c:v>10.964933999999941</c:v>
                </c:pt>
                <c:pt idx="47">
                  <c:v>12.044107428571435</c:v>
                </c:pt>
                <c:pt idx="48">
                  <c:v>11.964168571428415</c:v>
                </c:pt>
                <c:pt idx="49">
                  <c:v>9.8058218571429432</c:v>
                </c:pt>
                <c:pt idx="50">
                  <c:v>9.4061281428572254</c:v>
                </c:pt>
                <c:pt idx="51">
                  <c:v>9.6992369999998953</c:v>
                </c:pt>
                <c:pt idx="52">
                  <c:v>8.526801714285936</c:v>
                </c:pt>
                <c:pt idx="53">
                  <c:v>7.0212882857141192</c:v>
                </c:pt>
                <c:pt idx="54">
                  <c:v>6.035376857142948</c:v>
                </c:pt>
                <c:pt idx="55">
                  <c:v>5.7156218571428479</c:v>
                </c:pt>
                <c:pt idx="56">
                  <c:v>6.3551319999999958</c:v>
                </c:pt>
                <c:pt idx="57">
                  <c:v>5.9421149999999141</c:v>
                </c:pt>
                <c:pt idx="58">
                  <c:v>5.1294041428571671</c:v>
                </c:pt>
                <c:pt idx="59">
                  <c:v>4.7830028571429164</c:v>
                </c:pt>
                <c:pt idx="60">
                  <c:v>4.7430334285714633</c:v>
                </c:pt>
                <c:pt idx="61">
                  <c:v>4.9828497142856047</c:v>
                </c:pt>
                <c:pt idx="62">
                  <c:v>5.0228191428571716</c:v>
                </c:pt>
                <c:pt idx="63">
                  <c:v>4.4099552857142879</c:v>
                </c:pt>
                <c:pt idx="64">
                  <c:v>4.2900471428571034</c:v>
                </c:pt>
                <c:pt idx="65">
                  <c:v>4.2900471428572171</c:v>
                </c:pt>
                <c:pt idx="66">
                  <c:v>4.3166934285714813</c:v>
                </c:pt>
                <c:pt idx="67">
                  <c:v>4.516540285714056</c:v>
                </c:pt>
                <c:pt idx="68">
                  <c:v>4.0902001428573538</c:v>
                </c:pt>
                <c:pt idx="69">
                  <c:v>3.6905062857142332</c:v>
                </c:pt>
                <c:pt idx="70">
                  <c:v>-0.2398162857142857</c:v>
                </c:pt>
                <c:pt idx="71">
                  <c:v>-0.2398162857142857</c:v>
                </c:pt>
                <c:pt idx="72">
                  <c:v>-0.2398162857142857</c:v>
                </c:pt>
                <c:pt idx="73">
                  <c:v>-0.2398162857142857</c:v>
                </c:pt>
                <c:pt idx="74">
                  <c:v>-0.2398162857142857</c:v>
                </c:pt>
                <c:pt idx="75">
                  <c:v>-0.2398162857142857</c:v>
                </c:pt>
                <c:pt idx="76">
                  <c:v>-0.2398162857142857</c:v>
                </c:pt>
                <c:pt idx="77">
                  <c:v>-0.2398162857142857</c:v>
                </c:pt>
                <c:pt idx="78">
                  <c:v>-0.2398162857142857</c:v>
                </c:pt>
                <c:pt idx="79">
                  <c:v>-0.2398162857142857</c:v>
                </c:pt>
                <c:pt idx="80">
                  <c:v>-0.2398162857142857</c:v>
                </c:pt>
                <c:pt idx="81">
                  <c:v>-0.2398162857142857</c:v>
                </c:pt>
                <c:pt idx="82">
                  <c:v>-0.2398162857142857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3477-4DD2-8FE5-63C9A6542C15}"/>
            </c:ext>
          </c:extLst>
        </c:ser>
        <c:ser>
          <c:idx val="1"/>
          <c:order val="1"/>
          <c:tx>
            <c:strRef>
              <c:f>NORMAL!$O$1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NORMAL!$B$2:$B$84</c:f>
              <c:strCache>
                <c:ptCount val="83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</c:strCache>
            </c:strRef>
          </c:xVal>
          <c:yVal>
            <c:numRef>
              <c:f>NORMAL!$O$2:$O$84</c:f>
              <c:numCache>
                <c:formatCode>General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1.473099386070178</c:v>
                </c:pt>
                <c:pt idx="3">
                  <c:v>1.8335410942396306</c:v>
                </c:pt>
                <c:pt idx="4">
                  <c:v>2.267252509377685</c:v>
                </c:pt>
                <c:pt idx="5">
                  <c:v>2.7852217512893227</c:v>
                </c:pt>
                <c:pt idx="6">
                  <c:v>3.3991498349916633</c:v>
                </c:pt>
                <c:pt idx="7">
                  <c:v>4.1212739414220385</c:v>
                </c:pt>
                <c:pt idx="8">
                  <c:v>4.9641317700821368</c:v>
                </c:pt>
                <c:pt idx="9">
                  <c:v>5.940264222394398</c:v>
                </c:pt>
                <c:pt idx="10">
                  <c:v>7.0618561736515044</c:v>
                </c:pt>
                <c:pt idx="11">
                  <c:v>8.3403181449090269</c:v>
                </c:pt>
                <c:pt idx="12">
                  <c:v>9.7858152005155912</c:v>
                </c:pt>
                <c:pt idx="13">
                  <c:v>11.406753238892396</c:v>
                </c:pt>
                <c:pt idx="14">
                  <c:v>13.209236831045677</c:v>
                </c:pt>
                <c:pt idx="15">
                  <c:v>15.196516665966522</c:v>
                </c:pt>
                <c:pt idx="16">
                  <c:v>17.36844822230567</c:v>
                </c:pt>
                <c:pt idx="17">
                  <c:v>19.720986218302887</c:v>
                </c:pt>
                <c:pt idx="18">
                  <c:v>22.245741411039738</c:v>
                </c:pt>
                <c:pt idx="19">
                  <c:v>24.92962715469665</c:v>
                </c:pt>
                <c:pt idx="20">
                  <c:v>27.754622560884716</c:v>
                </c:pt>
                <c:pt idx="21">
                  <c:v>30.697676973091468</c:v>
                </c:pt>
                <c:pt idx="22">
                  <c:v>33.73077669934812</c:v>
                </c:pt>
                <c:pt idx="23">
                  <c:v>36.821189573488113</c:v>
                </c:pt>
                <c:pt idx="24">
                  <c:v>39.931896080928837</c:v>
                </c:pt>
                <c:pt idx="25">
                  <c:v>43.022207751215014</c:v>
                </c:pt>
                <c:pt idx="26">
                  <c:v>46.048564657437957</c:v>
                </c:pt>
                <c:pt idx="27">
                  <c:v>48.965494635679725</c:v>
                </c:pt>
                <c:pt idx="28">
                  <c:v>51.726707776371128</c:v>
                </c:pt>
                <c:pt idx="29">
                  <c:v>54.286291407820229</c:v>
                </c:pt>
                <c:pt idx="30">
                  <c:v>56.599963748354092</c:v>
                </c:pt>
                <c:pt idx="31">
                  <c:v>58.626339158339235</c:v>
                </c:pt>
                <c:pt idx="32">
                  <c:v>60.328154899496674</c:v>
                </c:pt>
                <c:pt idx="33">
                  <c:v>61.673408804717752</c:v>
                </c:pt>
                <c:pt idx="34">
                  <c:v>62.636359422588349</c:v>
                </c:pt>
                <c:pt idx="35">
                  <c:v>63.198345002273861</c:v>
                </c:pt>
                <c:pt idx="36">
                  <c:v>63.348384926359806</c:v>
                </c:pt>
                <c:pt idx="37">
                  <c:v>63.083536515394556</c:v>
                </c:pt>
                <c:pt idx="38">
                  <c:v>62.408991007807145</c:v>
                </c:pt>
                <c:pt idx="39">
                  <c:v>61.337904341997152</c:v>
                </c:pt>
                <c:pt idx="40">
                  <c:v>59.890970446152565</c:v>
                </c:pt>
                <c:pt idx="41">
                  <c:v>58.095756369954302</c:v>
                </c:pt>
                <c:pt idx="42">
                  <c:v>55.985829097060417</c:v>
                </c:pt>
                <c:pt idx="43">
                  <c:v>53.599712664081352</c:v>
                </c:pt>
                <c:pt idx="44">
                  <c:v>50.979720807235545</c:v>
                </c:pt>
                <c:pt idx="45">
                  <c:v>48.170714440148942</c:v>
                </c:pt>
                <c:pt idx="46">
                  <c:v>45.218834683640701</c:v>
                </c:pt>
                <c:pt idx="47">
                  <c:v>42.170260944315054</c:v>
                </c:pt>
                <c:pt idx="48">
                  <c:v>39.07003986352511</c:v>
                </c:pt>
                <c:pt idx="49">
                  <c:v>35.961025167806696</c:v>
                </c:pt>
                <c:pt idx="50">
                  <c:v>32.882960997202595</c:v>
                </c:pt>
                <c:pt idx="51">
                  <c:v>29.871732697142658</c:v>
                </c:pt>
                <c:pt idx="52">
                  <c:v>26.958799896616284</c:v>
                </c:pt>
                <c:pt idx="53">
                  <c:v>24.170817518673939</c:v>
                </c:pt>
                <c:pt idx="54">
                  <c:v>21.52944169388088</c:v>
                </c:pt>
                <c:pt idx="55">
                  <c:v>19.051309813310606</c:v>
                </c:pt>
                <c:pt idx="56">
                  <c:v>16.748177506773303</c:v>
                </c:pt>
                <c:pt idx="57">
                  <c:v>14.627190393714361</c:v>
                </c:pt>
                <c:pt idx="58">
                  <c:v>12.691265141493163</c:v>
                </c:pt>
                <c:pt idx="59">
                  <c:v>10.939552679597876</c:v>
                </c:pt>
                <c:pt idx="60">
                  <c:v>9.3679562603430124</c:v>
                </c:pt>
                <c:pt idx="61">
                  <c:v>7.9696782471158043</c:v>
                </c:pt>
                <c:pt idx="62">
                  <c:v>6.7357718114631515</c:v>
                </c:pt>
                <c:pt idx="63">
                  <c:v>5.6556768557417119</c:v>
                </c:pt>
                <c:pt idx="64">
                  <c:v>4.7177231615221142</c:v>
                </c:pt>
                <c:pt idx="65">
                  <c:v>3.9095877163830934</c:v>
                </c:pt>
                <c:pt idx="66">
                  <c:v>3.2186971394183641</c:v>
                </c:pt>
                <c:pt idx="67">
                  <c:v>2.6325698931519605</c:v>
                </c:pt>
                <c:pt idx="68">
                  <c:v>2.1390963673788548</c:v>
                </c:pt>
                <c:pt idx="69">
                  <c:v>1.7267578293392905</c:v>
                </c:pt>
                <c:pt idx="70">
                  <c:v>1.1757746506673958</c:v>
                </c:pt>
                <c:pt idx="71">
                  <c:v>1.1757746506673958</c:v>
                </c:pt>
                <c:pt idx="72">
                  <c:v>1.1757746506673958</c:v>
                </c:pt>
                <c:pt idx="73">
                  <c:v>1.1757746506673958</c:v>
                </c:pt>
                <c:pt idx="74">
                  <c:v>1.1757746506673958</c:v>
                </c:pt>
                <c:pt idx="75">
                  <c:v>1.1757746506673958</c:v>
                </c:pt>
                <c:pt idx="76">
                  <c:v>1.1757746506673958</c:v>
                </c:pt>
                <c:pt idx="77">
                  <c:v>1.1757746506673958</c:v>
                </c:pt>
                <c:pt idx="78">
                  <c:v>1.1757746506673958</c:v>
                </c:pt>
                <c:pt idx="79">
                  <c:v>1.1757746506673958</c:v>
                </c:pt>
                <c:pt idx="80">
                  <c:v>1.1757746506673958</c:v>
                </c:pt>
                <c:pt idx="81">
                  <c:v>1.1757746506673958</c:v>
                </c:pt>
                <c:pt idx="82">
                  <c:v>1.1757746506673958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3477-4DD2-8FE5-63C9A6542C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1114144"/>
        <c:axId val="630860216"/>
      </c:scatterChart>
      <c:valAx>
        <c:axId val="491114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860216"/>
        <c:crosses val="autoZero"/>
        <c:crossBetween val="midCat"/>
      </c:valAx>
      <c:valAx>
        <c:axId val="630860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114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Cauchy!$D$1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Cauchy!$B$2:$B$199</c:f>
              <c:strCache>
                <c:ptCount val="193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</c:strCache>
            </c:strRef>
          </c:xVal>
          <c:yVal>
            <c:numRef>
              <c:f>Cauchy!$D$2:$D$199</c:f>
              <c:numCache>
                <c:formatCode>General</c:formatCode>
                <c:ptCount val="198"/>
                <c:pt idx="0">
                  <c:v>0</c:v>
                </c:pt>
                <c:pt idx="1">
                  <c:v>0</c:v>
                </c:pt>
                <c:pt idx="2">
                  <c:v>0.25313942857142857</c:v>
                </c:pt>
                <c:pt idx="3">
                  <c:v>0.62618699999999994</c:v>
                </c:pt>
                <c:pt idx="4">
                  <c:v>0.99923457142857142</c:v>
                </c:pt>
                <c:pt idx="5">
                  <c:v>1.4788672857142857</c:v>
                </c:pt>
                <c:pt idx="6">
                  <c:v>2.5846868571428572</c:v>
                </c:pt>
                <c:pt idx="7">
                  <c:v>3.6771832857142859</c:v>
                </c:pt>
                <c:pt idx="8">
                  <c:v>5.3159280000000004</c:v>
                </c:pt>
                <c:pt idx="9">
                  <c:v>7.5808597142857153</c:v>
                </c:pt>
                <c:pt idx="10">
                  <c:v>10.538594</c:v>
                </c:pt>
                <c:pt idx="11">
                  <c:v>14.095869</c:v>
                </c:pt>
                <c:pt idx="12">
                  <c:v>18.825579285714287</c:v>
                </c:pt>
                <c:pt idx="13">
                  <c:v>23.795105999999997</c:v>
                </c:pt>
                <c:pt idx="14">
                  <c:v>31.788982571428569</c:v>
                </c:pt>
                <c:pt idx="15">
                  <c:v>41.008586857142859</c:v>
                </c:pt>
                <c:pt idx="16">
                  <c:v>51.747027714285714</c:v>
                </c:pt>
                <c:pt idx="17">
                  <c:v>63.29817942857143</c:v>
                </c:pt>
                <c:pt idx="18">
                  <c:v>75.795273142857155</c:v>
                </c:pt>
                <c:pt idx="19">
                  <c:v>89.091754571428581</c:v>
                </c:pt>
                <c:pt idx="20">
                  <c:v>104.94627642857145</c:v>
                </c:pt>
                <c:pt idx="21">
                  <c:v>121.34704657142858</c:v>
                </c:pt>
                <c:pt idx="22">
                  <c:v>140.61228914285715</c:v>
                </c:pt>
                <c:pt idx="23">
                  <c:v>162.40892600000001</c:v>
                </c:pt>
                <c:pt idx="24">
                  <c:v>185.01827357142858</c:v>
                </c:pt>
                <c:pt idx="25">
                  <c:v>208.53359385714285</c:v>
                </c:pt>
                <c:pt idx="26">
                  <c:v>234.03406014285716</c:v>
                </c:pt>
                <c:pt idx="27">
                  <c:v>258.73513871428571</c:v>
                </c:pt>
                <c:pt idx="28">
                  <c:v>284.48874442857141</c:v>
                </c:pt>
                <c:pt idx="29">
                  <c:v>308.63025171428575</c:v>
                </c:pt>
                <c:pt idx="30">
                  <c:v>333.15812971428574</c:v>
                </c:pt>
                <c:pt idx="31">
                  <c:v>356.74006557142854</c:v>
                </c:pt>
                <c:pt idx="32">
                  <c:v>381.00148100000001</c:v>
                </c:pt>
                <c:pt idx="33">
                  <c:v>403.77070614285719</c:v>
                </c:pt>
                <c:pt idx="34">
                  <c:v>427.80562842857148</c:v>
                </c:pt>
                <c:pt idx="35">
                  <c:v>450.60149985714281</c:v>
                </c:pt>
                <c:pt idx="36">
                  <c:v>472.46475228571433</c:v>
                </c:pt>
                <c:pt idx="37">
                  <c:v>490.57088271428569</c:v>
                </c:pt>
                <c:pt idx="38">
                  <c:v>509.27655399999998</c:v>
                </c:pt>
                <c:pt idx="39">
                  <c:v>525.75726299999997</c:v>
                </c:pt>
                <c:pt idx="40">
                  <c:v>540.33276457142858</c:v>
                </c:pt>
                <c:pt idx="41">
                  <c:v>552.37687199999993</c:v>
                </c:pt>
                <c:pt idx="42">
                  <c:v>563.88805428571425</c:v>
                </c:pt>
                <c:pt idx="43">
                  <c:v>574.77304957142849</c:v>
                </c:pt>
                <c:pt idx="44">
                  <c:v>585.09847342857131</c:v>
                </c:pt>
                <c:pt idx="45">
                  <c:v>595.15743471428573</c:v>
                </c:pt>
                <c:pt idx="46">
                  <c:v>606.36218499999995</c:v>
                </c:pt>
                <c:pt idx="47">
                  <c:v>618.64610871428567</c:v>
                </c:pt>
                <c:pt idx="48">
                  <c:v>630.85009357142837</c:v>
                </c:pt>
                <c:pt idx="49">
                  <c:v>640.8957317142856</c:v>
                </c:pt>
                <c:pt idx="50">
                  <c:v>650.54167614285711</c:v>
                </c:pt>
                <c:pt idx="51">
                  <c:v>660.48072942857129</c:v>
                </c:pt>
                <c:pt idx="52">
                  <c:v>669.24734742857152</c:v>
                </c:pt>
                <c:pt idx="53">
                  <c:v>676.50845199999992</c:v>
                </c:pt>
                <c:pt idx="54">
                  <c:v>682.78364514285715</c:v>
                </c:pt>
                <c:pt idx="55">
                  <c:v>688.73908328571429</c:v>
                </c:pt>
                <c:pt idx="56">
                  <c:v>695.33403157142857</c:v>
                </c:pt>
                <c:pt idx="57">
                  <c:v>701.51596285714277</c:v>
                </c:pt>
                <c:pt idx="58">
                  <c:v>706.88518328571422</c:v>
                </c:pt>
                <c:pt idx="59">
                  <c:v>711.90800242857142</c:v>
                </c:pt>
                <c:pt idx="60">
                  <c:v>716.89085214285717</c:v>
                </c:pt>
                <c:pt idx="61">
                  <c:v>722.11351814285706</c:v>
                </c:pt>
                <c:pt idx="62">
                  <c:v>727.37615357142852</c:v>
                </c:pt>
                <c:pt idx="63">
                  <c:v>732.02592514285709</c:v>
                </c:pt>
                <c:pt idx="64">
                  <c:v>736.55578857142848</c:v>
                </c:pt>
                <c:pt idx="65">
                  <c:v>741.08565199999998</c:v>
                </c:pt>
                <c:pt idx="66">
                  <c:v>745.64216171428575</c:v>
                </c:pt>
                <c:pt idx="67">
                  <c:v>750.39851828571409</c:v>
                </c:pt>
                <c:pt idx="68">
                  <c:v>754.72853471428573</c:v>
                </c:pt>
                <c:pt idx="69">
                  <c:v>758.65885728571425</c:v>
                </c:pt>
                <c:pt idx="70">
                  <c:v>-0.65283328571428567</c:v>
                </c:pt>
                <c:pt idx="71">
                  <c:v>-0.65283328571428567</c:v>
                </c:pt>
                <c:pt idx="72">
                  <c:v>-0.65283328571428567</c:v>
                </c:pt>
                <c:pt idx="73">
                  <c:v>-0.65283328571428567</c:v>
                </c:pt>
                <c:pt idx="74">
                  <c:v>-0.65283328571428567</c:v>
                </c:pt>
                <c:pt idx="75">
                  <c:v>-0.65283328571428567</c:v>
                </c:pt>
                <c:pt idx="76">
                  <c:v>-0.65283328571428567</c:v>
                </c:pt>
                <c:pt idx="77">
                  <c:v>-0.65283328571428567</c:v>
                </c:pt>
                <c:pt idx="78">
                  <c:v>-0.65283328571428567</c:v>
                </c:pt>
                <c:pt idx="79">
                  <c:v>-0.65283328571428567</c:v>
                </c:pt>
                <c:pt idx="80">
                  <c:v>-0.65283328571428567</c:v>
                </c:pt>
                <c:pt idx="81">
                  <c:v>-0.65283328571428567</c:v>
                </c:pt>
                <c:pt idx="82">
                  <c:v>-0.65283328571428567</c:v>
                </c:pt>
                <c:pt idx="83">
                  <c:v>-0.65283328571428567</c:v>
                </c:pt>
                <c:pt idx="84">
                  <c:v>-0.65283328571428567</c:v>
                </c:pt>
                <c:pt idx="85">
                  <c:v>-0.65283328571428567</c:v>
                </c:pt>
                <c:pt idx="86">
                  <c:v>-0.65283328571428567</c:v>
                </c:pt>
                <c:pt idx="87">
                  <c:v>-0.65283328571428567</c:v>
                </c:pt>
                <c:pt idx="88">
                  <c:v>-0.65283328571428567</c:v>
                </c:pt>
                <c:pt idx="89">
                  <c:v>-0.65283328571428567</c:v>
                </c:pt>
                <c:pt idx="90">
                  <c:v>-0.65283328571428567</c:v>
                </c:pt>
                <c:pt idx="91">
                  <c:v>-0.65283328571428567</c:v>
                </c:pt>
                <c:pt idx="92">
                  <c:v>-0.65283328571428567</c:v>
                </c:pt>
                <c:pt idx="93">
                  <c:v>-0.65283328571428567</c:v>
                </c:pt>
                <c:pt idx="94">
                  <c:v>-0.65283328571428567</c:v>
                </c:pt>
                <c:pt idx="95">
                  <c:v>-0.65283328571428567</c:v>
                </c:pt>
                <c:pt idx="96">
                  <c:v>-0.65283328571428567</c:v>
                </c:pt>
                <c:pt idx="97">
                  <c:v>-0.65283328571428567</c:v>
                </c:pt>
                <c:pt idx="98">
                  <c:v>-0.65283328571428567</c:v>
                </c:pt>
                <c:pt idx="99">
                  <c:v>-0.65283328571428567</c:v>
                </c:pt>
                <c:pt idx="100">
                  <c:v>-0.65283328571428567</c:v>
                </c:pt>
                <c:pt idx="101">
                  <c:v>-0.65283328571428567</c:v>
                </c:pt>
                <c:pt idx="102">
                  <c:v>-0.65283328571428567</c:v>
                </c:pt>
                <c:pt idx="103">
                  <c:v>-0.65283328571428567</c:v>
                </c:pt>
                <c:pt idx="104">
                  <c:v>-0.65283328571428567</c:v>
                </c:pt>
                <c:pt idx="105">
                  <c:v>-0.65283328571428567</c:v>
                </c:pt>
                <c:pt idx="106">
                  <c:v>-0.65283328571428567</c:v>
                </c:pt>
                <c:pt idx="107">
                  <c:v>-0.65283328571428567</c:v>
                </c:pt>
                <c:pt idx="108">
                  <c:v>-0.65283328571428567</c:v>
                </c:pt>
                <c:pt idx="109">
                  <c:v>-0.65283328571428567</c:v>
                </c:pt>
                <c:pt idx="110">
                  <c:v>-0.65283328571428567</c:v>
                </c:pt>
                <c:pt idx="111">
                  <c:v>-0.65283328571428567</c:v>
                </c:pt>
                <c:pt idx="112">
                  <c:v>-0.65283328571428567</c:v>
                </c:pt>
                <c:pt idx="113">
                  <c:v>-0.65283328571428567</c:v>
                </c:pt>
                <c:pt idx="114">
                  <c:v>-0.65283328571428567</c:v>
                </c:pt>
                <c:pt idx="115">
                  <c:v>-0.65283328571428567</c:v>
                </c:pt>
                <c:pt idx="116">
                  <c:v>-0.65283328571428567</c:v>
                </c:pt>
                <c:pt idx="117">
                  <c:v>-0.65283328571428567</c:v>
                </c:pt>
                <c:pt idx="118">
                  <c:v>-0.65283328571428567</c:v>
                </c:pt>
                <c:pt idx="119">
                  <c:v>-0.65283328571428567</c:v>
                </c:pt>
                <c:pt idx="120">
                  <c:v>-0.65283328571428567</c:v>
                </c:pt>
                <c:pt idx="121">
                  <c:v>-0.65283328571428567</c:v>
                </c:pt>
                <c:pt idx="122">
                  <c:v>-0.65283328571428567</c:v>
                </c:pt>
                <c:pt idx="123">
                  <c:v>-0.65283328571428567</c:v>
                </c:pt>
                <c:pt idx="124">
                  <c:v>-0.65283328571428567</c:v>
                </c:pt>
                <c:pt idx="125">
                  <c:v>-0.65283328571428567</c:v>
                </c:pt>
                <c:pt idx="126">
                  <c:v>-0.65283328571428567</c:v>
                </c:pt>
                <c:pt idx="127">
                  <c:v>-0.65283328571428567</c:v>
                </c:pt>
                <c:pt idx="128">
                  <c:v>-0.65283328571428567</c:v>
                </c:pt>
                <c:pt idx="129">
                  <c:v>-0.65283328571428567</c:v>
                </c:pt>
                <c:pt idx="130">
                  <c:v>-0.65283328571428567</c:v>
                </c:pt>
                <c:pt idx="131">
                  <c:v>-0.65283328571428567</c:v>
                </c:pt>
                <c:pt idx="132">
                  <c:v>-0.65283328571428567</c:v>
                </c:pt>
                <c:pt idx="133">
                  <c:v>-0.65283328571428567</c:v>
                </c:pt>
                <c:pt idx="134">
                  <c:v>-0.65283328571428567</c:v>
                </c:pt>
                <c:pt idx="135">
                  <c:v>-0.65283328571428567</c:v>
                </c:pt>
                <c:pt idx="136">
                  <c:v>-0.65283328571428567</c:v>
                </c:pt>
                <c:pt idx="137">
                  <c:v>-0.65283328571428567</c:v>
                </c:pt>
                <c:pt idx="138">
                  <c:v>-0.65283328571428567</c:v>
                </c:pt>
                <c:pt idx="139">
                  <c:v>-0.65283328571428567</c:v>
                </c:pt>
                <c:pt idx="140">
                  <c:v>-0.65283328571428567</c:v>
                </c:pt>
                <c:pt idx="141">
                  <c:v>-0.65283328571428567</c:v>
                </c:pt>
                <c:pt idx="142">
                  <c:v>-0.65283328571428567</c:v>
                </c:pt>
                <c:pt idx="143">
                  <c:v>-0.65283328571428567</c:v>
                </c:pt>
                <c:pt idx="144">
                  <c:v>-0.65283328571428567</c:v>
                </c:pt>
                <c:pt idx="145">
                  <c:v>-0.65283328571428567</c:v>
                </c:pt>
                <c:pt idx="146">
                  <c:v>-0.65283328571428567</c:v>
                </c:pt>
                <c:pt idx="147">
                  <c:v>-0.65283328571428567</c:v>
                </c:pt>
                <c:pt idx="148">
                  <c:v>-0.65283328571428567</c:v>
                </c:pt>
                <c:pt idx="149">
                  <c:v>-0.65283328571428567</c:v>
                </c:pt>
                <c:pt idx="150">
                  <c:v>-0.65283328571428567</c:v>
                </c:pt>
                <c:pt idx="151">
                  <c:v>-0.65283328571428567</c:v>
                </c:pt>
                <c:pt idx="152">
                  <c:v>-0.65283328571428567</c:v>
                </c:pt>
                <c:pt idx="153">
                  <c:v>-0.65283328571428567</c:v>
                </c:pt>
                <c:pt idx="154">
                  <c:v>-0.65283328571428567</c:v>
                </c:pt>
                <c:pt idx="155">
                  <c:v>-0.65283328571428567</c:v>
                </c:pt>
                <c:pt idx="156">
                  <c:v>-0.65283328571428567</c:v>
                </c:pt>
                <c:pt idx="157">
                  <c:v>-0.65283328571428567</c:v>
                </c:pt>
                <c:pt idx="158">
                  <c:v>-0.65283328571428567</c:v>
                </c:pt>
                <c:pt idx="159">
                  <c:v>-0.65283328571428567</c:v>
                </c:pt>
                <c:pt idx="160">
                  <c:v>-0.65283328571428567</c:v>
                </c:pt>
                <c:pt idx="161">
                  <c:v>-0.65283328571428567</c:v>
                </c:pt>
                <c:pt idx="162">
                  <c:v>-0.65283328571428567</c:v>
                </c:pt>
                <c:pt idx="163">
                  <c:v>-0.65283328571428567</c:v>
                </c:pt>
                <c:pt idx="164">
                  <c:v>-0.65283328571428567</c:v>
                </c:pt>
                <c:pt idx="165">
                  <c:v>-0.65283328571428567</c:v>
                </c:pt>
                <c:pt idx="166">
                  <c:v>-0.65283328571428567</c:v>
                </c:pt>
                <c:pt idx="167">
                  <c:v>-0.65283328571428567</c:v>
                </c:pt>
                <c:pt idx="168">
                  <c:v>-0.65283328571428567</c:v>
                </c:pt>
                <c:pt idx="169">
                  <c:v>-0.65283328571428567</c:v>
                </c:pt>
                <c:pt idx="170">
                  <c:v>-0.65283328571428567</c:v>
                </c:pt>
                <c:pt idx="171">
                  <c:v>-0.65283328571428567</c:v>
                </c:pt>
                <c:pt idx="172">
                  <c:v>-0.65283328571428567</c:v>
                </c:pt>
                <c:pt idx="173">
                  <c:v>-0.65283328571428567</c:v>
                </c:pt>
                <c:pt idx="174">
                  <c:v>-0.65283328571428567</c:v>
                </c:pt>
                <c:pt idx="175">
                  <c:v>-0.65283328571428567</c:v>
                </c:pt>
                <c:pt idx="176">
                  <c:v>-0.65283328571428567</c:v>
                </c:pt>
                <c:pt idx="177">
                  <c:v>-0.65283328571428567</c:v>
                </c:pt>
                <c:pt idx="178">
                  <c:v>-0.65283328571428567</c:v>
                </c:pt>
                <c:pt idx="179">
                  <c:v>-0.65283328571428567</c:v>
                </c:pt>
                <c:pt idx="180">
                  <c:v>-0.65283328571428567</c:v>
                </c:pt>
                <c:pt idx="181">
                  <c:v>-0.65283328571428567</c:v>
                </c:pt>
                <c:pt idx="182">
                  <c:v>-0.65283328571428567</c:v>
                </c:pt>
                <c:pt idx="183">
                  <c:v>-0.65283328571428567</c:v>
                </c:pt>
                <c:pt idx="184">
                  <c:v>-0.65283328571428567</c:v>
                </c:pt>
                <c:pt idx="185">
                  <c:v>-0.65283328571428567</c:v>
                </c:pt>
                <c:pt idx="186">
                  <c:v>-0.65283328571428567</c:v>
                </c:pt>
                <c:pt idx="187">
                  <c:v>-0.65283328571428567</c:v>
                </c:pt>
                <c:pt idx="188">
                  <c:v>-0.65283328571428567</c:v>
                </c:pt>
                <c:pt idx="189">
                  <c:v>-0.65283328571428567</c:v>
                </c:pt>
                <c:pt idx="190">
                  <c:v>-0.65283328571428567</c:v>
                </c:pt>
                <c:pt idx="191">
                  <c:v>-0.65283328571428567</c:v>
                </c:pt>
                <c:pt idx="192">
                  <c:v>-0.65283328571428567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654A-43DA-AA2E-9276F5B8C465}"/>
            </c:ext>
          </c:extLst>
        </c:ser>
        <c:ser>
          <c:idx val="1"/>
          <c:order val="1"/>
          <c:tx>
            <c:strRef>
              <c:f>Cauchy!$E$1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Cauchy!$B$2:$B$199</c:f>
              <c:strCache>
                <c:ptCount val="193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</c:strCache>
            </c:strRef>
          </c:xVal>
          <c:yVal>
            <c:numRef>
              <c:f>Cauchy!$E$2:$E$199</c:f>
              <c:numCache>
                <c:formatCode>General</c:formatCode>
                <c:ptCount val="198"/>
                <c:pt idx="0">
                  <c:v>0</c:v>
                </c:pt>
                <c:pt idx="1">
                  <c:v>10.859945038159996</c:v>
                </c:pt>
                <c:pt idx="2">
                  <c:v>21.889557153349749</c:v>
                </c:pt>
                <c:pt idx="3">
                  <c:v>33.092833157003447</c:v>
                </c:pt>
                <c:pt idx="4">
                  <c:v>44.473896047292683</c:v>
                </c:pt>
                <c:pt idx="5">
                  <c:v>56.037000014708816</c:v>
                </c:pt>
                <c:pt idx="6">
                  <c:v>67.786535687135597</c:v>
                </c:pt>
                <c:pt idx="7">
                  <c:v>79.727035627847542</c:v>
                </c:pt>
                <c:pt idx="8">
                  <c:v>91.863180100735207</c:v>
                </c:pt>
                <c:pt idx="9">
                  <c:v>104.19980311798733</c:v>
                </c:pt>
                <c:pt idx="10">
                  <c:v>116.74189878645657</c:v>
                </c:pt>
                <c:pt idx="11">
                  <c:v>129.49462797000669</c:v>
                </c:pt>
                <c:pt idx="12">
                  <c:v>142.46332528628886</c:v>
                </c:pt>
                <c:pt idx="13">
                  <c:v>155.65350645763289</c:v>
                </c:pt>
                <c:pt idx="14">
                  <c:v>169.07087603706901</c:v>
                </c:pt>
                <c:pt idx="15">
                  <c:v>182.72133553192921</c:v>
                </c:pt>
                <c:pt idx="16">
                  <c:v>196.61099194901979</c:v>
                </c:pt>
                <c:pt idx="17">
                  <c:v>210.74616678701969</c:v>
                </c:pt>
                <c:pt idx="18">
                  <c:v>225.13340550355252</c:v>
                </c:pt>
                <c:pt idx="19">
                  <c:v>239.77948748631488</c:v>
                </c:pt>
                <c:pt idx="20">
                  <c:v>254.69143655973286</c:v>
                </c:pt>
                <c:pt idx="21">
                  <c:v>269.87653206087555</c:v>
                </c:pt>
                <c:pt idx="22">
                  <c:v>285.34232052079415</c:v>
                </c:pt>
                <c:pt idx="23">
                  <c:v>301.09662799009521</c:v>
                </c:pt>
                <c:pt idx="24">
                  <c:v>317.14757305041348</c:v>
                </c:pt>
                <c:pt idx="25">
                  <c:v>333.50358055654476</c:v>
                </c:pt>
                <c:pt idx="26">
                  <c:v>350.17339615735494</c:v>
                </c:pt>
                <c:pt idx="27">
                  <c:v>367.16610164721931</c:v>
                </c:pt>
                <c:pt idx="28">
                  <c:v>384.49113120369793</c:v>
                </c:pt>
                <c:pt idx="29">
                  <c:v>402.15828857144322</c:v>
                </c:pt>
                <c:pt idx="30">
                  <c:v>420.17776525700094</c:v>
                </c:pt>
                <c:pt idx="31">
                  <c:v>438.5601598042407</c:v>
                </c:pt>
                <c:pt idx="32">
                  <c:v>457.31649822567681</c:v>
                </c:pt>
                <c:pt idx="33">
                  <c:v>476.45825567096057</c:v>
                </c:pt>
                <c:pt idx="34">
                  <c:v>495.99737942038774</c:v>
                </c:pt>
                <c:pt idx="35">
                  <c:v>515.94631329842946</c:v>
                </c:pt>
                <c:pt idx="36">
                  <c:v>536.31802361011637</c:v>
                </c:pt>
                <c:pt idx="37">
                  <c:v>557.12602671165769</c:v>
                </c:pt>
                <c:pt idx="38">
                  <c:v>578.38441833603019</c:v>
                </c:pt>
                <c:pt idx="39">
                  <c:v>600.10790480451533</c:v>
                </c:pt>
                <c:pt idx="40">
                  <c:v>622.31183626638506</c:v>
                </c:pt>
                <c:pt idx="41">
                  <c:v>645.0122421212493</c:v>
                </c:pt>
                <c:pt idx="42">
                  <c:v>668.22586879208916</c:v>
                </c:pt>
                <c:pt idx="43">
                  <c:v>691.97022003185282</c:v>
                </c:pt>
                <c:pt idx="44">
                  <c:v>716.26359996282042</c:v>
                </c:pt>
                <c:pt idx="45">
                  <c:v>741.12515906592489</c:v>
                </c:pt>
                <c:pt idx="46">
                  <c:v>766.57494335702643</c:v>
                </c:pt>
                <c:pt idx="47">
                  <c:v>792.63394700899153</c:v>
                </c:pt>
                <c:pt idx="48">
                  <c:v>819.3241687025552</c:v>
                </c:pt>
                <c:pt idx="49">
                  <c:v>846.66867201561047</c:v>
                </c:pt>
                <c:pt idx="50">
                  <c:v>874.69165019007391</c:v>
                </c:pt>
                <c:pt idx="51">
                  <c:v>903.41849564815107</c:v>
                </c:pt>
                <c:pt idx="52">
                  <c:v>932.87587466605544</c:v>
                </c:pt>
                <c:pt idx="53">
                  <c:v>963.09180765344536</c:v>
                </c:pt>
                <c:pt idx="54">
                  <c:v>994.0957555315274</c:v>
                </c:pt>
                <c:pt idx="55">
                  <c:v>1025.918712752479</c:v>
                </c:pt>
                <c:pt idx="56">
                  <c:v>1058.5933075582027</c:v>
                </c:pt>
                <c:pt idx="57">
                  <c:v>1092.1539101381488</c:v>
                </c:pt>
                <c:pt idx="58">
                  <c:v>1126.6367494148519</c:v>
                </c:pt>
                <c:pt idx="59">
                  <c:v>1162.0800392628396</c:v>
                </c:pt>
                <c:pt idx="60">
                  <c:v>1198.5241150527661</c:v>
                </c:pt>
                <c:pt idx="61">
                  <c:v>1236.0115815091913</c:v>
                </c:pt>
                <c:pt idx="62">
                  <c:v>1274.5874729787722</c:v>
                </c:pt>
                <c:pt idx="63">
                  <c:v>1314.299427327353</c:v>
                </c:pt>
                <c:pt idx="64">
                  <c:v>1355.1978748213389</c:v>
                </c:pt>
                <c:pt idx="65">
                  <c:v>1397.3362435029587</c:v>
                </c:pt>
                <c:pt idx="66">
                  <c:v>1440.7711827429443</c:v>
                </c:pt>
                <c:pt idx="67">
                  <c:v>1485.5628068506048</c:v>
                </c:pt>
                <c:pt idx="68">
                  <c:v>1531.7749608434585</c:v>
                </c:pt>
                <c:pt idx="69">
                  <c:v>1579.4755107302399</c:v>
                </c:pt>
                <c:pt idx="70">
                  <c:v>1590.3354557683999</c:v>
                </c:pt>
                <c:pt idx="71">
                  <c:v>1601.19540080656</c:v>
                </c:pt>
                <c:pt idx="72">
                  <c:v>1612.05534584472</c:v>
                </c:pt>
                <c:pt idx="73">
                  <c:v>1622.9152908828801</c:v>
                </c:pt>
                <c:pt idx="74">
                  <c:v>1633.7752359210401</c:v>
                </c:pt>
                <c:pt idx="75">
                  <c:v>1644.6351809592002</c:v>
                </c:pt>
                <c:pt idx="76">
                  <c:v>1655.4951259973602</c:v>
                </c:pt>
                <c:pt idx="77">
                  <c:v>1666.3550710355203</c:v>
                </c:pt>
                <c:pt idx="78">
                  <c:v>1677.2150160736803</c:v>
                </c:pt>
                <c:pt idx="79">
                  <c:v>1688.0749611118404</c:v>
                </c:pt>
                <c:pt idx="80">
                  <c:v>1698.9349061500004</c:v>
                </c:pt>
                <c:pt idx="81">
                  <c:v>1709.7948511881605</c:v>
                </c:pt>
                <c:pt idx="82">
                  <c:v>1720.6547962263205</c:v>
                </c:pt>
                <c:pt idx="83">
                  <c:v>1731.5147412644806</c:v>
                </c:pt>
                <c:pt idx="84">
                  <c:v>1742.3746863026406</c:v>
                </c:pt>
                <c:pt idx="85">
                  <c:v>1753.2346313408007</c:v>
                </c:pt>
                <c:pt idx="86">
                  <c:v>1764.0945763789607</c:v>
                </c:pt>
                <c:pt idx="87">
                  <c:v>1774.9545214171208</c:v>
                </c:pt>
                <c:pt idx="88">
                  <c:v>1785.8144664552808</c:v>
                </c:pt>
                <c:pt idx="89">
                  <c:v>1796.6744114934409</c:v>
                </c:pt>
                <c:pt idx="90">
                  <c:v>1807.5343565316009</c:v>
                </c:pt>
                <c:pt idx="91">
                  <c:v>1818.394301569761</c:v>
                </c:pt>
                <c:pt idx="92">
                  <c:v>1829.254246607921</c:v>
                </c:pt>
                <c:pt idx="93">
                  <c:v>1840.1141916460811</c:v>
                </c:pt>
                <c:pt idx="94">
                  <c:v>1850.9741366842411</c:v>
                </c:pt>
                <c:pt idx="95">
                  <c:v>1861.8340817224012</c:v>
                </c:pt>
                <c:pt idx="96">
                  <c:v>1872.6940267605612</c:v>
                </c:pt>
                <c:pt idx="97">
                  <c:v>1883.5539717987212</c:v>
                </c:pt>
                <c:pt idx="98">
                  <c:v>1894.4139168368813</c:v>
                </c:pt>
                <c:pt idx="99">
                  <c:v>1905.2738618750413</c:v>
                </c:pt>
                <c:pt idx="100">
                  <c:v>1916.1338069132014</c:v>
                </c:pt>
                <c:pt idx="101">
                  <c:v>1926.9937519513614</c:v>
                </c:pt>
                <c:pt idx="102">
                  <c:v>1937.8536969895215</c:v>
                </c:pt>
                <c:pt idx="103">
                  <c:v>1948.7136420276815</c:v>
                </c:pt>
                <c:pt idx="104">
                  <c:v>1959.5735870658416</c:v>
                </c:pt>
                <c:pt idx="105">
                  <c:v>1970.4335321040016</c:v>
                </c:pt>
                <c:pt idx="106">
                  <c:v>1981.2934771421617</c:v>
                </c:pt>
                <c:pt idx="107">
                  <c:v>1992.1534221803217</c:v>
                </c:pt>
                <c:pt idx="108">
                  <c:v>2003.0133672184818</c:v>
                </c:pt>
                <c:pt idx="109">
                  <c:v>2013.8733122566418</c:v>
                </c:pt>
                <c:pt idx="110">
                  <c:v>2024.7332572948019</c:v>
                </c:pt>
                <c:pt idx="111">
                  <c:v>2035.5932023329619</c:v>
                </c:pt>
                <c:pt idx="112">
                  <c:v>2046.453147371122</c:v>
                </c:pt>
                <c:pt idx="113">
                  <c:v>2057.313092409282</c:v>
                </c:pt>
                <c:pt idx="114">
                  <c:v>2068.1730374474419</c:v>
                </c:pt>
                <c:pt idx="115">
                  <c:v>2079.0329824856017</c:v>
                </c:pt>
                <c:pt idx="116">
                  <c:v>2089.8929275237615</c:v>
                </c:pt>
                <c:pt idx="117">
                  <c:v>2100.7528725619213</c:v>
                </c:pt>
                <c:pt idx="118">
                  <c:v>2111.6128176000811</c:v>
                </c:pt>
                <c:pt idx="119">
                  <c:v>2122.472762638241</c:v>
                </c:pt>
                <c:pt idx="120">
                  <c:v>2133.3327076764008</c:v>
                </c:pt>
                <c:pt idx="121">
                  <c:v>2144.1926527145606</c:v>
                </c:pt>
                <c:pt idx="122">
                  <c:v>2155.0525977527204</c:v>
                </c:pt>
                <c:pt idx="123">
                  <c:v>2165.9125427908803</c:v>
                </c:pt>
                <c:pt idx="124">
                  <c:v>2176.7724878290401</c:v>
                </c:pt>
                <c:pt idx="125">
                  <c:v>2187.6324328671999</c:v>
                </c:pt>
                <c:pt idx="126">
                  <c:v>2198.4923779053597</c:v>
                </c:pt>
                <c:pt idx="127">
                  <c:v>2209.3523229435195</c:v>
                </c:pt>
                <c:pt idx="128">
                  <c:v>2220.2122679816794</c:v>
                </c:pt>
                <c:pt idx="129">
                  <c:v>2231.0722130198392</c:v>
                </c:pt>
                <c:pt idx="130">
                  <c:v>2241.932158057999</c:v>
                </c:pt>
                <c:pt idx="131">
                  <c:v>2252.7921030961588</c:v>
                </c:pt>
                <c:pt idx="132">
                  <c:v>2263.6520481343186</c:v>
                </c:pt>
                <c:pt idx="133">
                  <c:v>2274.5119931724785</c:v>
                </c:pt>
                <c:pt idx="134">
                  <c:v>2285.3719382106383</c:v>
                </c:pt>
                <c:pt idx="135">
                  <c:v>2296.2318832487981</c:v>
                </c:pt>
                <c:pt idx="136">
                  <c:v>2307.0918282869579</c:v>
                </c:pt>
                <c:pt idx="137">
                  <c:v>2317.9517733251178</c:v>
                </c:pt>
                <c:pt idx="138">
                  <c:v>2328.8117183632776</c:v>
                </c:pt>
                <c:pt idx="139">
                  <c:v>2339.6716634014374</c:v>
                </c:pt>
                <c:pt idx="140">
                  <c:v>2350.5316084395972</c:v>
                </c:pt>
                <c:pt idx="141">
                  <c:v>2361.391553477757</c:v>
                </c:pt>
                <c:pt idx="142">
                  <c:v>2372.2514985159169</c:v>
                </c:pt>
                <c:pt idx="143">
                  <c:v>2383.1114435540767</c:v>
                </c:pt>
                <c:pt idx="144">
                  <c:v>2393.9713885922365</c:v>
                </c:pt>
                <c:pt idx="145">
                  <c:v>2404.8313336303963</c:v>
                </c:pt>
                <c:pt idx="146">
                  <c:v>2415.6912786685562</c:v>
                </c:pt>
                <c:pt idx="147">
                  <c:v>2426.551223706716</c:v>
                </c:pt>
                <c:pt idx="148">
                  <c:v>2437.4111687448758</c:v>
                </c:pt>
                <c:pt idx="149">
                  <c:v>2448.2711137830356</c:v>
                </c:pt>
                <c:pt idx="150">
                  <c:v>2459.1310588211954</c:v>
                </c:pt>
                <c:pt idx="151">
                  <c:v>2469.9910038593553</c:v>
                </c:pt>
                <c:pt idx="152">
                  <c:v>2480.8509488975151</c:v>
                </c:pt>
                <c:pt idx="153">
                  <c:v>2491.7108939356749</c:v>
                </c:pt>
                <c:pt idx="154">
                  <c:v>2502.5708389738347</c:v>
                </c:pt>
                <c:pt idx="155">
                  <c:v>2513.4307840119945</c:v>
                </c:pt>
                <c:pt idx="156">
                  <c:v>2524.2907290501544</c:v>
                </c:pt>
                <c:pt idx="157">
                  <c:v>2535.1506740883142</c:v>
                </c:pt>
                <c:pt idx="158">
                  <c:v>2546.010619126474</c:v>
                </c:pt>
                <c:pt idx="159">
                  <c:v>2556.8705641646338</c:v>
                </c:pt>
                <c:pt idx="160">
                  <c:v>2567.7305092027937</c:v>
                </c:pt>
                <c:pt idx="161">
                  <c:v>2578.5904542409535</c:v>
                </c:pt>
                <c:pt idx="162">
                  <c:v>2589.4503992791133</c:v>
                </c:pt>
                <c:pt idx="163">
                  <c:v>2600.3103443172731</c:v>
                </c:pt>
                <c:pt idx="164">
                  <c:v>2611.1702893554329</c:v>
                </c:pt>
                <c:pt idx="165">
                  <c:v>2622.0302343935928</c:v>
                </c:pt>
                <c:pt idx="166">
                  <c:v>2632.8901794317526</c:v>
                </c:pt>
                <c:pt idx="167">
                  <c:v>2643.7501244699124</c:v>
                </c:pt>
                <c:pt idx="168">
                  <c:v>2654.6100695080722</c:v>
                </c:pt>
                <c:pt idx="169">
                  <c:v>2665.4700145462321</c:v>
                </c:pt>
                <c:pt idx="170">
                  <c:v>2676.3299595843919</c:v>
                </c:pt>
                <c:pt idx="171">
                  <c:v>2687.1899046225517</c:v>
                </c:pt>
                <c:pt idx="172">
                  <c:v>2698.0498496607115</c:v>
                </c:pt>
                <c:pt idx="173">
                  <c:v>2708.9097946988713</c:v>
                </c:pt>
                <c:pt idx="174">
                  <c:v>2719.7697397370312</c:v>
                </c:pt>
                <c:pt idx="175">
                  <c:v>2730.629684775191</c:v>
                </c:pt>
                <c:pt idx="176">
                  <c:v>2741.4896298133508</c:v>
                </c:pt>
                <c:pt idx="177">
                  <c:v>2752.3495748515106</c:v>
                </c:pt>
                <c:pt idx="178">
                  <c:v>2763.2095198896704</c:v>
                </c:pt>
                <c:pt idx="179">
                  <c:v>2774.0694649278303</c:v>
                </c:pt>
                <c:pt idx="180">
                  <c:v>2784.9294099659901</c:v>
                </c:pt>
                <c:pt idx="181">
                  <c:v>2795.7893550041499</c:v>
                </c:pt>
                <c:pt idx="182">
                  <c:v>2806.6493000423097</c:v>
                </c:pt>
                <c:pt idx="183">
                  <c:v>2817.5092450804696</c:v>
                </c:pt>
                <c:pt idx="184">
                  <c:v>2828.3691901186294</c:v>
                </c:pt>
                <c:pt idx="185">
                  <c:v>2839.2291351567892</c:v>
                </c:pt>
                <c:pt idx="186">
                  <c:v>2850.089080194949</c:v>
                </c:pt>
                <c:pt idx="187">
                  <c:v>2860.9490252331088</c:v>
                </c:pt>
                <c:pt idx="188">
                  <c:v>2871.8089702712687</c:v>
                </c:pt>
                <c:pt idx="189">
                  <c:v>2882.6689153094285</c:v>
                </c:pt>
                <c:pt idx="190">
                  <c:v>2893.5288603475883</c:v>
                </c:pt>
                <c:pt idx="191">
                  <c:v>2904.3888053857481</c:v>
                </c:pt>
                <c:pt idx="192">
                  <c:v>2915.2487504239079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654A-43DA-AA2E-9276F5B8C4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0857864"/>
        <c:axId val="630861000"/>
      </c:scatterChart>
      <c:valAx>
        <c:axId val="630857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861000"/>
        <c:crosses val="autoZero"/>
        <c:crossBetween val="midCat"/>
      </c:valAx>
      <c:valAx>
        <c:axId val="630861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857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Cauchy!$M$1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Cauchy!$B$2:$B$199</c:f>
              <c:strCache>
                <c:ptCount val="193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</c:strCache>
            </c:strRef>
          </c:xVal>
          <c:yVal>
            <c:numRef>
              <c:f>Cauchy!$M$2:$M$199</c:f>
              <c:numCache>
                <c:formatCode>General</c:formatCode>
                <c:ptCount val="198"/>
                <c:pt idx="0">
                  <c:v>0</c:v>
                </c:pt>
                <c:pt idx="1">
                  <c:v>0</c:v>
                </c:pt>
                <c:pt idx="2">
                  <c:v>1.3323142857142867E-2</c:v>
                </c:pt>
                <c:pt idx="3">
                  <c:v>0.13323128571428566</c:v>
                </c:pt>
                <c:pt idx="4">
                  <c:v>0.13323128571428577</c:v>
                </c:pt>
                <c:pt idx="5">
                  <c:v>0.23981642857142871</c:v>
                </c:pt>
                <c:pt idx="6">
                  <c:v>0.86600328571428575</c:v>
                </c:pt>
                <c:pt idx="7">
                  <c:v>0.852680142857143</c:v>
                </c:pt>
                <c:pt idx="8">
                  <c:v>1.3989284285714283</c:v>
                </c:pt>
                <c:pt idx="9">
                  <c:v>2.025115428571429</c:v>
                </c:pt>
                <c:pt idx="10">
                  <c:v>2.7179179999999987</c:v>
                </c:pt>
                <c:pt idx="11">
                  <c:v>3.3174587142857148</c:v>
                </c:pt>
                <c:pt idx="12">
                  <c:v>4.4898940000000032</c:v>
                </c:pt>
                <c:pt idx="13">
                  <c:v>4.7297104285714244</c:v>
                </c:pt>
                <c:pt idx="14">
                  <c:v>7.7540602857142868</c:v>
                </c:pt>
                <c:pt idx="15">
                  <c:v>8.9797880000000045</c:v>
                </c:pt>
                <c:pt idx="16">
                  <c:v>10.49862457142857</c:v>
                </c:pt>
                <c:pt idx="17">
                  <c:v>11.31133542857143</c:v>
                </c:pt>
                <c:pt idx="18">
                  <c:v>12.257277428571433</c:v>
                </c:pt>
                <c:pt idx="19">
                  <c:v>13.05666514285714</c:v>
                </c:pt>
                <c:pt idx="20">
                  <c:v>15.614705571428585</c:v>
                </c:pt>
                <c:pt idx="21">
                  <c:v>16.160953857142839</c:v>
                </c:pt>
                <c:pt idx="22">
                  <c:v>19.025426285714286</c:v>
                </c:pt>
                <c:pt idx="23">
                  <c:v>21.55682057142857</c:v>
                </c:pt>
                <c:pt idx="24">
                  <c:v>22.369531285714285</c:v>
                </c:pt>
                <c:pt idx="25">
                  <c:v>23.27550399999998</c:v>
                </c:pt>
                <c:pt idx="26">
                  <c:v>25.260650000000023</c:v>
                </c:pt>
                <c:pt idx="27">
                  <c:v>24.461262285714266</c:v>
                </c:pt>
                <c:pt idx="28">
                  <c:v>25.51378942857141</c:v>
                </c:pt>
                <c:pt idx="29">
                  <c:v>23.901691000000053</c:v>
                </c:pt>
                <c:pt idx="30">
                  <c:v>24.2880617142857</c:v>
                </c:pt>
                <c:pt idx="31">
                  <c:v>23.342119571428523</c:v>
                </c:pt>
                <c:pt idx="32">
                  <c:v>24.02159914285718</c:v>
                </c:pt>
                <c:pt idx="33">
                  <c:v>22.529408857142894</c:v>
                </c:pt>
                <c:pt idx="34">
                  <c:v>23.795106000000001</c:v>
                </c:pt>
                <c:pt idx="35">
                  <c:v>22.556055142857044</c:v>
                </c:pt>
                <c:pt idx="36">
                  <c:v>21.623436142857226</c:v>
                </c:pt>
                <c:pt idx="37">
                  <c:v>17.866314142857075</c:v>
                </c:pt>
                <c:pt idx="38">
                  <c:v>18.465855000000001</c:v>
                </c:pt>
                <c:pt idx="39">
                  <c:v>16.24089271428576</c:v>
                </c:pt>
                <c:pt idx="40">
                  <c:v>14.335685285714332</c:v>
                </c:pt>
                <c:pt idx="41">
                  <c:v>11.804291142857066</c:v>
                </c:pt>
                <c:pt idx="42">
                  <c:v>11.271366000000027</c:v>
                </c:pt>
                <c:pt idx="43">
                  <c:v>10.645178999999954</c:v>
                </c:pt>
                <c:pt idx="44">
                  <c:v>10.085607571428538</c:v>
                </c:pt>
                <c:pt idx="45">
                  <c:v>9.8191450000001321</c:v>
                </c:pt>
                <c:pt idx="46">
                  <c:v>10.964933999999941</c:v>
                </c:pt>
                <c:pt idx="47">
                  <c:v>12.044107428571435</c:v>
                </c:pt>
                <c:pt idx="48">
                  <c:v>11.964168571428415</c:v>
                </c:pt>
                <c:pt idx="49">
                  <c:v>9.8058218571429432</c:v>
                </c:pt>
                <c:pt idx="50">
                  <c:v>9.4061281428572254</c:v>
                </c:pt>
                <c:pt idx="51">
                  <c:v>9.6992369999998953</c:v>
                </c:pt>
                <c:pt idx="52">
                  <c:v>8.526801714285936</c:v>
                </c:pt>
                <c:pt idx="53">
                  <c:v>7.0212882857141192</c:v>
                </c:pt>
                <c:pt idx="54">
                  <c:v>6.035376857142948</c:v>
                </c:pt>
                <c:pt idx="55">
                  <c:v>5.7156218571428479</c:v>
                </c:pt>
                <c:pt idx="56">
                  <c:v>6.3551319999999958</c:v>
                </c:pt>
                <c:pt idx="57">
                  <c:v>5.9421149999999141</c:v>
                </c:pt>
                <c:pt idx="58">
                  <c:v>5.1294041428571671</c:v>
                </c:pt>
                <c:pt idx="59">
                  <c:v>4.7830028571429164</c:v>
                </c:pt>
                <c:pt idx="60">
                  <c:v>4.7430334285714633</c:v>
                </c:pt>
                <c:pt idx="61">
                  <c:v>4.9828497142856047</c:v>
                </c:pt>
                <c:pt idx="62">
                  <c:v>5.0228191428571716</c:v>
                </c:pt>
                <c:pt idx="63">
                  <c:v>4.4099552857142879</c:v>
                </c:pt>
                <c:pt idx="64">
                  <c:v>4.2900471428571034</c:v>
                </c:pt>
                <c:pt idx="65">
                  <c:v>4.2900471428572171</c:v>
                </c:pt>
                <c:pt idx="66">
                  <c:v>4.3166934285714813</c:v>
                </c:pt>
                <c:pt idx="67">
                  <c:v>4.516540285714056</c:v>
                </c:pt>
                <c:pt idx="68">
                  <c:v>4.0902001428573538</c:v>
                </c:pt>
                <c:pt idx="69">
                  <c:v>3.6905062857142332</c:v>
                </c:pt>
                <c:pt idx="70">
                  <c:v>-0.2398162857142857</c:v>
                </c:pt>
                <c:pt idx="71">
                  <c:v>-0.2398162857142857</c:v>
                </c:pt>
                <c:pt idx="72">
                  <c:v>-0.2398162857142857</c:v>
                </c:pt>
                <c:pt idx="73">
                  <c:v>-0.2398162857142857</c:v>
                </c:pt>
                <c:pt idx="74">
                  <c:v>-0.2398162857142857</c:v>
                </c:pt>
                <c:pt idx="75">
                  <c:v>-0.2398162857142857</c:v>
                </c:pt>
                <c:pt idx="76">
                  <c:v>-0.2398162857142857</c:v>
                </c:pt>
                <c:pt idx="77">
                  <c:v>-0.2398162857142857</c:v>
                </c:pt>
                <c:pt idx="78">
                  <c:v>-0.2398162857142857</c:v>
                </c:pt>
                <c:pt idx="79">
                  <c:v>-0.2398162857142857</c:v>
                </c:pt>
                <c:pt idx="80">
                  <c:v>-0.2398162857142857</c:v>
                </c:pt>
                <c:pt idx="81">
                  <c:v>-0.2398162857142857</c:v>
                </c:pt>
                <c:pt idx="82">
                  <c:v>-0.2398162857142857</c:v>
                </c:pt>
                <c:pt idx="83">
                  <c:v>-0.2398162857142857</c:v>
                </c:pt>
                <c:pt idx="84">
                  <c:v>-0.2398162857142857</c:v>
                </c:pt>
                <c:pt idx="85">
                  <c:v>-0.2398162857142857</c:v>
                </c:pt>
                <c:pt idx="86">
                  <c:v>-0.2398162857142857</c:v>
                </c:pt>
                <c:pt idx="87">
                  <c:v>-0.2398162857142857</c:v>
                </c:pt>
                <c:pt idx="88">
                  <c:v>-0.2398162857142857</c:v>
                </c:pt>
                <c:pt idx="89">
                  <c:v>-0.2398162857142857</c:v>
                </c:pt>
                <c:pt idx="90">
                  <c:v>-0.2398162857142857</c:v>
                </c:pt>
                <c:pt idx="91">
                  <c:v>-0.2398162857142857</c:v>
                </c:pt>
                <c:pt idx="92">
                  <c:v>-0.2398162857142857</c:v>
                </c:pt>
                <c:pt idx="93">
                  <c:v>-0.2398162857142857</c:v>
                </c:pt>
                <c:pt idx="94">
                  <c:v>-0.2398162857142857</c:v>
                </c:pt>
                <c:pt idx="95">
                  <c:v>-0.2398162857142857</c:v>
                </c:pt>
                <c:pt idx="96">
                  <c:v>-0.2398162857142857</c:v>
                </c:pt>
                <c:pt idx="97">
                  <c:v>-0.2398162857142857</c:v>
                </c:pt>
                <c:pt idx="98">
                  <c:v>-0.2398162857142857</c:v>
                </c:pt>
                <c:pt idx="99">
                  <c:v>-0.2398162857142857</c:v>
                </c:pt>
                <c:pt idx="100">
                  <c:v>-0.2398162857142857</c:v>
                </c:pt>
                <c:pt idx="101">
                  <c:v>-0.2398162857142857</c:v>
                </c:pt>
                <c:pt idx="102">
                  <c:v>-0.2398162857142857</c:v>
                </c:pt>
                <c:pt idx="103">
                  <c:v>-0.2398162857142857</c:v>
                </c:pt>
                <c:pt idx="104">
                  <c:v>-0.2398162857142857</c:v>
                </c:pt>
                <c:pt idx="105">
                  <c:v>-0.2398162857142857</c:v>
                </c:pt>
                <c:pt idx="106">
                  <c:v>-0.2398162857142857</c:v>
                </c:pt>
                <c:pt idx="107">
                  <c:v>-0.2398162857142857</c:v>
                </c:pt>
                <c:pt idx="108">
                  <c:v>-0.2398162857142857</c:v>
                </c:pt>
                <c:pt idx="109">
                  <c:v>-0.2398162857142857</c:v>
                </c:pt>
                <c:pt idx="110">
                  <c:v>-0.2398162857142857</c:v>
                </c:pt>
                <c:pt idx="111">
                  <c:v>-0.2398162857142857</c:v>
                </c:pt>
                <c:pt idx="112">
                  <c:v>-0.2398162857142857</c:v>
                </c:pt>
                <c:pt idx="113">
                  <c:v>-0.2398162857142857</c:v>
                </c:pt>
                <c:pt idx="114">
                  <c:v>-0.2398162857142857</c:v>
                </c:pt>
                <c:pt idx="115">
                  <c:v>-0.2398162857142857</c:v>
                </c:pt>
                <c:pt idx="116">
                  <c:v>-0.2398162857142857</c:v>
                </c:pt>
                <c:pt idx="117">
                  <c:v>-0.2398162857142857</c:v>
                </c:pt>
                <c:pt idx="118">
                  <c:v>-0.2398162857142857</c:v>
                </c:pt>
                <c:pt idx="119">
                  <c:v>-0.2398162857142857</c:v>
                </c:pt>
                <c:pt idx="120">
                  <c:v>-0.2398162857142857</c:v>
                </c:pt>
                <c:pt idx="121">
                  <c:v>-0.2398162857142857</c:v>
                </c:pt>
                <c:pt idx="122">
                  <c:v>-0.2398162857142857</c:v>
                </c:pt>
                <c:pt idx="123">
                  <c:v>-0.2398162857142857</c:v>
                </c:pt>
                <c:pt idx="124">
                  <c:v>-0.2398162857142857</c:v>
                </c:pt>
                <c:pt idx="125">
                  <c:v>-0.2398162857142857</c:v>
                </c:pt>
                <c:pt idx="126">
                  <c:v>-0.2398162857142857</c:v>
                </c:pt>
                <c:pt idx="127">
                  <c:v>-0.2398162857142857</c:v>
                </c:pt>
                <c:pt idx="128">
                  <c:v>-0.2398162857142857</c:v>
                </c:pt>
                <c:pt idx="129">
                  <c:v>-0.2398162857142857</c:v>
                </c:pt>
                <c:pt idx="130">
                  <c:v>-0.2398162857142857</c:v>
                </c:pt>
                <c:pt idx="131">
                  <c:v>-0.2398162857142857</c:v>
                </c:pt>
                <c:pt idx="132">
                  <c:v>-0.2398162857142857</c:v>
                </c:pt>
                <c:pt idx="133">
                  <c:v>-0.2398162857142857</c:v>
                </c:pt>
                <c:pt idx="134">
                  <c:v>-0.2398162857142857</c:v>
                </c:pt>
                <c:pt idx="135">
                  <c:v>-0.2398162857142857</c:v>
                </c:pt>
                <c:pt idx="136">
                  <c:v>-0.2398162857142857</c:v>
                </c:pt>
                <c:pt idx="137">
                  <c:v>-0.2398162857142857</c:v>
                </c:pt>
                <c:pt idx="138">
                  <c:v>-0.2398162857142857</c:v>
                </c:pt>
                <c:pt idx="139">
                  <c:v>-0.2398162857142857</c:v>
                </c:pt>
                <c:pt idx="140">
                  <c:v>-0.2398162857142857</c:v>
                </c:pt>
                <c:pt idx="141">
                  <c:v>-0.2398162857142857</c:v>
                </c:pt>
                <c:pt idx="142">
                  <c:v>-0.2398162857142857</c:v>
                </c:pt>
                <c:pt idx="143">
                  <c:v>-0.2398162857142857</c:v>
                </c:pt>
                <c:pt idx="144">
                  <c:v>-0.2398162857142857</c:v>
                </c:pt>
                <c:pt idx="145">
                  <c:v>-0.2398162857142857</c:v>
                </c:pt>
                <c:pt idx="146">
                  <c:v>-0.2398162857142857</c:v>
                </c:pt>
                <c:pt idx="147">
                  <c:v>-0.2398162857142857</c:v>
                </c:pt>
                <c:pt idx="148">
                  <c:v>-0.2398162857142857</c:v>
                </c:pt>
                <c:pt idx="149">
                  <c:v>-0.2398162857142857</c:v>
                </c:pt>
                <c:pt idx="150">
                  <c:v>-0.2398162857142857</c:v>
                </c:pt>
                <c:pt idx="151">
                  <c:v>-0.2398162857142857</c:v>
                </c:pt>
                <c:pt idx="152">
                  <c:v>-0.2398162857142857</c:v>
                </c:pt>
                <c:pt idx="153">
                  <c:v>-0.2398162857142857</c:v>
                </c:pt>
                <c:pt idx="154">
                  <c:v>-0.2398162857142857</c:v>
                </c:pt>
                <c:pt idx="155">
                  <c:v>-0.2398162857142857</c:v>
                </c:pt>
                <c:pt idx="156">
                  <c:v>-0.2398162857142857</c:v>
                </c:pt>
                <c:pt idx="157">
                  <c:v>-0.2398162857142857</c:v>
                </c:pt>
                <c:pt idx="158">
                  <c:v>-0.2398162857142857</c:v>
                </c:pt>
                <c:pt idx="159">
                  <c:v>-0.2398162857142857</c:v>
                </c:pt>
                <c:pt idx="160">
                  <c:v>-0.2398162857142857</c:v>
                </c:pt>
                <c:pt idx="161">
                  <c:v>-0.2398162857142857</c:v>
                </c:pt>
                <c:pt idx="162">
                  <c:v>-0.2398162857142857</c:v>
                </c:pt>
                <c:pt idx="163">
                  <c:v>-0.2398162857142857</c:v>
                </c:pt>
                <c:pt idx="164">
                  <c:v>-0.2398162857142857</c:v>
                </c:pt>
                <c:pt idx="165">
                  <c:v>-0.2398162857142857</c:v>
                </c:pt>
                <c:pt idx="166">
                  <c:v>-0.2398162857142857</c:v>
                </c:pt>
                <c:pt idx="167">
                  <c:v>-0.2398162857142857</c:v>
                </c:pt>
                <c:pt idx="168">
                  <c:v>-0.2398162857142857</c:v>
                </c:pt>
                <c:pt idx="169">
                  <c:v>-0.2398162857142857</c:v>
                </c:pt>
                <c:pt idx="170">
                  <c:v>-0.2398162857142857</c:v>
                </c:pt>
                <c:pt idx="171">
                  <c:v>-0.2398162857142857</c:v>
                </c:pt>
                <c:pt idx="172">
                  <c:v>-0.2398162857142857</c:v>
                </c:pt>
                <c:pt idx="173">
                  <c:v>-0.2398162857142857</c:v>
                </c:pt>
                <c:pt idx="174">
                  <c:v>-0.2398162857142857</c:v>
                </c:pt>
                <c:pt idx="175">
                  <c:v>-0.2398162857142857</c:v>
                </c:pt>
                <c:pt idx="176">
                  <c:v>-0.2398162857142857</c:v>
                </c:pt>
                <c:pt idx="177">
                  <c:v>-0.2398162857142857</c:v>
                </c:pt>
                <c:pt idx="178">
                  <c:v>-0.2398162857142857</c:v>
                </c:pt>
                <c:pt idx="179">
                  <c:v>-0.2398162857142857</c:v>
                </c:pt>
                <c:pt idx="180">
                  <c:v>-0.2398162857142857</c:v>
                </c:pt>
                <c:pt idx="181">
                  <c:v>-0.2398162857142857</c:v>
                </c:pt>
                <c:pt idx="182">
                  <c:v>-0.2398162857142857</c:v>
                </c:pt>
                <c:pt idx="183">
                  <c:v>-0.2398162857142857</c:v>
                </c:pt>
                <c:pt idx="184">
                  <c:v>-0.2398162857142857</c:v>
                </c:pt>
                <c:pt idx="185">
                  <c:v>-0.2398162857142857</c:v>
                </c:pt>
                <c:pt idx="186">
                  <c:v>-0.2398162857142857</c:v>
                </c:pt>
                <c:pt idx="187">
                  <c:v>-0.2398162857142857</c:v>
                </c:pt>
                <c:pt idx="188">
                  <c:v>-0.2398162857142857</c:v>
                </c:pt>
                <c:pt idx="189">
                  <c:v>-0.2398162857142857</c:v>
                </c:pt>
                <c:pt idx="190">
                  <c:v>-0.2398162857142857</c:v>
                </c:pt>
                <c:pt idx="191">
                  <c:v>-0.2398162857142857</c:v>
                </c:pt>
                <c:pt idx="192">
                  <c:v>-0.2398162857142857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74DC-4955-A715-96488000EF9D}"/>
            </c:ext>
          </c:extLst>
        </c:ser>
        <c:ser>
          <c:idx val="1"/>
          <c:order val="1"/>
          <c:tx>
            <c:strRef>
              <c:f>Cauchy!$N$1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Cauchy!$B$2:$B$199</c:f>
              <c:strCache>
                <c:ptCount val="193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</c:strCache>
            </c:strRef>
          </c:xVal>
          <c:yVal>
            <c:numRef>
              <c:f>Cauchy!$N$2:$N$199</c:f>
              <c:numCache>
                <c:formatCode>General</c:formatCode>
                <c:ptCount val="198"/>
                <c:pt idx="0">
                  <c:v>0</c:v>
                </c:pt>
                <c:pt idx="1">
                  <c:v>10.859945038159996</c:v>
                </c:pt>
                <c:pt idx="2">
                  <c:v>11.029612115189753</c:v>
                </c:pt>
                <c:pt idx="3">
                  <c:v>11.203276003653698</c:v>
                </c:pt>
                <c:pt idx="4">
                  <c:v>11.381062890289236</c:v>
                </c:pt>
                <c:pt idx="5">
                  <c:v>11.563103967416131</c:v>
                </c:pt>
                <c:pt idx="6">
                  <c:v>11.749535672426779</c:v>
                </c:pt>
                <c:pt idx="7">
                  <c:v>11.940499940711943</c:v>
                </c:pt>
                <c:pt idx="8">
                  <c:v>12.136144472887668</c:v>
                </c:pt>
                <c:pt idx="9">
                  <c:v>12.336623017252116</c:v>
                </c:pt>
                <c:pt idx="10">
                  <c:v>12.542095668469251</c:v>
                </c:pt>
                <c:pt idx="11">
                  <c:v>12.752729183550111</c:v>
                </c:pt>
                <c:pt idx="12">
                  <c:v>12.968697316282174</c:v>
                </c:pt>
                <c:pt idx="13">
                  <c:v>13.190181171344035</c:v>
                </c:pt>
                <c:pt idx="14">
                  <c:v>13.417369579436119</c:v>
                </c:pt>
                <c:pt idx="15">
                  <c:v>13.650459494860204</c:v>
                </c:pt>
                <c:pt idx="16">
                  <c:v>13.889656417090579</c:v>
                </c:pt>
                <c:pt idx="17">
                  <c:v>14.135174837999905</c:v>
                </c:pt>
                <c:pt idx="18">
                  <c:v>14.387238716532829</c:v>
                </c:pt>
                <c:pt idx="19">
                  <c:v>14.646081982762357</c:v>
                </c:pt>
                <c:pt idx="20">
                  <c:v>14.911949073417988</c:v>
                </c:pt>
                <c:pt idx="21">
                  <c:v>15.185095501142689</c:v>
                </c:pt>
                <c:pt idx="22">
                  <c:v>15.465788459918603</c:v>
                </c:pt>
                <c:pt idx="23">
                  <c:v>15.754307469301079</c:v>
                </c:pt>
                <c:pt idx="24">
                  <c:v>16.050945060318266</c:v>
                </c:pt>
                <c:pt idx="25">
                  <c:v>16.356007506131306</c:v>
                </c:pt>
                <c:pt idx="26">
                  <c:v>16.669815600810185</c:v>
                </c:pt>
                <c:pt idx="27">
                  <c:v>16.992705489864356</c:v>
                </c:pt>
                <c:pt idx="28">
                  <c:v>17.325029556478608</c:v>
                </c:pt>
                <c:pt idx="29">
                  <c:v>17.667157367745279</c:v>
                </c:pt>
                <c:pt idx="30">
                  <c:v>18.019476685557709</c:v>
                </c:pt>
                <c:pt idx="31">
                  <c:v>18.382394547239738</c:v>
                </c:pt>
                <c:pt idx="32">
                  <c:v>18.756338421436141</c:v>
                </c:pt>
                <c:pt idx="33">
                  <c:v>19.141757445283755</c:v>
                </c:pt>
                <c:pt idx="34">
                  <c:v>19.539123749427151</c:v>
                </c:pt>
                <c:pt idx="35">
                  <c:v>19.948933878041679</c:v>
                </c:pt>
                <c:pt idx="36">
                  <c:v>20.371710311686922</c:v>
                </c:pt>
                <c:pt idx="37">
                  <c:v>20.808003101541338</c:v>
                </c:pt>
                <c:pt idx="38">
                  <c:v>21.258391624372532</c:v>
                </c:pt>
                <c:pt idx="39">
                  <c:v>21.723486468485099</c:v>
                </c:pt>
                <c:pt idx="40">
                  <c:v>22.203931461869775</c:v>
                </c:pt>
                <c:pt idx="41">
                  <c:v>22.700405854864265</c:v>
                </c:pt>
                <c:pt idx="42">
                  <c:v>23.213626670839879</c:v>
                </c:pt>
                <c:pt idx="43">
                  <c:v>23.744351239763667</c:v>
                </c:pt>
                <c:pt idx="44">
                  <c:v>24.293379930967621</c:v>
                </c:pt>
                <c:pt idx="45">
                  <c:v>24.861559103104469</c:v>
                </c:pt>
                <c:pt idx="46">
                  <c:v>25.449784291101501</c:v>
                </c:pt>
                <c:pt idx="47">
                  <c:v>26.059003651965121</c:v>
                </c:pt>
                <c:pt idx="48">
                  <c:v>26.690221693563718</c:v>
                </c:pt>
                <c:pt idx="49">
                  <c:v>27.344503313055316</c:v>
                </c:pt>
                <c:pt idx="50">
                  <c:v>28.022978174463447</c:v>
                </c:pt>
                <c:pt idx="51">
                  <c:v>28.726845458077158</c:v>
                </c:pt>
                <c:pt idx="52">
                  <c:v>29.457379017904323</c:v>
                </c:pt>
                <c:pt idx="53">
                  <c:v>30.215932987389923</c:v>
                </c:pt>
                <c:pt idx="54">
                  <c:v>31.003947878082094</c:v>
                </c:pt>
                <c:pt idx="55">
                  <c:v>31.822957220951647</c:v>
                </c:pt>
                <c:pt idx="56">
                  <c:v>32.67459480572365</c:v>
                </c:pt>
                <c:pt idx="57">
                  <c:v>33.560602579946163</c:v>
                </c:pt>
                <c:pt idx="58">
                  <c:v>34.48283927670299</c:v>
                </c:pt>
                <c:pt idx="59">
                  <c:v>35.4432898479876</c:v>
                </c:pt>
                <c:pt idx="60">
                  <c:v>36.444075789926572</c:v>
                </c:pt>
                <c:pt idx="61">
                  <c:v>37.487466456425075</c:v>
                </c:pt>
                <c:pt idx="62">
                  <c:v>38.575891469581016</c:v>
                </c:pt>
                <c:pt idx="63">
                  <c:v>39.711954348580782</c:v>
                </c:pt>
                <c:pt idx="64">
                  <c:v>40.898447493985884</c:v>
                </c:pt>
                <c:pt idx="65">
                  <c:v>42.138368681619788</c:v>
                </c:pt>
                <c:pt idx="66">
                  <c:v>43.434939239985532</c:v>
                </c:pt>
                <c:pt idx="67">
                  <c:v>44.791624107660482</c:v>
                </c:pt>
                <c:pt idx="68">
                  <c:v>46.21215399285375</c:v>
                </c:pt>
                <c:pt idx="69">
                  <c:v>47.700549886781353</c:v>
                </c:pt>
                <c:pt idx="70">
                  <c:v>10.859945038159996</c:v>
                </c:pt>
                <c:pt idx="71">
                  <c:v>10.859945038159996</c:v>
                </c:pt>
                <c:pt idx="72">
                  <c:v>10.859945038159996</c:v>
                </c:pt>
                <c:pt idx="73">
                  <c:v>10.859945038159996</c:v>
                </c:pt>
                <c:pt idx="74">
                  <c:v>10.859945038159996</c:v>
                </c:pt>
                <c:pt idx="75">
                  <c:v>10.859945038159996</c:v>
                </c:pt>
                <c:pt idx="76">
                  <c:v>10.859945038159996</c:v>
                </c:pt>
                <c:pt idx="77">
                  <c:v>10.859945038159996</c:v>
                </c:pt>
                <c:pt idx="78">
                  <c:v>10.859945038159996</c:v>
                </c:pt>
                <c:pt idx="79">
                  <c:v>10.859945038159996</c:v>
                </c:pt>
                <c:pt idx="80">
                  <c:v>10.859945038159996</c:v>
                </c:pt>
                <c:pt idx="81">
                  <c:v>10.859945038159996</c:v>
                </c:pt>
                <c:pt idx="82">
                  <c:v>10.859945038159996</c:v>
                </c:pt>
                <c:pt idx="83">
                  <c:v>10.859945038159996</c:v>
                </c:pt>
                <c:pt idx="84">
                  <c:v>10.859945038159996</c:v>
                </c:pt>
                <c:pt idx="85">
                  <c:v>10.859945038159996</c:v>
                </c:pt>
                <c:pt idx="86">
                  <c:v>10.859945038159996</c:v>
                </c:pt>
                <c:pt idx="87">
                  <c:v>10.859945038159996</c:v>
                </c:pt>
                <c:pt idx="88">
                  <c:v>10.859945038159996</c:v>
                </c:pt>
                <c:pt idx="89">
                  <c:v>10.859945038159996</c:v>
                </c:pt>
                <c:pt idx="90">
                  <c:v>10.859945038159996</c:v>
                </c:pt>
                <c:pt idx="91">
                  <c:v>10.859945038159996</c:v>
                </c:pt>
                <c:pt idx="92">
                  <c:v>10.859945038159996</c:v>
                </c:pt>
                <c:pt idx="93">
                  <c:v>10.859945038159996</c:v>
                </c:pt>
                <c:pt idx="94">
                  <c:v>10.859945038159996</c:v>
                </c:pt>
                <c:pt idx="95">
                  <c:v>10.859945038159996</c:v>
                </c:pt>
                <c:pt idx="96">
                  <c:v>10.859945038159996</c:v>
                </c:pt>
                <c:pt idx="97">
                  <c:v>10.859945038159996</c:v>
                </c:pt>
                <c:pt idx="98">
                  <c:v>10.859945038159996</c:v>
                </c:pt>
                <c:pt idx="99">
                  <c:v>10.859945038159996</c:v>
                </c:pt>
                <c:pt idx="100">
                  <c:v>10.859945038159996</c:v>
                </c:pt>
                <c:pt idx="101">
                  <c:v>10.859945038159996</c:v>
                </c:pt>
                <c:pt idx="102">
                  <c:v>10.859945038159996</c:v>
                </c:pt>
                <c:pt idx="103">
                  <c:v>10.859945038159996</c:v>
                </c:pt>
                <c:pt idx="104">
                  <c:v>10.859945038159996</c:v>
                </c:pt>
                <c:pt idx="105">
                  <c:v>10.859945038159996</c:v>
                </c:pt>
                <c:pt idx="106">
                  <c:v>10.859945038159996</c:v>
                </c:pt>
                <c:pt idx="107">
                  <c:v>10.859945038159996</c:v>
                </c:pt>
                <c:pt idx="108">
                  <c:v>10.859945038159996</c:v>
                </c:pt>
                <c:pt idx="109">
                  <c:v>10.859945038159996</c:v>
                </c:pt>
                <c:pt idx="110">
                  <c:v>10.859945038159996</c:v>
                </c:pt>
                <c:pt idx="111">
                  <c:v>10.859945038159996</c:v>
                </c:pt>
                <c:pt idx="112">
                  <c:v>10.859945038159996</c:v>
                </c:pt>
                <c:pt idx="113">
                  <c:v>10.859945038159996</c:v>
                </c:pt>
                <c:pt idx="114">
                  <c:v>10.859945038159996</c:v>
                </c:pt>
                <c:pt idx="115">
                  <c:v>10.859945038159996</c:v>
                </c:pt>
                <c:pt idx="116">
                  <c:v>10.859945038159996</c:v>
                </c:pt>
                <c:pt idx="117">
                  <c:v>10.859945038159996</c:v>
                </c:pt>
                <c:pt idx="118">
                  <c:v>10.859945038159996</c:v>
                </c:pt>
                <c:pt idx="119">
                  <c:v>10.859945038159996</c:v>
                </c:pt>
                <c:pt idx="120">
                  <c:v>10.859945038159996</c:v>
                </c:pt>
                <c:pt idx="121">
                  <c:v>10.859945038159996</c:v>
                </c:pt>
                <c:pt idx="122">
                  <c:v>10.859945038159996</c:v>
                </c:pt>
                <c:pt idx="123">
                  <c:v>10.859945038159996</c:v>
                </c:pt>
                <c:pt idx="124">
                  <c:v>10.859945038159996</c:v>
                </c:pt>
                <c:pt idx="125">
                  <c:v>10.859945038159996</c:v>
                </c:pt>
                <c:pt idx="126">
                  <c:v>10.859945038159996</c:v>
                </c:pt>
                <c:pt idx="127">
                  <c:v>10.859945038159996</c:v>
                </c:pt>
                <c:pt idx="128">
                  <c:v>10.859945038159996</c:v>
                </c:pt>
                <c:pt idx="129">
                  <c:v>10.859945038159996</c:v>
                </c:pt>
                <c:pt idx="130">
                  <c:v>10.859945038159996</c:v>
                </c:pt>
                <c:pt idx="131">
                  <c:v>10.859945038159996</c:v>
                </c:pt>
                <c:pt idx="132">
                  <c:v>10.859945038159996</c:v>
                </c:pt>
                <c:pt idx="133">
                  <c:v>10.859945038159996</c:v>
                </c:pt>
                <c:pt idx="134">
                  <c:v>10.859945038159996</c:v>
                </c:pt>
                <c:pt idx="135">
                  <c:v>10.859945038159996</c:v>
                </c:pt>
                <c:pt idx="136">
                  <c:v>10.859945038159996</c:v>
                </c:pt>
                <c:pt idx="137">
                  <c:v>10.859945038159996</c:v>
                </c:pt>
                <c:pt idx="138">
                  <c:v>10.859945038159996</c:v>
                </c:pt>
                <c:pt idx="139">
                  <c:v>10.859945038159996</c:v>
                </c:pt>
                <c:pt idx="140">
                  <c:v>10.859945038159996</c:v>
                </c:pt>
                <c:pt idx="141">
                  <c:v>10.859945038159996</c:v>
                </c:pt>
                <c:pt idx="142">
                  <c:v>10.859945038159996</c:v>
                </c:pt>
                <c:pt idx="143">
                  <c:v>10.859945038159996</c:v>
                </c:pt>
                <c:pt idx="144">
                  <c:v>10.859945038159996</c:v>
                </c:pt>
                <c:pt idx="145">
                  <c:v>10.859945038159996</c:v>
                </c:pt>
                <c:pt idx="146">
                  <c:v>10.859945038159996</c:v>
                </c:pt>
                <c:pt idx="147">
                  <c:v>10.859945038159996</c:v>
                </c:pt>
                <c:pt idx="148">
                  <c:v>10.859945038159996</c:v>
                </c:pt>
                <c:pt idx="149">
                  <c:v>10.859945038159996</c:v>
                </c:pt>
                <c:pt idx="150">
                  <c:v>10.859945038159996</c:v>
                </c:pt>
                <c:pt idx="151">
                  <c:v>10.859945038159996</c:v>
                </c:pt>
                <c:pt idx="152">
                  <c:v>10.859945038159996</c:v>
                </c:pt>
                <c:pt idx="153">
                  <c:v>10.859945038159996</c:v>
                </c:pt>
                <c:pt idx="154">
                  <c:v>10.859945038159996</c:v>
                </c:pt>
                <c:pt idx="155">
                  <c:v>10.859945038159996</c:v>
                </c:pt>
                <c:pt idx="156">
                  <c:v>10.859945038159996</c:v>
                </c:pt>
                <c:pt idx="157">
                  <c:v>10.859945038159996</c:v>
                </c:pt>
                <c:pt idx="158">
                  <c:v>10.859945038159996</c:v>
                </c:pt>
                <c:pt idx="159">
                  <c:v>10.859945038159996</c:v>
                </c:pt>
                <c:pt idx="160">
                  <c:v>10.859945038159996</c:v>
                </c:pt>
                <c:pt idx="161">
                  <c:v>10.859945038159996</c:v>
                </c:pt>
                <c:pt idx="162">
                  <c:v>10.859945038159996</c:v>
                </c:pt>
                <c:pt idx="163">
                  <c:v>10.859945038159996</c:v>
                </c:pt>
                <c:pt idx="164">
                  <c:v>10.859945038159996</c:v>
                </c:pt>
                <c:pt idx="165">
                  <c:v>10.859945038159996</c:v>
                </c:pt>
                <c:pt idx="166">
                  <c:v>10.859945038159996</c:v>
                </c:pt>
                <c:pt idx="167">
                  <c:v>10.859945038159996</c:v>
                </c:pt>
                <c:pt idx="168">
                  <c:v>10.859945038159996</c:v>
                </c:pt>
                <c:pt idx="169">
                  <c:v>10.859945038159996</c:v>
                </c:pt>
                <c:pt idx="170">
                  <c:v>10.859945038159996</c:v>
                </c:pt>
                <c:pt idx="171">
                  <c:v>10.859945038159996</c:v>
                </c:pt>
                <c:pt idx="172">
                  <c:v>10.859945038159996</c:v>
                </c:pt>
                <c:pt idx="173">
                  <c:v>10.859945038159996</c:v>
                </c:pt>
                <c:pt idx="174">
                  <c:v>10.859945038159996</c:v>
                </c:pt>
                <c:pt idx="175">
                  <c:v>10.859945038159996</c:v>
                </c:pt>
                <c:pt idx="176">
                  <c:v>10.859945038159996</c:v>
                </c:pt>
                <c:pt idx="177">
                  <c:v>10.859945038159996</c:v>
                </c:pt>
                <c:pt idx="178">
                  <c:v>10.859945038159996</c:v>
                </c:pt>
                <c:pt idx="179">
                  <c:v>10.859945038159996</c:v>
                </c:pt>
                <c:pt idx="180">
                  <c:v>10.859945038159996</c:v>
                </c:pt>
                <c:pt idx="181">
                  <c:v>10.859945038159996</c:v>
                </c:pt>
                <c:pt idx="182">
                  <c:v>10.859945038159996</c:v>
                </c:pt>
                <c:pt idx="183">
                  <c:v>10.859945038159996</c:v>
                </c:pt>
                <c:pt idx="184">
                  <c:v>10.859945038159996</c:v>
                </c:pt>
                <c:pt idx="185">
                  <c:v>10.859945038159996</c:v>
                </c:pt>
                <c:pt idx="186">
                  <c:v>10.859945038159996</c:v>
                </c:pt>
                <c:pt idx="187">
                  <c:v>10.859945038159996</c:v>
                </c:pt>
                <c:pt idx="188">
                  <c:v>10.859945038159996</c:v>
                </c:pt>
                <c:pt idx="189">
                  <c:v>10.859945038159996</c:v>
                </c:pt>
                <c:pt idx="190">
                  <c:v>10.859945038159996</c:v>
                </c:pt>
                <c:pt idx="191">
                  <c:v>10.859945038159996</c:v>
                </c:pt>
                <c:pt idx="192">
                  <c:v>10.859945038159996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74DC-4955-A715-96488000EF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0859432"/>
        <c:axId val="630859824"/>
      </c:scatterChart>
      <c:valAx>
        <c:axId val="630859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859824"/>
        <c:crosses val="autoZero"/>
        <c:crossBetween val="midCat"/>
      </c:valAx>
      <c:valAx>
        <c:axId val="63085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859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Weibull!$F$1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Weibull!$B$2:$B$194</c:f>
              <c:strCache>
                <c:ptCount val="82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</c:strCache>
            </c:strRef>
          </c:xVal>
          <c:yVal>
            <c:numRef>
              <c:f>Weibull!$F$2:$F$194</c:f>
              <c:numCache>
                <c:formatCode>General</c:formatCode>
                <c:ptCount val="193"/>
                <c:pt idx="0">
                  <c:v>0</c:v>
                </c:pt>
                <c:pt idx="1">
                  <c:v>0</c:v>
                </c:pt>
                <c:pt idx="2">
                  <c:v>0.25313942857142857</c:v>
                </c:pt>
                <c:pt idx="3">
                  <c:v>0.62618699999999994</c:v>
                </c:pt>
                <c:pt idx="4">
                  <c:v>0.99923457142857142</c:v>
                </c:pt>
                <c:pt idx="5">
                  <c:v>1.4788672857142857</c:v>
                </c:pt>
                <c:pt idx="6">
                  <c:v>2.5846868571428572</c:v>
                </c:pt>
                <c:pt idx="7">
                  <c:v>3.6771832857142859</c:v>
                </c:pt>
                <c:pt idx="8">
                  <c:v>5.3159280000000004</c:v>
                </c:pt>
                <c:pt idx="9">
                  <c:v>7.5808597142857153</c:v>
                </c:pt>
                <c:pt idx="10">
                  <c:v>10.538594</c:v>
                </c:pt>
                <c:pt idx="11">
                  <c:v>14.095869</c:v>
                </c:pt>
                <c:pt idx="12">
                  <c:v>18.825579285714287</c:v>
                </c:pt>
                <c:pt idx="13">
                  <c:v>23.795105999999997</c:v>
                </c:pt>
                <c:pt idx="14">
                  <c:v>31.788982571428569</c:v>
                </c:pt>
                <c:pt idx="15">
                  <c:v>41.008586857142859</c:v>
                </c:pt>
                <c:pt idx="16">
                  <c:v>51.747027714285714</c:v>
                </c:pt>
                <c:pt idx="17">
                  <c:v>63.29817942857143</c:v>
                </c:pt>
                <c:pt idx="18">
                  <c:v>75.795273142857155</c:v>
                </c:pt>
                <c:pt idx="19">
                  <c:v>89.091754571428581</c:v>
                </c:pt>
                <c:pt idx="20">
                  <c:v>104.94627642857145</c:v>
                </c:pt>
                <c:pt idx="21">
                  <c:v>121.34704657142858</c:v>
                </c:pt>
                <c:pt idx="22">
                  <c:v>140.61228914285715</c:v>
                </c:pt>
                <c:pt idx="23">
                  <c:v>162.40892600000001</c:v>
                </c:pt>
                <c:pt idx="24">
                  <c:v>185.01827357142858</c:v>
                </c:pt>
                <c:pt idx="25">
                  <c:v>208.53359385714285</c:v>
                </c:pt>
                <c:pt idx="26">
                  <c:v>234.03406014285716</c:v>
                </c:pt>
                <c:pt idx="27">
                  <c:v>258.73513871428571</c:v>
                </c:pt>
                <c:pt idx="28">
                  <c:v>284.48874442857141</c:v>
                </c:pt>
                <c:pt idx="29">
                  <c:v>308.63025171428575</c:v>
                </c:pt>
                <c:pt idx="30">
                  <c:v>333.15812971428574</c:v>
                </c:pt>
                <c:pt idx="31">
                  <c:v>356.74006557142854</c:v>
                </c:pt>
                <c:pt idx="32">
                  <c:v>381.00148100000001</c:v>
                </c:pt>
                <c:pt idx="33">
                  <c:v>403.77070614285719</c:v>
                </c:pt>
                <c:pt idx="34">
                  <c:v>427.80562842857148</c:v>
                </c:pt>
                <c:pt idx="35">
                  <c:v>450.60149985714281</c:v>
                </c:pt>
                <c:pt idx="36">
                  <c:v>472.46475228571433</c:v>
                </c:pt>
                <c:pt idx="37">
                  <c:v>490.57088271428569</c:v>
                </c:pt>
                <c:pt idx="38">
                  <c:v>509.27655399999998</c:v>
                </c:pt>
                <c:pt idx="39">
                  <c:v>525.75726299999997</c:v>
                </c:pt>
                <c:pt idx="40">
                  <c:v>540.33276457142858</c:v>
                </c:pt>
                <c:pt idx="41">
                  <c:v>552.37687199999993</c:v>
                </c:pt>
                <c:pt idx="42">
                  <c:v>563.88805428571425</c:v>
                </c:pt>
                <c:pt idx="43">
                  <c:v>574.77304957142849</c:v>
                </c:pt>
                <c:pt idx="44">
                  <c:v>585.09847342857131</c:v>
                </c:pt>
                <c:pt idx="45">
                  <c:v>595.15743471428573</c:v>
                </c:pt>
                <c:pt idx="46">
                  <c:v>606.36218499999995</c:v>
                </c:pt>
                <c:pt idx="47">
                  <c:v>618.64610871428567</c:v>
                </c:pt>
                <c:pt idx="48">
                  <c:v>630.85009357142837</c:v>
                </c:pt>
                <c:pt idx="49">
                  <c:v>640.8957317142856</c:v>
                </c:pt>
                <c:pt idx="50">
                  <c:v>650.54167614285711</c:v>
                </c:pt>
                <c:pt idx="51">
                  <c:v>660.48072942857129</c:v>
                </c:pt>
                <c:pt idx="52">
                  <c:v>669.24734742857152</c:v>
                </c:pt>
                <c:pt idx="53">
                  <c:v>676.50845199999992</c:v>
                </c:pt>
                <c:pt idx="54">
                  <c:v>682.78364514285715</c:v>
                </c:pt>
                <c:pt idx="55">
                  <c:v>688.73908328571429</c:v>
                </c:pt>
                <c:pt idx="56">
                  <c:v>695.33403157142857</c:v>
                </c:pt>
                <c:pt idx="57">
                  <c:v>701.51596285714277</c:v>
                </c:pt>
                <c:pt idx="58">
                  <c:v>706.88518328571422</c:v>
                </c:pt>
                <c:pt idx="59">
                  <c:v>711.90800242857142</c:v>
                </c:pt>
                <c:pt idx="60">
                  <c:v>716.89085214285717</c:v>
                </c:pt>
                <c:pt idx="61">
                  <c:v>722.11351814285706</c:v>
                </c:pt>
                <c:pt idx="62">
                  <c:v>727.37615357142852</c:v>
                </c:pt>
                <c:pt idx="63">
                  <c:v>732.02592514285709</c:v>
                </c:pt>
                <c:pt idx="64">
                  <c:v>736.55578857142848</c:v>
                </c:pt>
                <c:pt idx="65">
                  <c:v>741.08565199999998</c:v>
                </c:pt>
                <c:pt idx="66">
                  <c:v>745.64216171428575</c:v>
                </c:pt>
                <c:pt idx="67">
                  <c:v>750.39851828571409</c:v>
                </c:pt>
                <c:pt idx="68">
                  <c:v>754.72853471428573</c:v>
                </c:pt>
                <c:pt idx="69">
                  <c:v>758.65885728571425</c:v>
                </c:pt>
                <c:pt idx="70">
                  <c:v>-0.65283328571428567</c:v>
                </c:pt>
                <c:pt idx="71">
                  <c:v>-0.65283328571428567</c:v>
                </c:pt>
                <c:pt idx="72">
                  <c:v>-0.65283328571428567</c:v>
                </c:pt>
                <c:pt idx="73">
                  <c:v>-0.65283328571428567</c:v>
                </c:pt>
                <c:pt idx="74">
                  <c:v>-0.65283328571428567</c:v>
                </c:pt>
                <c:pt idx="75">
                  <c:v>-0.65283328571428567</c:v>
                </c:pt>
                <c:pt idx="76">
                  <c:v>-0.65283328571428567</c:v>
                </c:pt>
                <c:pt idx="77">
                  <c:v>-0.65283328571428567</c:v>
                </c:pt>
                <c:pt idx="78">
                  <c:v>-0.65283328571428567</c:v>
                </c:pt>
                <c:pt idx="79">
                  <c:v>-0.65283328571428567</c:v>
                </c:pt>
                <c:pt idx="80">
                  <c:v>-0.65283328571428567</c:v>
                </c:pt>
                <c:pt idx="81">
                  <c:v>-0.65283328571428567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C271-419B-86EC-CFD71898686D}"/>
            </c:ext>
          </c:extLst>
        </c:ser>
        <c:ser>
          <c:idx val="1"/>
          <c:order val="1"/>
          <c:tx>
            <c:strRef>
              <c:f>Weibull!$G$1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Weibull!$B$2:$B$194</c:f>
              <c:strCache>
                <c:ptCount val="82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</c:strCache>
            </c:strRef>
          </c:xVal>
          <c:yVal>
            <c:numRef>
              <c:f>Weibull!$G$2:$G$194</c:f>
              <c:numCache>
                <c:formatCode>General</c:formatCode>
                <c:ptCount val="193"/>
                <c:pt idx="0">
                  <c:v>0</c:v>
                </c:pt>
                <c:pt idx="1">
                  <c:v>0</c:v>
                </c:pt>
                <c:pt idx="2">
                  <c:v>2.8138057156390874E-2</c:v>
                </c:pt>
                <c:pt idx="3">
                  <c:v>0.19270687384411697</c:v>
                </c:pt>
                <c:pt idx="4">
                  <c:v>0.59371657329053196</c:v>
                </c:pt>
                <c:pt idx="5">
                  <c:v>1.3186782469590592</c:v>
                </c:pt>
                <c:pt idx="6">
                  <c:v>2.4475850328124493</c:v>
                </c:pt>
                <c:pt idx="7">
                  <c:v>4.0545266012515082</c:v>
                </c:pt>
                <c:pt idx="8">
                  <c:v>6.2082746717893311</c:v>
                </c:pt>
                <c:pt idx="9">
                  <c:v>8.9723916678438211</c:v>
                </c:pt>
                <c:pt idx="10">
                  <c:v>12.405075160024397</c:v>
                </c:pt>
                <c:pt idx="11">
                  <c:v>16.558842749890477</c:v>
                </c:pt>
                <c:pt idx="12">
                  <c:v>21.480118932853156</c:v>
                </c:pt>
                <c:pt idx="13">
                  <c:v>27.208765771331912</c:v>
                </c:pt>
                <c:pt idx="14">
                  <c:v>33.777589335945748</c:v>
                </c:pt>
                <c:pt idx="15">
                  <c:v>41.21184853813071</c:v>
                </c:pt>
                <c:pt idx="16">
                  <c:v>49.528789830806097</c:v>
                </c:pt>
                <c:pt idx="17">
                  <c:v>58.737229137689312</c:v>
                </c:pt>
                <c:pt idx="18">
                  <c:v>68.837200667609224</c:v>
                </c:pt>
                <c:pt idx="19">
                  <c:v>79.819690624347885</c:v>
                </c:pt>
                <c:pt idx="20">
                  <c:v>91.666472025465424</c:v>
                </c:pt>
                <c:pt idx="21">
                  <c:v>104.35005477145602</c:v>
                </c:pt>
                <c:pt idx="22">
                  <c:v>117.83376269288975</c:v>
                </c:pt>
                <c:pt idx="23">
                  <c:v>132.07194652377132</c:v>
                </c:pt>
                <c:pt idx="24">
                  <c:v>147.01033861442042</c:v>
                </c:pt>
                <c:pt idx="25">
                  <c:v>162.58655174633401</c:v>
                </c:pt>
                <c:pt idx="26">
                  <c:v>178.73072071006024</c:v>
                </c:pt>
                <c:pt idx="27">
                  <c:v>195.36628144273195</c:v>
                </c:pt>
                <c:pt idx="28">
                  <c:v>212.41087860079324</c:v>
                </c:pt>
                <c:pt idx="29">
                  <c:v>229.77738858617028</c:v>
                </c:pt>
                <c:pt idx="30">
                  <c:v>247.37504138057139</c:v>
                </c:pt>
                <c:pt idx="31">
                  <c:v>265.1106212064193</c:v>
                </c:pt>
                <c:pt idx="32">
                  <c:v>282.88972315544225</c:v>
                </c:pt>
                <c:pt idx="33">
                  <c:v>300.61804062979024</c:v>
                </c:pt>
                <c:pt idx="34">
                  <c:v>318.20265683324652</c:v>
                </c:pt>
                <c:pt idx="35">
                  <c:v>335.55331271811264</c:v>
                </c:pt>
                <c:pt idx="36">
                  <c:v>352.58362379662879</c:v>
                </c:pt>
                <c:pt idx="37">
                  <c:v>369.21221909353574</c:v>
                </c:pt>
                <c:pt idx="38">
                  <c:v>385.36377724393094</c:v>
                </c:pt>
                <c:pt idx="39">
                  <c:v>400.96993728799862</c:v>
                </c:pt>
                <c:pt idx="40">
                  <c:v>415.97006500661826</c:v>
                </c:pt>
                <c:pt idx="41">
                  <c:v>430.3118595715444</c:v>
                </c:pt>
                <c:pt idx="42">
                  <c:v>443.95178971418261</c:v>
                </c:pt>
                <c:pt idx="43">
                  <c:v>456.85535338803993</c:v>
                </c:pt>
                <c:pt idx="44">
                  <c:v>468.99715983544047</c:v>
                </c:pt>
                <c:pt idx="45">
                  <c:v>480.36083788458353</c:v>
                </c:pt>
                <c:pt idx="46">
                  <c:v>490.93877901434911</c:v>
                </c:pt>
                <c:pt idx="47">
                  <c:v>500.73172805650057</c:v>
                </c:pt>
                <c:pt idx="48">
                  <c:v>509.74823820072953</c:v>
                </c:pt>
                <c:pt idx="49">
                  <c:v>518.00401009506663</c:v>
                </c:pt>
                <c:pt idx="50">
                  <c:v>525.52113719151976</c:v>
                </c:pt>
                <c:pt idx="51">
                  <c:v>532.32728100911356</c:v>
                </c:pt>
                <c:pt idx="52">
                  <c:v>538.45480064669425</c:v>
                </c:pt>
                <c:pt idx="53">
                  <c:v>543.93986068743493</c:v>
                </c:pt>
                <c:pt idx="54">
                  <c:v>548.82154064429153</c:v>
                </c:pt>
                <c:pt idx="55">
                  <c:v>553.14096738222793</c:v>
                </c:pt>
                <c:pt idx="56">
                  <c:v>556.94048962817214</c:v>
                </c:pt>
                <c:pt idx="57">
                  <c:v>560.26291087371476</c:v>
                </c:pt>
                <c:pt idx="58">
                  <c:v>563.15079383237025</c:v>
                </c:pt>
                <c:pt idx="59">
                  <c:v>565.64584628212742</c:v>
                </c:pt>
                <c:pt idx="60">
                  <c:v>567.78839475204234</c:v>
                </c:pt>
                <c:pt idx="61">
                  <c:v>569.61694923627192</c:v>
                </c:pt>
                <c:pt idx="62">
                  <c:v>571.16785906189148</c:v>
                </c:pt>
                <c:pt idx="63">
                  <c:v>572.47505729916088</c:v>
                </c:pt>
                <c:pt idx="64">
                  <c:v>573.56988876160142</c:v>
                </c:pt>
                <c:pt idx="65">
                  <c:v>574.48101474962436</c:v>
                </c:pt>
                <c:pt idx="66">
                  <c:v>575.23438627093901</c:v>
                </c:pt>
                <c:pt idx="67">
                  <c:v>575.85327652449848</c:v>
                </c:pt>
                <c:pt idx="68">
                  <c:v>576.3583629413813</c:v>
                </c:pt>
                <c:pt idx="69">
                  <c:v>576.76784899651318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C271-419B-86EC-CFD7189868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0858256"/>
        <c:axId val="630858648"/>
      </c:scatterChart>
      <c:valAx>
        <c:axId val="630858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858648"/>
        <c:crosses val="autoZero"/>
        <c:crossBetween val="midCat"/>
      </c:valAx>
      <c:valAx>
        <c:axId val="630858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858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27</xdr:col>
      <xdr:colOff>193376</xdr:colOff>
      <xdr:row>2</xdr:row>
      <xdr:rowOff>146649</xdr:rowOff>
    </xdr:from>
    <xdr:ext cx="1415644" cy="4374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="" xmlns:a16="http://schemas.microsoft.com/office/drawing/2014/main" id="{B0FA135A-B499-447C-8B56-F9DC681CE7AA}"/>
                </a:ext>
              </a:extLst>
            </xdr:cNvPr>
            <xdr:cNvSpPr txBox="1"/>
          </xdr:nvSpPr>
          <xdr:spPr>
            <a:xfrm>
              <a:off x="18050055" y="556404"/>
              <a:ext cx="1415644" cy="4374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𝐴𝑐</m:t>
                        </m:r>
                      </m:num>
                      <m:den>
                        <m:d>
                          <m:d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1+</m:t>
                            </m:r>
                            <m:func>
                              <m:funcPr>
                                <m:ctrlPr>
                                  <a:rPr lang="en-GB" sz="1100" b="0" i="1">
                                    <a:latin typeface="Cambria Math" panose="02040503050406030204" pitchFamily="18" charset="0"/>
                                  </a:rPr>
                                </m:ctrlPr>
                              </m:funcPr>
                              <m:fName>
                                <m:r>
                                  <m:rPr>
                                    <m:sty m:val="p"/>
                                  </m:rPr>
                                  <a:rPr lang="en-GB" sz="1100" b="0" i="0">
                                    <a:latin typeface="Cambria Math" panose="02040503050406030204" pitchFamily="18" charset="0"/>
                                  </a:rPr>
                                  <m:t>exp</m:t>
                                </m:r>
                              </m:fName>
                              <m:e>
                                <m:d>
                                  <m:dPr>
                                    <m:begChr m:val="{"/>
                                    <m:endChr m:val="}"/>
                                    <m:ctrlPr>
                                      <a:rPr lang="en-GB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r>
                                      <a:rPr lang="en-GB" sz="1100" b="0" i="1">
                                        <a:latin typeface="Cambria Math" panose="02040503050406030204" pitchFamily="18" charset="0"/>
                                      </a:rPr>
                                      <m:t>−</m:t>
                                    </m:r>
                                    <m:f>
                                      <m:fPr>
                                        <m:ctrlPr>
                                          <a:rPr lang="en-GB" sz="1100" b="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fPr>
                                      <m:num>
                                        <m:r>
                                          <a:rPr lang="en-GB" sz="1100" b="0" i="1">
                                            <a:latin typeface="Cambria Math" panose="02040503050406030204" pitchFamily="18" charset="0"/>
                                          </a:rPr>
                                          <m:t>𝑥</m:t>
                                        </m:r>
                                        <m:r>
                                          <a:rPr lang="en-GB" sz="1100" b="0" i="1">
                                            <a:latin typeface="Cambria Math" panose="02040503050406030204" pitchFamily="18" charset="0"/>
                                          </a:rPr>
                                          <m:t>−</m:t>
                                        </m:r>
                                        <m:r>
                                          <a:rPr lang="en-GB" sz="1100" b="0" i="1">
                                            <a:latin typeface="Cambria Math" panose="02040503050406030204" pitchFamily="18" charset="0"/>
                                          </a:rPr>
                                          <m:t>𝑢</m:t>
                                        </m:r>
                                      </m:num>
                                      <m:den>
                                        <m:r>
                                          <a:rPr lang="en-GB" sz="1100" b="0" i="1">
                                            <a:latin typeface="Cambria Math" panose="02040503050406030204" pitchFamily="18" charset="0"/>
                                          </a:rPr>
                                          <m:t>𝑠</m:t>
                                        </m:r>
                                      </m:den>
                                    </m:f>
                                  </m:e>
                                </m:d>
                              </m:e>
                            </m:func>
                          </m:e>
                        </m:d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^2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B0FA135A-B499-447C-8B56-F9DC681CE7AA}"/>
                </a:ext>
              </a:extLst>
            </xdr:cNvPr>
            <xdr:cNvSpPr txBox="1"/>
          </xdr:nvSpPr>
          <xdr:spPr>
            <a:xfrm>
              <a:off x="18050055" y="556404"/>
              <a:ext cx="1415644" cy="4374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b="0" i="0">
                  <a:latin typeface="Cambria Math" panose="02040503050406030204" pitchFamily="18" charset="0"/>
                </a:rPr>
                <a:t>𝐴𝑐/((1+exp⁡{−(𝑥−𝑢)/𝑠} )^2)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27</xdr:col>
      <xdr:colOff>237946</xdr:colOff>
      <xdr:row>7</xdr:row>
      <xdr:rowOff>40257</xdr:rowOff>
    </xdr:from>
    <xdr:ext cx="1614481" cy="52944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="" xmlns:a16="http://schemas.microsoft.com/office/drawing/2014/main" id="{D0812C40-571A-4F44-B798-1A8092345106}"/>
                </a:ext>
              </a:extLst>
            </xdr:cNvPr>
            <xdr:cNvSpPr txBox="1"/>
          </xdr:nvSpPr>
          <xdr:spPr>
            <a:xfrm>
              <a:off x="18094625" y="1348597"/>
              <a:ext cx="1614481" cy="5294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𝐴𝑐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func>
                          <m:func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uncPr>
                          <m:fName>
                            <m:r>
                              <m:rPr>
                                <m:sty m:val="p"/>
                              </m:rPr>
                              <a:rPr lang="en-GB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exp</m:t>
                            </m:r>
                          </m:fName>
                          <m:e>
                            <m:d>
                              <m:dPr>
                                <m:begChr m:val="{"/>
                                <m:endChr m:val="}"/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f>
                                  <m:f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𝑢</m:t>
                                    </m:r>
                                  </m:num>
                                  <m:den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𝑠</m:t>
                                    </m:r>
                                  </m:den>
                                </m:f>
                              </m:e>
                            </m:d>
                          </m:e>
                        </m:func>
                      </m:num>
                      <m:den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𝑠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d>
                          <m:d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1+</m:t>
                            </m:r>
                            <m:func>
                              <m:funcPr>
                                <m:ctrlPr>
                                  <a:rPr lang="en-GB" sz="1100" b="0" i="1">
                                    <a:latin typeface="Cambria Math" panose="02040503050406030204" pitchFamily="18" charset="0"/>
                                  </a:rPr>
                                </m:ctrlPr>
                              </m:funcPr>
                              <m:fName>
                                <m:r>
                                  <m:rPr>
                                    <m:sty m:val="p"/>
                                  </m:rPr>
                                  <a:rPr lang="en-GB" sz="1100" b="0" i="0">
                                    <a:latin typeface="Cambria Math" panose="02040503050406030204" pitchFamily="18" charset="0"/>
                                  </a:rPr>
                                  <m:t>exp</m:t>
                                </m:r>
                              </m:fName>
                              <m:e>
                                <m:d>
                                  <m:dPr>
                                    <m:begChr m:val="{"/>
                                    <m:endChr m:val="}"/>
                                    <m:ctrlPr>
                                      <a:rPr lang="en-GB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r>
                                      <a:rPr lang="en-GB" sz="1100" b="0" i="1">
                                        <a:latin typeface="Cambria Math" panose="02040503050406030204" pitchFamily="18" charset="0"/>
                                      </a:rPr>
                                      <m:t>−</m:t>
                                    </m:r>
                                    <m:f>
                                      <m:fPr>
                                        <m:ctrlPr>
                                          <a:rPr lang="en-GB" sz="1100" b="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fPr>
                                      <m:num>
                                        <m:r>
                                          <a:rPr lang="en-GB" sz="1100" b="0" i="1">
                                            <a:latin typeface="Cambria Math" panose="02040503050406030204" pitchFamily="18" charset="0"/>
                                          </a:rPr>
                                          <m:t>𝑥</m:t>
                                        </m:r>
                                        <m:r>
                                          <a:rPr lang="en-GB" sz="1100" b="0" i="1">
                                            <a:latin typeface="Cambria Math" panose="02040503050406030204" pitchFamily="18" charset="0"/>
                                          </a:rPr>
                                          <m:t>−</m:t>
                                        </m:r>
                                        <m:r>
                                          <a:rPr lang="en-GB" sz="1100" b="0" i="1">
                                            <a:latin typeface="Cambria Math" panose="02040503050406030204" pitchFamily="18" charset="0"/>
                                          </a:rPr>
                                          <m:t>𝑢</m:t>
                                        </m:r>
                                      </m:num>
                                      <m:den>
                                        <m:r>
                                          <a:rPr lang="en-GB" sz="1100" b="0" i="1">
                                            <a:latin typeface="Cambria Math" panose="02040503050406030204" pitchFamily="18" charset="0"/>
                                          </a:rPr>
                                          <m:t>𝑠</m:t>
                                        </m:r>
                                      </m:den>
                                    </m:f>
                                  </m:e>
                                </m:d>
                              </m:e>
                            </m:func>
                          </m:e>
                        </m:d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^2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D0812C40-571A-4F44-B798-1A8092345106}"/>
                </a:ext>
              </a:extLst>
            </xdr:cNvPr>
            <xdr:cNvSpPr txBox="1"/>
          </xdr:nvSpPr>
          <xdr:spPr>
            <a:xfrm>
              <a:off x="18094625" y="1348597"/>
              <a:ext cx="1614481" cy="5294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i="0">
                  <a:latin typeface="Cambria Math" panose="02040503050406030204" pitchFamily="18" charset="0"/>
                </a:rPr>
                <a:t>(</a:t>
              </a:r>
              <a:r>
                <a:rPr lang="en-GB" sz="1100" b="0" i="0">
                  <a:latin typeface="Cambria Math" panose="02040503050406030204" pitchFamily="18" charset="0"/>
                </a:rPr>
                <a:t>𝐴𝑐∗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exp⁡{−(𝑥−𝑢)/𝑠}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</a:t>
              </a:r>
              <a:r>
                <a:rPr lang="en-GB" sz="1100" b="0" i="0">
                  <a:latin typeface="Cambria Math" panose="02040503050406030204" pitchFamily="18" charset="0"/>
                </a:rPr>
                <a:t>𝑠∗(1+exp⁡{−(𝑥−𝑢)/𝑠} )^2)</a:t>
              </a:r>
              <a:endParaRPr lang="en-GB" sz="1100"/>
            </a:p>
          </xdr:txBody>
        </xdr:sp>
      </mc:Fallback>
    </mc:AlternateContent>
    <xdr:clientData/>
  </xdr:oneCellAnchor>
  <xdr:twoCellAnchor>
    <xdr:from>
      <xdr:col>5</xdr:col>
      <xdr:colOff>729651</xdr:colOff>
      <xdr:row>6</xdr:row>
      <xdr:rowOff>51759</xdr:rowOff>
    </xdr:from>
    <xdr:to>
      <xdr:col>12</xdr:col>
      <xdr:colOff>147367</xdr:colOff>
      <xdr:row>21</xdr:row>
      <xdr:rowOff>99205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61CC823A-FF02-4236-8521-859F89FED5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132991</xdr:colOff>
      <xdr:row>5</xdr:row>
      <xdr:rowOff>1438</xdr:rowOff>
    </xdr:from>
    <xdr:to>
      <xdr:col>19</xdr:col>
      <xdr:colOff>600256</xdr:colOff>
      <xdr:row>20</xdr:row>
      <xdr:rowOff>48884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F53E8DF2-4C5D-49FE-AA7D-C1E547475C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555770</xdr:colOff>
      <xdr:row>6</xdr:row>
      <xdr:rowOff>176868</xdr:rowOff>
    </xdr:from>
    <xdr:to>
      <xdr:col>9</xdr:col>
      <xdr:colOff>192247</xdr:colOff>
      <xdr:row>22</xdr:row>
      <xdr:rowOff>11885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88D8C4B2-49AF-4413-B64E-F8D96A9A20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101368</xdr:colOff>
      <xdr:row>7</xdr:row>
      <xdr:rowOff>113951</xdr:rowOff>
    </xdr:from>
    <xdr:to>
      <xdr:col>16</xdr:col>
      <xdr:colOff>590726</xdr:colOff>
      <xdr:row>22</xdr:row>
      <xdr:rowOff>130729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9C5A6660-0719-4286-B484-3CBE7F9172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601980</xdr:colOff>
      <xdr:row>8</xdr:row>
      <xdr:rowOff>140970</xdr:rowOff>
    </xdr:from>
    <xdr:to>
      <xdr:col>9</xdr:col>
      <xdr:colOff>632460</xdr:colOff>
      <xdr:row>23</xdr:row>
      <xdr:rowOff>140970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325C3B41-C39A-4CC7-B877-3A00B25129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769620</xdr:colOff>
      <xdr:row>8</xdr:row>
      <xdr:rowOff>95250</xdr:rowOff>
    </xdr:from>
    <xdr:to>
      <xdr:col>16</xdr:col>
      <xdr:colOff>434340</xdr:colOff>
      <xdr:row>23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AFD24813-C5BE-47F4-8361-0F05A5A3AA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581025</xdr:colOff>
      <xdr:row>7</xdr:row>
      <xdr:rowOff>109538</xdr:rowOff>
    </xdr:from>
    <xdr:to>
      <xdr:col>9</xdr:col>
      <xdr:colOff>47625</xdr:colOff>
      <xdr:row>22</xdr:row>
      <xdr:rowOff>138113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F12E2300-DD40-40E7-BA01-D034DF2E0B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285750</xdr:colOff>
      <xdr:row>9</xdr:row>
      <xdr:rowOff>109538</xdr:rowOff>
    </xdr:from>
    <xdr:to>
      <xdr:col>16</xdr:col>
      <xdr:colOff>171450</xdr:colOff>
      <xdr:row>24</xdr:row>
      <xdr:rowOff>138113</xdr:rowOff>
    </xdr:to>
    <xdr:graphicFrame macro="">
      <xdr:nvGraphicFramePr>
        <xdr:cNvPr id="6" name="Chart 5">
          <a:extLst>
            <a:ext uri="{FF2B5EF4-FFF2-40B4-BE49-F238E27FC236}">
              <a16:creationId xmlns="" xmlns:a16="http://schemas.microsoft.com/office/drawing/2014/main" id="{84B27AA8-34EF-45E9-9D3F-054C8BDFD1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525780</xdr:colOff>
      <xdr:row>7</xdr:row>
      <xdr:rowOff>125730</xdr:rowOff>
    </xdr:from>
    <xdr:to>
      <xdr:col>10</xdr:col>
      <xdr:colOff>190500</xdr:colOff>
      <xdr:row>22</xdr:row>
      <xdr:rowOff>125730</xdr:rowOff>
    </xdr:to>
    <xdr:graphicFrame macro="">
      <xdr:nvGraphicFramePr>
        <xdr:cNvPr id="6" name="Chart 5">
          <a:extLst>
            <a:ext uri="{FF2B5EF4-FFF2-40B4-BE49-F238E27FC236}">
              <a16:creationId xmlns="" xmlns:a16="http://schemas.microsoft.com/office/drawing/2014/main" id="{E11BD031-23EF-4963-89D3-D3111B4DE9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220980</xdr:colOff>
      <xdr:row>6</xdr:row>
      <xdr:rowOff>26670</xdr:rowOff>
    </xdr:from>
    <xdr:to>
      <xdr:col>18</xdr:col>
      <xdr:colOff>99060</xdr:colOff>
      <xdr:row>21</xdr:row>
      <xdr:rowOff>26670</xdr:rowOff>
    </xdr:to>
    <xdr:graphicFrame macro="">
      <xdr:nvGraphicFramePr>
        <xdr:cNvPr id="7" name="Chart 6">
          <a:extLst>
            <a:ext uri="{FF2B5EF4-FFF2-40B4-BE49-F238E27FC236}">
              <a16:creationId xmlns="" xmlns:a16="http://schemas.microsoft.com/office/drawing/2014/main" id="{5746552D-ED70-432A-945B-78B2403C15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</xdr:colOff>
      <xdr:row>5</xdr:row>
      <xdr:rowOff>72390</xdr:rowOff>
    </xdr:from>
    <xdr:to>
      <xdr:col>8</xdr:col>
      <xdr:colOff>464820</xdr:colOff>
      <xdr:row>20</xdr:row>
      <xdr:rowOff>72390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104C35D2-B1C4-4632-AFCC-180E55B976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373380</xdr:colOff>
      <xdr:row>5</xdr:row>
      <xdr:rowOff>179070</xdr:rowOff>
    </xdr:from>
    <xdr:to>
      <xdr:col>17</xdr:col>
      <xdr:colOff>38100</xdr:colOff>
      <xdr:row>20</xdr:row>
      <xdr:rowOff>179070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9FD2E0C6-9EBB-401F-858D-A3368953A0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re-Setup/Desktop/today/al/cd/Bhanu_Bharat/K_Cluster/infection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_Raw"/>
      <sheetName val="Albania"/>
      <sheetName val="01Austria"/>
      <sheetName val="02belgium"/>
      <sheetName val="03Bulgaria"/>
      <sheetName val="04Croatia"/>
      <sheetName val="05Czechia"/>
      <sheetName val="06Denmark"/>
      <sheetName val="07Estonia"/>
      <sheetName val="08Finland"/>
      <sheetName val="09France"/>
      <sheetName val="10Germany"/>
      <sheetName val="11Greece"/>
      <sheetName val="Hungary"/>
      <sheetName val="Ireland"/>
      <sheetName val="Italy"/>
      <sheetName val="Latvia"/>
      <sheetName val="lithuania"/>
      <sheetName val="Netherlands"/>
      <sheetName val="Norway"/>
      <sheetName val="Poland"/>
      <sheetName val="Portugal"/>
      <sheetName val="Romania"/>
      <sheetName val="Spain"/>
      <sheetName val="Switzerland"/>
      <sheetName val="UK"/>
    </sheetNames>
    <sheetDataSet>
      <sheetData sheetId="0">
        <row r="2">
          <cell r="N2">
            <v>0</v>
          </cell>
        </row>
        <row r="3">
          <cell r="N3">
            <v>0</v>
          </cell>
        </row>
        <row r="4">
          <cell r="N4">
            <v>0</v>
          </cell>
        </row>
        <row r="5">
          <cell r="N5">
            <v>0</v>
          </cell>
        </row>
        <row r="6">
          <cell r="N6">
            <v>0</v>
          </cell>
        </row>
        <row r="7">
          <cell r="N7">
            <v>1.191E-2</v>
          </cell>
        </row>
        <row r="8">
          <cell r="N8">
            <v>4.7638E-2</v>
          </cell>
        </row>
        <row r="9">
          <cell r="N9">
            <v>4.7638E-2</v>
          </cell>
        </row>
        <row r="10">
          <cell r="N10">
            <v>4.7638E-2</v>
          </cell>
        </row>
        <row r="11">
          <cell r="N11">
            <v>5.9547999999999997E-2</v>
          </cell>
        </row>
        <row r="12">
          <cell r="N12">
            <v>9.5277000000000001E-2</v>
          </cell>
        </row>
        <row r="13">
          <cell r="N13">
            <v>0.11909599999999999</v>
          </cell>
        </row>
        <row r="14">
          <cell r="N14">
            <v>0.14291499999999999</v>
          </cell>
        </row>
        <row r="15">
          <cell r="N15">
            <v>0.14291499999999999</v>
          </cell>
        </row>
        <row r="16">
          <cell r="N16">
            <v>0.14291499999999999</v>
          </cell>
        </row>
        <row r="17">
          <cell r="N17">
            <v>0.14291499999999999</v>
          </cell>
        </row>
        <row r="18">
          <cell r="N18">
            <v>0.15482499999999999</v>
          </cell>
        </row>
        <row r="19">
          <cell r="N19">
            <v>0.15482499999999999</v>
          </cell>
        </row>
        <row r="20">
          <cell r="N20">
            <v>0.16673399999999999</v>
          </cell>
        </row>
        <row r="21">
          <cell r="N21">
            <v>0.16673399999999999</v>
          </cell>
        </row>
        <row r="22">
          <cell r="N22">
            <v>0.190553</v>
          </cell>
        </row>
        <row r="23">
          <cell r="N23">
            <v>0.190553</v>
          </cell>
        </row>
        <row r="24">
          <cell r="N24">
            <v>0.190553</v>
          </cell>
        </row>
        <row r="25">
          <cell r="N25">
            <v>0.190553</v>
          </cell>
        </row>
        <row r="26">
          <cell r="N26">
            <v>0.190553</v>
          </cell>
        </row>
        <row r="27">
          <cell r="N27">
            <v>0.190553</v>
          </cell>
        </row>
        <row r="28">
          <cell r="N28">
            <v>0.190553</v>
          </cell>
        </row>
        <row r="29">
          <cell r="N29">
            <v>0.190553</v>
          </cell>
        </row>
        <row r="30">
          <cell r="N30">
            <v>0.190553</v>
          </cell>
        </row>
        <row r="31">
          <cell r="N31">
            <v>0.190553</v>
          </cell>
        </row>
        <row r="32">
          <cell r="N32">
            <v>0.190553</v>
          </cell>
        </row>
        <row r="33">
          <cell r="N33">
            <v>0.190553</v>
          </cell>
        </row>
        <row r="34">
          <cell r="N34">
            <v>0.190553</v>
          </cell>
        </row>
        <row r="35">
          <cell r="N35">
            <v>0.190553</v>
          </cell>
        </row>
        <row r="36">
          <cell r="N36">
            <v>0.202463</v>
          </cell>
        </row>
        <row r="37">
          <cell r="N37">
            <v>0.32155899999999998</v>
          </cell>
        </row>
        <row r="38">
          <cell r="N38">
            <v>0.54784100000000002</v>
          </cell>
        </row>
        <row r="39">
          <cell r="N39">
            <v>0.57165999999999995</v>
          </cell>
        </row>
        <row r="40">
          <cell r="N40">
            <v>0.94085700000000005</v>
          </cell>
        </row>
        <row r="41">
          <cell r="N41">
            <v>1.5482450000000001</v>
          </cell>
        </row>
        <row r="42">
          <cell r="N42">
            <v>1.8936230000000001</v>
          </cell>
        </row>
        <row r="43">
          <cell r="N43">
            <v>2.3342770000000002</v>
          </cell>
        </row>
        <row r="44">
          <cell r="N44">
            <v>3.1203090000000002</v>
          </cell>
        </row>
        <row r="45">
          <cell r="N45">
            <v>5.7404159999999997</v>
          </cell>
        </row>
        <row r="46">
          <cell r="N46">
            <v>7.9794169999999998</v>
          </cell>
        </row>
        <row r="47">
          <cell r="N47">
            <v>9.5157530000000001</v>
          </cell>
        </row>
        <row r="48">
          <cell r="N48">
            <v>12.385961</v>
          </cell>
        </row>
        <row r="49">
          <cell r="N49">
            <v>14.005663</v>
          </cell>
        </row>
        <row r="50">
          <cell r="N50">
            <v>17.352255</v>
          </cell>
        </row>
        <row r="51">
          <cell r="N51">
            <v>22.723474</v>
          </cell>
        </row>
        <row r="52">
          <cell r="N52">
            <v>24.748103</v>
          </cell>
        </row>
        <row r="53">
          <cell r="N53">
            <v>43.767698000000003</v>
          </cell>
        </row>
        <row r="54">
          <cell r="N54">
            <v>54.605414000000003</v>
          </cell>
        </row>
        <row r="55">
          <cell r="N55">
            <v>69.016002999999998</v>
          </cell>
        </row>
        <row r="56">
          <cell r="N56">
            <v>86.606449999999995</v>
          </cell>
        </row>
        <row r="57">
          <cell r="N57">
            <v>110.246961</v>
          </cell>
        </row>
        <row r="58">
          <cell r="N58">
            <v>146.80936500000001</v>
          </cell>
        </row>
        <row r="59">
          <cell r="N59">
            <v>182.45473100000001</v>
          </cell>
        </row>
        <row r="60">
          <cell r="N60">
            <v>236.38130000000001</v>
          </cell>
        </row>
        <row r="61">
          <cell r="N61">
            <v>264.54745100000002</v>
          </cell>
        </row>
        <row r="62">
          <cell r="N62">
            <v>296.22692799999999</v>
          </cell>
        </row>
        <row r="63">
          <cell r="N63">
            <v>346.044692</v>
          </cell>
        </row>
        <row r="64">
          <cell r="N64">
            <v>392.849332</v>
          </cell>
        </row>
        <row r="65">
          <cell r="N65">
            <v>444.501171</v>
          </cell>
        </row>
        <row r="66">
          <cell r="N66">
            <v>523.28302799999994</v>
          </cell>
        </row>
        <row r="67">
          <cell r="N67">
            <v>605.85213099999999</v>
          </cell>
        </row>
        <row r="68">
          <cell r="N68">
            <v>687.12308900000005</v>
          </cell>
        </row>
        <row r="69">
          <cell r="N69">
            <v>739.52523199999996</v>
          </cell>
        </row>
        <row r="70">
          <cell r="N70">
            <v>796.57210899999995</v>
          </cell>
        </row>
        <row r="71">
          <cell r="N71">
            <v>855.20295999999996</v>
          </cell>
        </row>
        <row r="72">
          <cell r="N72">
            <v>927.42264</v>
          </cell>
        </row>
        <row r="73">
          <cell r="N73">
            <v>1009.860737</v>
          </cell>
        </row>
        <row r="74">
          <cell r="N74">
            <v>1085.6651999999999</v>
          </cell>
        </row>
        <row r="75">
          <cell r="N75">
            <v>1144.4151469999999</v>
          </cell>
        </row>
        <row r="76">
          <cell r="N76">
            <v>1192.4226550000001</v>
          </cell>
        </row>
        <row r="77">
          <cell r="N77">
            <v>1231.1406919999999</v>
          </cell>
        </row>
        <row r="78">
          <cell r="N78">
            <v>1282.220871</v>
          </cell>
        </row>
        <row r="79">
          <cell r="N79">
            <v>1349.3075229999999</v>
          </cell>
        </row>
        <row r="80">
          <cell r="N80">
            <v>1407.4858099999999</v>
          </cell>
        </row>
        <row r="81">
          <cell r="N81">
            <v>1455.005026</v>
          </cell>
        </row>
        <row r="82">
          <cell r="N82">
            <v>1487.6015400000001</v>
          </cell>
        </row>
        <row r="83">
          <cell r="N83">
            <v>1522.687156</v>
          </cell>
        </row>
        <row r="84">
          <cell r="N84">
            <v>1549.1025999999999</v>
          </cell>
        </row>
        <row r="85">
          <cell r="N85">
            <v>1564.4302259999999</v>
          </cell>
        </row>
        <row r="86">
          <cell r="N86">
            <v>1604.8513330000001</v>
          </cell>
        </row>
        <row r="87">
          <cell r="N87">
            <v>1639.9250400000001</v>
          </cell>
        </row>
        <row r="88">
          <cell r="N88">
            <v>1683.978568</v>
          </cell>
        </row>
        <row r="89">
          <cell r="N89">
            <v>1707.142697</v>
          </cell>
        </row>
        <row r="90">
          <cell r="N90">
            <v>1729.0801389999999</v>
          </cell>
        </row>
        <row r="91">
          <cell r="N91">
            <v>1751.4820549999999</v>
          </cell>
        </row>
        <row r="92">
          <cell r="N92">
            <v>1766.0831969999999</v>
          </cell>
        </row>
        <row r="93">
          <cell r="N93">
            <v>1794.154072</v>
          </cell>
        </row>
        <row r="94">
          <cell r="N94">
            <v>1823.701734</v>
          </cell>
        </row>
        <row r="95">
          <cell r="N95">
            <v>1845.9726450000001</v>
          </cell>
        </row>
        <row r="96">
          <cell r="N96">
            <v>1864.003745</v>
          </cell>
        </row>
        <row r="97">
          <cell r="N97">
            <v>1878.9740850000001</v>
          </cell>
        </row>
        <row r="98">
          <cell r="N98">
            <v>1890.7407479999999</v>
          </cell>
        </row>
        <row r="99">
          <cell r="N99">
            <v>1904.4844000000001</v>
          </cell>
        </row>
        <row r="100">
          <cell r="N100">
            <v>1923.861283</v>
          </cell>
        </row>
        <row r="101">
          <cell r="N101">
            <v>1941.368363</v>
          </cell>
        </row>
        <row r="102">
          <cell r="N102">
            <v>1954.087792</v>
          </cell>
        </row>
        <row r="103">
          <cell r="N103">
            <v>1964.687316</v>
          </cell>
        </row>
        <row r="104">
          <cell r="N104">
            <v>1972.988292</v>
          </cell>
        </row>
        <row r="105">
          <cell r="N105">
            <v>1978.800166</v>
          </cell>
        </row>
        <row r="106">
          <cell r="N106">
            <v>1988.982855</v>
          </cell>
        </row>
        <row r="107">
          <cell r="N107">
            <v>2002.738417</v>
          </cell>
        </row>
        <row r="108">
          <cell r="N108">
            <v>2017.839761</v>
          </cell>
        </row>
        <row r="109">
          <cell r="N109">
            <v>2031.6310530000001</v>
          </cell>
        </row>
        <row r="110">
          <cell r="N110">
            <v>2040.3965020000001</v>
          </cell>
        </row>
        <row r="111">
          <cell r="N111">
            <v>2047.0063170000001</v>
          </cell>
        </row>
        <row r="112">
          <cell r="N112">
            <v>2055.3072929999998</v>
          </cell>
        </row>
        <row r="113">
          <cell r="N113">
            <v>2062.3934920000002</v>
          </cell>
        </row>
        <row r="114">
          <cell r="N114">
            <v>2073.4336699999999</v>
          </cell>
        </row>
        <row r="115">
          <cell r="N115">
            <v>2077.9593100000002</v>
          </cell>
        </row>
        <row r="116">
          <cell r="N116">
            <v>2086.9510409999998</v>
          </cell>
        </row>
        <row r="117">
          <cell r="N117">
            <v>2093.1321119999998</v>
          </cell>
        </row>
        <row r="118">
          <cell r="N118">
            <v>2100.4803219999999</v>
          </cell>
        </row>
        <row r="119">
          <cell r="N119">
            <v>2102.6478649999999</v>
          </cell>
        </row>
        <row r="120">
          <cell r="N120">
            <v>2117.2609170000001</v>
          </cell>
        </row>
        <row r="121">
          <cell r="N121">
            <v>2125.5380730000002</v>
          </cell>
        </row>
        <row r="122">
          <cell r="N122">
            <v>2132.0645220000001</v>
          </cell>
        </row>
        <row r="123">
          <cell r="N123">
            <v>2140.2702210000002</v>
          </cell>
        </row>
        <row r="124">
          <cell r="N124">
            <v>2143.557264</v>
          </cell>
        </row>
        <row r="125">
          <cell r="N125">
            <v>2147.6303400000002</v>
          </cell>
        </row>
        <row r="126">
          <cell r="N126">
            <v>2150.869745</v>
          </cell>
        </row>
        <row r="127">
          <cell r="N127">
            <v>2158.015492</v>
          </cell>
        </row>
        <row r="128">
          <cell r="N128">
            <v>2161.8741949999999</v>
          </cell>
        </row>
        <row r="129">
          <cell r="N129">
            <v>2169.8774309999999</v>
          </cell>
        </row>
        <row r="130">
          <cell r="N130">
            <v>2178.5237849999999</v>
          </cell>
        </row>
        <row r="131">
          <cell r="N131">
            <v>2181.7036419999999</v>
          </cell>
        </row>
        <row r="132">
          <cell r="N132">
            <v>2184.3356589999999</v>
          </cell>
        </row>
        <row r="133">
          <cell r="N133">
            <v>2186.5270209999999</v>
          </cell>
        </row>
        <row r="134">
          <cell r="N134">
            <v>2189.9212510000002</v>
          </cell>
        </row>
        <row r="135">
          <cell r="N135">
            <v>2192.8033679999999</v>
          </cell>
        </row>
        <row r="136">
          <cell r="N136">
            <v>2196.9836300000002</v>
          </cell>
        </row>
        <row r="137">
          <cell r="N137">
            <v>2202.366759</v>
          </cell>
        </row>
        <row r="138">
          <cell r="N138">
            <v>2208.6311970000002</v>
          </cell>
        </row>
        <row r="139">
          <cell r="N139">
            <v>2212.2040710000001</v>
          </cell>
        </row>
        <row r="140">
          <cell r="N140">
            <v>2216.479609</v>
          </cell>
        </row>
        <row r="141">
          <cell r="N141">
            <v>2221.207711</v>
          </cell>
        </row>
        <row r="142">
          <cell r="N142">
            <v>2221.3982649999998</v>
          </cell>
        </row>
        <row r="143">
          <cell r="N143">
            <v>2223.4109830000002</v>
          </cell>
        </row>
        <row r="144">
          <cell r="N144">
            <v>2229.7826070000001</v>
          </cell>
        </row>
        <row r="145">
          <cell r="N145">
            <v>2230.2709</v>
          </cell>
        </row>
        <row r="146">
          <cell r="N146">
            <v>2233.2602040000002</v>
          </cell>
        </row>
        <row r="147">
          <cell r="N147">
            <v>2235.2133749999998</v>
          </cell>
        </row>
        <row r="148">
          <cell r="N148">
            <v>2242.0018340000001</v>
          </cell>
        </row>
        <row r="149">
          <cell r="N149">
            <v>2246.1940060000002</v>
          </cell>
        </row>
        <row r="150">
          <cell r="N150">
            <v>2260.6403230000001</v>
          </cell>
        </row>
        <row r="151">
          <cell r="N151">
            <v>2266.3807400000001</v>
          </cell>
        </row>
        <row r="152">
          <cell r="N152">
            <v>2270.7991929999998</v>
          </cell>
        </row>
        <row r="153">
          <cell r="N153">
            <v>2277.9687589999999</v>
          </cell>
        </row>
        <row r="154">
          <cell r="N154">
            <v>2283.8759100000002</v>
          </cell>
        </row>
        <row r="155">
          <cell r="N155">
            <v>2292.3555289999999</v>
          </cell>
        </row>
        <row r="156">
          <cell r="N156">
            <v>2297.012174</v>
          </cell>
        </row>
        <row r="157">
          <cell r="N157">
            <v>2302.9669629999999</v>
          </cell>
        </row>
        <row r="158">
          <cell r="N158">
            <v>2310.8868320000001</v>
          </cell>
        </row>
        <row r="159">
          <cell r="N159">
            <v>2315.9126740000002</v>
          </cell>
        </row>
        <row r="160">
          <cell r="N160">
            <v>2318.711425</v>
          </cell>
        </row>
        <row r="161">
          <cell r="N161">
            <v>2322.8678669999999</v>
          </cell>
        </row>
        <row r="162">
          <cell r="N162">
            <v>2327.3458690000002</v>
          </cell>
        </row>
        <row r="163">
          <cell r="N163">
            <v>2333.0029180000001</v>
          </cell>
        </row>
        <row r="164">
          <cell r="N164">
            <v>2338.6837869999999</v>
          </cell>
        </row>
        <row r="165">
          <cell r="N165">
            <v>2343.5667130000002</v>
          </cell>
        </row>
        <row r="166">
          <cell r="N166">
            <v>2348.5449170000002</v>
          </cell>
        </row>
        <row r="167">
          <cell r="N167">
            <v>2352.4155300000002</v>
          </cell>
        </row>
        <row r="168">
          <cell r="N168">
            <v>2358.8586110000001</v>
          </cell>
        </row>
        <row r="169">
          <cell r="N169">
            <v>2362.181384</v>
          </cell>
        </row>
        <row r="170">
          <cell r="N170">
            <v>2366.4211930000001</v>
          </cell>
        </row>
        <row r="171">
          <cell r="N171">
            <v>2370.0178860000001</v>
          </cell>
        </row>
        <row r="172">
          <cell r="N172">
            <v>2373.9599560000001</v>
          </cell>
        </row>
        <row r="173">
          <cell r="N173">
            <v>2378.4498669999998</v>
          </cell>
        </row>
        <row r="174">
          <cell r="N174">
            <v>2380.9508780000001</v>
          </cell>
        </row>
        <row r="175">
          <cell r="N175">
            <v>2384.0592780000002</v>
          </cell>
        </row>
        <row r="176">
          <cell r="N176">
            <v>2387.346321</v>
          </cell>
        </row>
        <row r="177">
          <cell r="N177">
            <v>2392.5150779999999</v>
          </cell>
        </row>
        <row r="178">
          <cell r="N178">
            <v>2399.1844420000002</v>
          </cell>
        </row>
        <row r="179">
          <cell r="N179">
            <v>2406.2706400000002</v>
          </cell>
        </row>
        <row r="180">
          <cell r="N180">
            <v>2410.8081900000002</v>
          </cell>
        </row>
        <row r="181">
          <cell r="N181">
            <v>2414.488249</v>
          </cell>
        </row>
        <row r="182">
          <cell r="N182">
            <v>2421.5149000000001</v>
          </cell>
        </row>
        <row r="183">
          <cell r="N183">
            <v>2426.183454</v>
          </cell>
        </row>
        <row r="184">
          <cell r="N184">
            <v>2432.8409080000001</v>
          </cell>
        </row>
        <row r="185">
          <cell r="N185">
            <v>2440.0462029999999</v>
          </cell>
        </row>
        <row r="186">
          <cell r="N186">
            <v>2448.8831100000002</v>
          </cell>
        </row>
        <row r="187">
          <cell r="N187">
            <v>2456.6838830000002</v>
          </cell>
        </row>
        <row r="188">
          <cell r="N188">
            <v>2461.3167090000002</v>
          </cell>
        </row>
        <row r="189">
          <cell r="N189">
            <v>2466.6164709999998</v>
          </cell>
        </row>
        <row r="190">
          <cell r="N190">
            <v>2473.7026700000001</v>
          </cell>
        </row>
        <row r="191">
          <cell r="N191">
            <v>2483.6948050000001</v>
          </cell>
        </row>
        <row r="192">
          <cell r="N192">
            <v>2495.4733780000001</v>
          </cell>
        </row>
        <row r="193">
          <cell r="N193">
            <v>2505.7632530000001</v>
          </cell>
        </row>
        <row r="194">
          <cell r="N194">
            <v>2512.9804570000001</v>
          </cell>
        </row>
        <row r="195">
          <cell r="N195">
            <v>2515.5410160000001</v>
          </cell>
        </row>
        <row r="196">
          <cell r="N196">
            <v>2526.15245</v>
          </cell>
        </row>
        <row r="197">
          <cell r="N197">
            <v>2534.6916179999998</v>
          </cell>
        </row>
        <row r="198">
          <cell r="N198">
            <v>2549.9954250000001</v>
          </cell>
        </row>
        <row r="199">
          <cell r="N199">
            <v>2561.023694</v>
          </cell>
        </row>
        <row r="200">
          <cell r="N200">
            <v>2574.8030749999998</v>
          </cell>
        </row>
        <row r="201">
          <cell r="N201">
            <v>2583.2231470000002</v>
          </cell>
        </row>
        <row r="202">
          <cell r="N202">
            <v>2587.8083339999998</v>
          </cell>
        </row>
        <row r="203">
          <cell r="N203">
            <v>2602.3380189999998</v>
          </cell>
        </row>
        <row r="204">
          <cell r="N204">
            <v>2614.6287029999999</v>
          </cell>
        </row>
        <row r="205">
          <cell r="N205">
            <v>2630.3374370000001</v>
          </cell>
        </row>
        <row r="206">
          <cell r="N206">
            <v>2647.272856</v>
          </cell>
        </row>
        <row r="207">
          <cell r="N207">
            <v>2665.2563190000001</v>
          </cell>
        </row>
        <row r="208">
          <cell r="N208">
            <v>2673.5572940000002</v>
          </cell>
        </row>
        <row r="209">
          <cell r="N209">
            <v>2679.7383650000002</v>
          </cell>
        </row>
        <row r="210">
          <cell r="N210">
            <v>2699.90128</v>
          </cell>
        </row>
        <row r="211">
          <cell r="N211">
            <v>2716.8128809999998</v>
          </cell>
        </row>
        <row r="212">
          <cell r="N212">
            <v>2735.7014709999999</v>
          </cell>
        </row>
        <row r="213">
          <cell r="N213">
            <v>2754.5900609999999</v>
          </cell>
        </row>
        <row r="214">
          <cell r="N214">
            <v>2775.2769979999998</v>
          </cell>
        </row>
        <row r="215">
          <cell r="N215">
            <v>2785.1857669999999</v>
          </cell>
        </row>
        <row r="216">
          <cell r="N216">
            <v>2792.7245290000001</v>
          </cell>
        </row>
        <row r="217">
          <cell r="N217">
            <v>2812.1133220000002</v>
          </cell>
        </row>
        <row r="218">
          <cell r="N218">
            <v>2829.5132149999999</v>
          </cell>
        </row>
        <row r="219">
          <cell r="N219">
            <v>2846.5081829999999</v>
          </cell>
        </row>
        <row r="220">
          <cell r="N220">
            <v>2865.0990339999998</v>
          </cell>
        </row>
        <row r="221">
          <cell r="N221">
            <v>2883.6184269999999</v>
          </cell>
        </row>
        <row r="222">
          <cell r="N222">
            <v>2892.0623179999998</v>
          </cell>
        </row>
        <row r="223">
          <cell r="N223">
            <v>2897.659819</v>
          </cell>
        </row>
        <row r="224">
          <cell r="N224">
            <v>2915.4884569999999</v>
          </cell>
        </row>
        <row r="225">
          <cell r="N225">
            <v>2929.9347750000002</v>
          </cell>
        </row>
        <row r="226">
          <cell r="N226">
            <v>2946.5605460000002</v>
          </cell>
        </row>
        <row r="227">
          <cell r="N227">
            <v>2963.5793319999998</v>
          </cell>
        </row>
        <row r="228">
          <cell r="N228">
            <v>2980.7648530000001</v>
          </cell>
        </row>
        <row r="229">
          <cell r="N229">
            <v>2989.994776</v>
          </cell>
        </row>
        <row r="230">
          <cell r="N230">
            <v>2997.974193</v>
          </cell>
        </row>
        <row r="231">
          <cell r="N231">
            <v>3020.578571</v>
          </cell>
        </row>
        <row r="232">
          <cell r="N232">
            <v>3036.4302189999999</v>
          </cell>
        </row>
        <row r="233">
          <cell r="N233">
            <v>3054.0087560000002</v>
          </cell>
        </row>
        <row r="234">
          <cell r="N234">
            <v>3074.445592</v>
          </cell>
        </row>
        <row r="235">
          <cell r="N235">
            <v>3093.3341820000001</v>
          </cell>
        </row>
        <row r="236">
          <cell r="N236">
            <v>3106.2203450000002</v>
          </cell>
        </row>
        <row r="237">
          <cell r="N237">
            <v>3117.1771570000001</v>
          </cell>
        </row>
        <row r="238">
          <cell r="N238">
            <v>3134.8628800000001</v>
          </cell>
        </row>
        <row r="239">
          <cell r="N239">
            <v>3156.204843</v>
          </cell>
        </row>
        <row r="240">
          <cell r="N240">
            <v>3178.29711</v>
          </cell>
        </row>
        <row r="241">
          <cell r="N241">
            <v>3204.2480799999998</v>
          </cell>
        </row>
        <row r="242">
          <cell r="N242">
            <v>3230.4372410000001</v>
          </cell>
        </row>
        <row r="243">
          <cell r="N243">
            <v>3250.50488</v>
          </cell>
        </row>
        <row r="244">
          <cell r="N244">
            <v>3262.8074740000002</v>
          </cell>
        </row>
        <row r="245">
          <cell r="N245">
            <v>3281.8032499999999</v>
          </cell>
        </row>
        <row r="246">
          <cell r="N246">
            <v>3303.8597880000002</v>
          </cell>
        </row>
        <row r="247">
          <cell r="N247">
            <v>3323.0699370000002</v>
          </cell>
        </row>
        <row r="248">
          <cell r="N248">
            <v>3350.7120669999999</v>
          </cell>
        </row>
        <row r="249">
          <cell r="N249">
            <v>3378.890128</v>
          </cell>
        </row>
        <row r="250">
          <cell r="N250">
            <v>3394.5393130000002</v>
          </cell>
        </row>
        <row r="251">
          <cell r="N251">
            <v>3410.1765890000001</v>
          </cell>
        </row>
        <row r="252">
          <cell r="N252">
            <v>3437.4733409999999</v>
          </cell>
        </row>
        <row r="253">
          <cell r="N253">
            <v>3459.3869639999998</v>
          </cell>
        </row>
        <row r="254">
          <cell r="N254">
            <v>3488.4701530000002</v>
          </cell>
        </row>
        <row r="255">
          <cell r="N255">
            <v>3519.7447040000002</v>
          </cell>
        </row>
        <row r="256">
          <cell r="N256">
            <v>3553.5083570000002</v>
          </cell>
        </row>
        <row r="257">
          <cell r="N257">
            <v>3573.1948889999999</v>
          </cell>
        </row>
        <row r="258">
          <cell r="N258">
            <v>3591.6070970000001</v>
          </cell>
        </row>
        <row r="259">
          <cell r="N259">
            <v>3628.5267880000001</v>
          </cell>
        </row>
        <row r="260">
          <cell r="N260">
            <v>3657.752892</v>
          </cell>
        </row>
        <row r="261">
          <cell r="N261">
            <v>3705.5102980000001</v>
          </cell>
        </row>
        <row r="262">
          <cell r="N262">
            <v>3762.7239100000002</v>
          </cell>
        </row>
        <row r="263">
          <cell r="N263">
            <v>3816.9601269999998</v>
          </cell>
        </row>
        <row r="264">
          <cell r="N264">
            <v>3852.3077539999999</v>
          </cell>
        </row>
        <row r="265">
          <cell r="N265">
            <v>3886.2024120000001</v>
          </cell>
        </row>
        <row r="266">
          <cell r="N266">
            <v>3964.1029610000001</v>
          </cell>
        </row>
        <row r="267">
          <cell r="N267">
            <v>4017.2673159999999</v>
          </cell>
        </row>
        <row r="268">
          <cell r="N268">
            <v>4102.6947170000003</v>
          </cell>
        </row>
        <row r="269">
          <cell r="N269">
            <v>4193.4457000000002</v>
          </cell>
        </row>
        <row r="270">
          <cell r="N270">
            <v>4285.0899010000003</v>
          </cell>
        </row>
        <row r="271">
          <cell r="N271">
            <v>4342.9942680000004</v>
          </cell>
        </row>
        <row r="272">
          <cell r="N272">
            <v>4390.7159460000003</v>
          </cell>
        </row>
        <row r="273">
          <cell r="N273">
            <v>4490.7206699999997</v>
          </cell>
        </row>
        <row r="274">
          <cell r="N274">
            <v>4592.2260020000003</v>
          </cell>
        </row>
        <row r="275">
          <cell r="N275">
            <v>4739.0830050000004</v>
          </cell>
        </row>
        <row r="276">
          <cell r="N276">
            <v>4809.9688120000001</v>
          </cell>
        </row>
        <row r="277">
          <cell r="N277">
            <v>4970.4622820000004</v>
          </cell>
        </row>
        <row r="278">
          <cell r="N278">
            <v>5095.0126460000001</v>
          </cell>
        </row>
        <row r="279">
          <cell r="N279">
            <v>5212.7983709999999</v>
          </cell>
        </row>
        <row r="280">
          <cell r="N280">
            <v>5362.3826669999999</v>
          </cell>
        </row>
        <row r="281">
          <cell r="N281">
            <v>5519.1246199999996</v>
          </cell>
        </row>
        <row r="282">
          <cell r="N282">
            <v>5712.0835989999996</v>
          </cell>
        </row>
        <row r="283">
          <cell r="N283">
            <v>5935.1857200000004</v>
          </cell>
        </row>
        <row r="284">
          <cell r="N284">
            <v>6166.0171559999999</v>
          </cell>
        </row>
        <row r="285">
          <cell r="N285">
            <v>6333.394362</v>
          </cell>
        </row>
        <row r="286">
          <cell r="N286">
            <v>6482.93102</v>
          </cell>
        </row>
        <row r="287">
          <cell r="N287">
            <v>6783.6716779999997</v>
          </cell>
        </row>
        <row r="288">
          <cell r="N288">
            <v>6873.386528</v>
          </cell>
        </row>
        <row r="289">
          <cell r="N289">
            <v>7248.3000359999996</v>
          </cell>
        </row>
        <row r="290">
          <cell r="N290">
            <v>7516.9920199999997</v>
          </cell>
        </row>
        <row r="291">
          <cell r="N291">
            <v>7788.7685849999998</v>
          </cell>
        </row>
        <row r="292">
          <cell r="N292">
            <v>7956.9556419999999</v>
          </cell>
        </row>
        <row r="293">
          <cell r="N293">
            <v>8129.7636149999998</v>
          </cell>
        </row>
        <row r="294">
          <cell r="N294">
            <v>8207.4378809999998</v>
          </cell>
        </row>
        <row r="295">
          <cell r="N295">
            <v>8523.6014429999996</v>
          </cell>
        </row>
        <row r="296">
          <cell r="N296">
            <v>8790.3878939999995</v>
          </cell>
        </row>
        <row r="297">
          <cell r="N297">
            <v>9085.0070290000003</v>
          </cell>
        </row>
        <row r="298">
          <cell r="N298">
            <v>9350.1261400000003</v>
          </cell>
        </row>
        <row r="299">
          <cell r="N299">
            <v>9524.4823579999993</v>
          </cell>
        </row>
        <row r="300">
          <cell r="N300">
            <v>9562.7478319999991</v>
          </cell>
        </row>
        <row r="301">
          <cell r="N301">
            <v>9736.3894749999999</v>
          </cell>
        </row>
        <row r="302">
          <cell r="N302">
            <v>10048.78961</v>
          </cell>
        </row>
        <row r="303">
          <cell r="N303">
            <v>10331.368162000001</v>
          </cell>
        </row>
        <row r="304">
          <cell r="N304">
            <v>10617.686320999999</v>
          </cell>
        </row>
        <row r="305">
          <cell r="N305">
            <v>10886.759410999999</v>
          </cell>
        </row>
        <row r="306">
          <cell r="N306">
            <v>11051.969074000001</v>
          </cell>
        </row>
        <row r="307">
          <cell r="N307">
            <v>11104.097296</v>
          </cell>
        </row>
        <row r="308">
          <cell r="N308">
            <v>11276.250243</v>
          </cell>
        </row>
        <row r="309">
          <cell r="N309">
            <v>11471.210031000001</v>
          </cell>
        </row>
        <row r="310">
          <cell r="N310">
            <v>11860.498399</v>
          </cell>
        </row>
        <row r="311">
          <cell r="N311">
            <v>12121.925541000001</v>
          </cell>
        </row>
        <row r="312">
          <cell r="N312">
            <v>12369.871041</v>
          </cell>
        </row>
        <row r="313">
          <cell r="N313">
            <v>12534.759145</v>
          </cell>
        </row>
        <row r="314">
          <cell r="N314">
            <v>12572.834064999999</v>
          </cell>
        </row>
        <row r="315">
          <cell r="N315">
            <v>12742.20017</v>
          </cell>
        </row>
        <row r="316">
          <cell r="N316">
            <v>13037.152773</v>
          </cell>
        </row>
        <row r="317">
          <cell r="N317">
            <v>13314.348196000001</v>
          </cell>
        </row>
        <row r="318">
          <cell r="N318">
            <v>13595.307045</v>
          </cell>
        </row>
        <row r="319">
          <cell r="N319">
            <v>13785.503001999999</v>
          </cell>
        </row>
        <row r="320">
          <cell r="N320">
            <v>14096.652631000001</v>
          </cell>
        </row>
        <row r="321">
          <cell r="N321">
            <v>14226.586123999999</v>
          </cell>
        </row>
        <row r="322">
          <cell r="N322">
            <v>14291.564780999999</v>
          </cell>
        </row>
        <row r="323">
          <cell r="N323">
            <v>14640.074755</v>
          </cell>
        </row>
        <row r="324">
          <cell r="N324">
            <v>14938.874152</v>
          </cell>
        </row>
        <row r="325">
          <cell r="N325">
            <v>15328.72227</v>
          </cell>
        </row>
        <row r="326">
          <cell r="N326">
            <v>15652.865248</v>
          </cell>
        </row>
        <row r="327">
          <cell r="N327">
            <v>15912.398767000001</v>
          </cell>
        </row>
        <row r="328">
          <cell r="N328">
            <v>16087.576746999999</v>
          </cell>
        </row>
        <row r="329">
          <cell r="N329">
            <v>16164.405433</v>
          </cell>
        </row>
        <row r="330">
          <cell r="N330">
            <v>16567.246900999999</v>
          </cell>
        </row>
        <row r="331">
          <cell r="N331">
            <v>16957.214114999999</v>
          </cell>
        </row>
        <row r="332">
          <cell r="N332">
            <v>17316.633263</v>
          </cell>
        </row>
        <row r="333">
          <cell r="N333">
            <v>17707.624701000001</v>
          </cell>
        </row>
        <row r="334">
          <cell r="N334">
            <v>17965.812438000001</v>
          </cell>
        </row>
        <row r="335">
          <cell r="N335">
            <v>18042.557756999999</v>
          </cell>
        </row>
        <row r="336">
          <cell r="N336">
            <v>18271.888586000001</v>
          </cell>
        </row>
        <row r="337">
          <cell r="N337">
            <v>18702.455550999999</v>
          </cell>
        </row>
        <row r="338">
          <cell r="N338">
            <v>19104.499078000001</v>
          </cell>
        </row>
        <row r="339">
          <cell r="N339">
            <v>19419.709871999999</v>
          </cell>
        </row>
        <row r="340">
          <cell r="N340">
            <v>19445.196369000001</v>
          </cell>
        </row>
        <row r="341">
          <cell r="N341">
            <v>19606.023306999999</v>
          </cell>
        </row>
        <row r="342">
          <cell r="N342">
            <v>19753.690161999999</v>
          </cell>
        </row>
        <row r="343">
          <cell r="N343">
            <v>19920.471889</v>
          </cell>
        </row>
        <row r="344">
          <cell r="N344">
            <v>20152.30373</v>
          </cell>
        </row>
        <row r="345">
          <cell r="N345">
            <v>20736.397062</v>
          </cell>
        </row>
        <row r="346">
          <cell r="N346">
            <v>20967.049855000001</v>
          </cell>
        </row>
        <row r="347">
          <cell r="N347">
            <v>20992.262430999999</v>
          </cell>
        </row>
        <row r="348">
          <cell r="N348">
            <v>21122.112557</v>
          </cell>
        </row>
        <row r="349">
          <cell r="N349">
            <v>21245.448144000002</v>
          </cell>
        </row>
        <row r="350">
          <cell r="N350">
            <v>21392.174143</v>
          </cell>
        </row>
        <row r="351">
          <cell r="N351">
            <v>21610.702985</v>
          </cell>
        </row>
        <row r="352">
          <cell r="N352">
            <v>21928.248057000001</v>
          </cell>
        </row>
        <row r="353">
          <cell r="N353">
            <v>22468.144946</v>
          </cell>
        </row>
        <row r="354">
          <cell r="N354">
            <v>22695.343960999999</v>
          </cell>
        </row>
        <row r="355">
          <cell r="N355">
            <v>22967.168163999999</v>
          </cell>
        </row>
        <row r="356">
          <cell r="N356">
            <v>22978.458444</v>
          </cell>
        </row>
        <row r="357">
          <cell r="N357">
            <v>23117.871961000001</v>
          </cell>
        </row>
        <row r="358">
          <cell r="N358">
            <v>23441.931572000001</v>
          </cell>
        </row>
        <row r="359">
          <cell r="N359">
            <v>23746.411838</v>
          </cell>
        </row>
        <row r="360">
          <cell r="N360">
            <v>24000.597956000001</v>
          </cell>
        </row>
        <row r="361">
          <cell r="N361">
            <v>24102.936957999998</v>
          </cell>
        </row>
        <row r="362">
          <cell r="N362">
            <v>24279.401172000002</v>
          </cell>
        </row>
        <row r="363">
          <cell r="N363">
            <v>24416.170762999998</v>
          </cell>
        </row>
        <row r="364">
          <cell r="N364">
            <v>24526.370085999999</v>
          </cell>
        </row>
        <row r="365">
          <cell r="N365">
            <v>24672.059950999999</v>
          </cell>
        </row>
        <row r="366">
          <cell r="N366">
            <v>25017.473435</v>
          </cell>
        </row>
        <row r="367">
          <cell r="N367">
            <v>25116.049009999999</v>
          </cell>
        </row>
        <row r="368">
          <cell r="N368">
            <v>25310.961159999999</v>
          </cell>
        </row>
        <row r="369">
          <cell r="N369">
            <v>25458.997211000002</v>
          </cell>
        </row>
        <row r="370">
          <cell r="N370">
            <v>25579.021936000001</v>
          </cell>
        </row>
        <row r="371">
          <cell r="N371">
            <v>25661.043197999999</v>
          </cell>
        </row>
        <row r="372">
          <cell r="N372">
            <v>25772.838404999999</v>
          </cell>
        </row>
        <row r="373">
          <cell r="N373">
            <v>25959.056562999998</v>
          </cell>
        </row>
        <row r="374">
          <cell r="N374">
            <v>26136.306809000002</v>
          </cell>
        </row>
        <row r="375">
          <cell r="N375">
            <v>26289.118600999998</v>
          </cell>
        </row>
        <row r="376">
          <cell r="N376">
            <v>26497.750584000001</v>
          </cell>
        </row>
        <row r="377">
          <cell r="N377">
            <v>26506.658949000001</v>
          </cell>
        </row>
        <row r="378">
          <cell r="N378">
            <v>26586.072013000001</v>
          </cell>
        </row>
        <row r="379">
          <cell r="N379">
            <v>26677.656665999999</v>
          </cell>
        </row>
        <row r="380">
          <cell r="N380">
            <v>26826.371564000001</v>
          </cell>
        </row>
        <row r="381">
          <cell r="N381">
            <v>26981.577181000001</v>
          </cell>
        </row>
        <row r="382">
          <cell r="N382">
            <v>27110.617456</v>
          </cell>
        </row>
        <row r="383">
          <cell r="N383">
            <v>27213.420932000001</v>
          </cell>
        </row>
        <row r="384">
          <cell r="N384">
            <v>27292.857814999999</v>
          </cell>
        </row>
        <row r="385">
          <cell r="N385">
            <v>27348.237352</v>
          </cell>
        </row>
        <row r="386">
          <cell r="N386">
            <v>27416.455414</v>
          </cell>
        </row>
        <row r="387">
          <cell r="N387">
            <v>27526.571370000001</v>
          </cell>
        </row>
        <row r="388">
          <cell r="N388">
            <v>27644.809657999998</v>
          </cell>
        </row>
        <row r="389">
          <cell r="N389">
            <v>27754.342044000001</v>
          </cell>
        </row>
        <row r="390">
          <cell r="N390">
            <v>27831.563747</v>
          </cell>
        </row>
        <row r="391">
          <cell r="N391">
            <v>27889.182283999999</v>
          </cell>
        </row>
        <row r="392">
          <cell r="N392">
            <v>27950.302237</v>
          </cell>
        </row>
        <row r="393">
          <cell r="N393">
            <v>28020.449649999999</v>
          </cell>
        </row>
        <row r="394">
          <cell r="N394">
            <v>28134.757777999999</v>
          </cell>
        </row>
        <row r="395">
          <cell r="N395">
            <v>28252.007570999998</v>
          </cell>
        </row>
        <row r="396">
          <cell r="N396">
            <v>28359.789250000002</v>
          </cell>
        </row>
        <row r="397">
          <cell r="N397">
            <v>28445.085646</v>
          </cell>
        </row>
        <row r="398">
          <cell r="N398">
            <v>28517.662612</v>
          </cell>
        </row>
        <row r="399">
          <cell r="N399">
            <v>28577.019948000001</v>
          </cell>
        </row>
        <row r="400">
          <cell r="N400">
            <v>28645.666754000002</v>
          </cell>
        </row>
        <row r="401">
          <cell r="N401">
            <v>28773.980544999999</v>
          </cell>
        </row>
        <row r="402">
          <cell r="N402">
            <v>28905.367007000001</v>
          </cell>
        </row>
        <row r="403">
          <cell r="N403">
            <v>29017.757693</v>
          </cell>
        </row>
        <row r="404">
          <cell r="N404">
            <v>29109.116064000002</v>
          </cell>
        </row>
        <row r="405">
          <cell r="N405">
            <v>29181.978859999999</v>
          </cell>
        </row>
        <row r="406">
          <cell r="N406">
            <v>29244.789973999999</v>
          </cell>
        </row>
        <row r="407">
          <cell r="N407">
            <v>29322.106951999998</v>
          </cell>
        </row>
        <row r="408">
          <cell r="N408">
            <v>29451.349689999999</v>
          </cell>
        </row>
        <row r="409">
          <cell r="N409">
            <v>29587.035510000002</v>
          </cell>
        </row>
        <row r="410">
          <cell r="N410">
            <v>29701.141175000001</v>
          </cell>
        </row>
        <row r="411">
          <cell r="N411">
            <v>29799.561925000002</v>
          </cell>
        </row>
        <row r="412">
          <cell r="N412">
            <v>29877.021819000001</v>
          </cell>
        </row>
        <row r="413">
          <cell r="N413">
            <v>29938.106043</v>
          </cell>
        </row>
        <row r="414">
          <cell r="N414">
            <v>30019.496098</v>
          </cell>
        </row>
        <row r="415">
          <cell r="N415">
            <v>30271.538492</v>
          </cell>
        </row>
        <row r="416">
          <cell r="N416">
            <v>30328.049438999999</v>
          </cell>
        </row>
        <row r="417">
          <cell r="N417">
            <v>30480.134747</v>
          </cell>
        </row>
        <row r="418">
          <cell r="N418">
            <v>30605.995165</v>
          </cell>
        </row>
        <row r="419">
          <cell r="N419">
            <v>30712.919354000001</v>
          </cell>
        </row>
        <row r="420">
          <cell r="N420">
            <v>30790.843721000001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4">
          <cell r="G4">
            <v>0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1"/>
  <sheetViews>
    <sheetView tabSelected="1" topLeftCell="A3" workbookViewId="0">
      <selection activeCell="J45" sqref="J5:J45"/>
    </sheetView>
  </sheetViews>
  <sheetFormatPr defaultRowHeight="15" x14ac:dyDescent="0.25"/>
  <cols>
    <col min="1" max="2" width="14.42578125" customWidth="1"/>
    <col min="3" max="3" width="12.85546875" bestFit="1" customWidth="1"/>
    <col min="4" max="4" width="18.85546875" bestFit="1" customWidth="1"/>
    <col min="5" max="5" width="15.7109375" bestFit="1" customWidth="1"/>
    <col min="6" max="6" width="17.7109375" customWidth="1"/>
    <col min="9" max="9" width="14.7109375" bestFit="1" customWidth="1"/>
    <col min="10" max="10" width="12.28515625" bestFit="1" customWidth="1"/>
    <col min="11" max="11" width="20.5703125" customWidth="1"/>
  </cols>
  <sheetData>
    <row r="1" spans="1:12" s="6" customFormat="1" ht="23.45" x14ac:dyDescent="0.45">
      <c r="A1" s="26" t="s">
        <v>468</v>
      </c>
      <c r="B1" s="26"/>
    </row>
    <row r="2" spans="1:12" ht="14.45" x14ac:dyDescent="0.3">
      <c r="A2" s="7" t="s">
        <v>36</v>
      </c>
      <c r="B2" s="7" t="s">
        <v>37</v>
      </c>
      <c r="C2" s="8" t="s">
        <v>38</v>
      </c>
      <c r="D2" t="s">
        <v>39</v>
      </c>
      <c r="E2" t="s">
        <v>40</v>
      </c>
      <c r="F2" s="27" t="s">
        <v>467</v>
      </c>
      <c r="G2" s="27"/>
      <c r="H2" s="27"/>
      <c r="I2" s="27"/>
      <c r="J2" s="27"/>
      <c r="K2" s="27"/>
      <c r="L2" s="14"/>
    </row>
    <row r="3" spans="1:12" ht="24" x14ac:dyDescent="0.3">
      <c r="A3" s="9" t="s">
        <v>41</v>
      </c>
      <c r="B3" s="9"/>
      <c r="C3" s="10">
        <f>[1]Sheet1_Raw!N2</f>
        <v>0</v>
      </c>
      <c r="F3" s="11" t="s">
        <v>36</v>
      </c>
      <c r="G3" s="11" t="s">
        <v>37</v>
      </c>
      <c r="H3" s="11" t="s">
        <v>38</v>
      </c>
      <c r="I3" s="11" t="s">
        <v>42</v>
      </c>
      <c r="J3" s="11" t="s">
        <v>43</v>
      </c>
      <c r="K3" s="11"/>
    </row>
    <row r="4" spans="1:12" ht="24" x14ac:dyDescent="0.3">
      <c r="A4" s="9" t="s">
        <v>44</v>
      </c>
      <c r="B4" s="9"/>
      <c r="C4" s="10">
        <f>[1]Sheet1_Raw!N3</f>
        <v>0</v>
      </c>
      <c r="F4" t="s">
        <v>87</v>
      </c>
      <c r="G4">
        <v>0</v>
      </c>
      <c r="H4">
        <v>1.678714</v>
      </c>
      <c r="I4">
        <v>0.65283328571428567</v>
      </c>
      <c r="J4">
        <v>0.2398162857142857</v>
      </c>
    </row>
    <row r="5" spans="1:12" ht="24" x14ac:dyDescent="0.3">
      <c r="A5" s="9" t="s">
        <v>45</v>
      </c>
      <c r="B5" s="9"/>
      <c r="C5" s="10">
        <f>[1]Sheet1_Raw!N4</f>
        <v>0</v>
      </c>
      <c r="F5" t="s">
        <v>88</v>
      </c>
      <c r="G5">
        <v>1</v>
      </c>
      <c r="H5">
        <v>1.771976</v>
      </c>
      <c r="I5">
        <v>0.90597271428571424</v>
      </c>
      <c r="J5">
        <v>0.25313942857142857</v>
      </c>
    </row>
    <row r="6" spans="1:12" ht="24" x14ac:dyDescent="0.3">
      <c r="A6" s="9" t="s">
        <v>46</v>
      </c>
      <c r="B6" s="9"/>
      <c r="C6" s="10">
        <f>[1]Sheet1_Raw!N5</f>
        <v>0</v>
      </c>
      <c r="F6" t="s">
        <v>89</v>
      </c>
      <c r="G6">
        <v>2</v>
      </c>
      <c r="H6">
        <v>2.8911190000000002</v>
      </c>
      <c r="I6">
        <v>1.2790202857142856</v>
      </c>
      <c r="J6">
        <v>0.37304757142857137</v>
      </c>
    </row>
    <row r="7" spans="1:12" ht="24" x14ac:dyDescent="0.3">
      <c r="A7" s="9" t="s">
        <v>47</v>
      </c>
      <c r="B7" s="9"/>
      <c r="C7" s="10">
        <f>[1]Sheet1_Raw!N6</f>
        <v>0</v>
      </c>
      <c r="F7" t="s">
        <v>90</v>
      </c>
      <c r="G7">
        <v>3</v>
      </c>
      <c r="H7">
        <v>2.8911190000000002</v>
      </c>
      <c r="I7">
        <v>1.6520678571428571</v>
      </c>
      <c r="J7">
        <v>0.37304757142857148</v>
      </c>
    </row>
    <row r="8" spans="1:12" ht="24" x14ac:dyDescent="0.3">
      <c r="A8" s="9" t="s">
        <v>48</v>
      </c>
      <c r="B8" s="9"/>
      <c r="C8" s="10">
        <f>[1]Sheet1_Raw!N7</f>
        <v>1.191E-2</v>
      </c>
      <c r="F8" t="s">
        <v>91</v>
      </c>
      <c r="G8">
        <v>4</v>
      </c>
      <c r="H8">
        <v>3.8237380000000001</v>
      </c>
      <c r="I8">
        <v>2.1317005714285715</v>
      </c>
      <c r="J8">
        <v>0.47963271428571441</v>
      </c>
    </row>
    <row r="9" spans="1:12" ht="24" x14ac:dyDescent="0.3">
      <c r="A9" s="9" t="s">
        <v>49</v>
      </c>
      <c r="B9" s="9"/>
      <c r="C9" s="10">
        <f>[1]Sheet1_Raw!N8</f>
        <v>4.7638E-2</v>
      </c>
      <c r="F9" t="s">
        <v>92</v>
      </c>
      <c r="G9">
        <v>5</v>
      </c>
      <c r="H9">
        <v>8.4868319999999997</v>
      </c>
      <c r="I9">
        <v>3.237520142857143</v>
      </c>
      <c r="J9">
        <v>1.1058195714285715</v>
      </c>
    </row>
    <row r="10" spans="1:12" ht="24" x14ac:dyDescent="0.3">
      <c r="A10" s="9" t="s">
        <v>50</v>
      </c>
      <c r="B10" s="9"/>
      <c r="C10" s="10">
        <f>[1]Sheet1_Raw!N9</f>
        <v>4.7638E-2</v>
      </c>
      <c r="F10" t="s">
        <v>93</v>
      </c>
      <c r="G10">
        <v>6</v>
      </c>
      <c r="H10">
        <v>8.7666179999999994</v>
      </c>
      <c r="I10">
        <v>4.3300165714285717</v>
      </c>
      <c r="J10">
        <v>1.0924964285714287</v>
      </c>
    </row>
    <row r="11" spans="1:12" ht="24" x14ac:dyDescent="0.3">
      <c r="A11" s="9" t="s">
        <v>51</v>
      </c>
      <c r="B11" s="9"/>
      <c r="C11" s="10">
        <f>[1]Sheet1_Raw!N10</f>
        <v>4.7638E-2</v>
      </c>
      <c r="F11" t="s">
        <v>94</v>
      </c>
      <c r="G11">
        <v>7</v>
      </c>
      <c r="H11">
        <v>13.149927</v>
      </c>
      <c r="I11">
        <v>5.9687612857142858</v>
      </c>
      <c r="J11">
        <v>1.6387447142857141</v>
      </c>
    </row>
    <row r="12" spans="1:12" ht="24" x14ac:dyDescent="0.3">
      <c r="A12" s="9" t="s">
        <v>52</v>
      </c>
      <c r="B12" s="9"/>
      <c r="C12" s="10">
        <f>[1]Sheet1_Raw!N11</f>
        <v>5.9547999999999997E-2</v>
      </c>
      <c r="F12" t="s">
        <v>95</v>
      </c>
      <c r="G12">
        <v>8</v>
      </c>
      <c r="H12">
        <v>17.626498000000002</v>
      </c>
      <c r="I12">
        <v>8.2336930000000006</v>
      </c>
      <c r="J12">
        <v>2.2649317142857148</v>
      </c>
    </row>
    <row r="13" spans="1:12" ht="24" x14ac:dyDescent="0.3">
      <c r="A13" s="9" t="s">
        <v>53</v>
      </c>
      <c r="B13" s="9"/>
      <c r="C13" s="10">
        <f>[1]Sheet1_Raw!N12</f>
        <v>9.5277000000000001E-2</v>
      </c>
      <c r="F13" t="s">
        <v>96</v>
      </c>
      <c r="G13">
        <v>9</v>
      </c>
      <c r="H13">
        <v>23.595258999999999</v>
      </c>
      <c r="I13">
        <v>11.191427285714285</v>
      </c>
      <c r="J13">
        <v>2.9577342857142845</v>
      </c>
    </row>
    <row r="14" spans="1:12" ht="24" x14ac:dyDescent="0.3">
      <c r="A14" s="9" t="s">
        <v>54</v>
      </c>
      <c r="B14" s="9"/>
      <c r="C14" s="10">
        <f>[1]Sheet1_Raw!N13</f>
        <v>0.11909599999999999</v>
      </c>
      <c r="F14" t="s">
        <v>97</v>
      </c>
      <c r="G14">
        <v>10</v>
      </c>
      <c r="H14">
        <v>27.792044000000001</v>
      </c>
      <c r="I14">
        <v>14.748702285714286</v>
      </c>
      <c r="J14">
        <v>3.5572750000000006</v>
      </c>
    </row>
    <row r="15" spans="1:12" ht="24" x14ac:dyDescent="0.3">
      <c r="A15" s="9" t="s">
        <v>55</v>
      </c>
      <c r="B15" s="9"/>
      <c r="C15" s="10">
        <f>[1]Sheet1_Raw!N14</f>
        <v>0.14291499999999999</v>
      </c>
      <c r="F15" t="s">
        <v>98</v>
      </c>
      <c r="G15">
        <v>11</v>
      </c>
      <c r="H15">
        <v>36.931710000000002</v>
      </c>
      <c r="I15">
        <v>19.478412571428574</v>
      </c>
      <c r="J15">
        <v>4.7297102857142885</v>
      </c>
    </row>
    <row r="16" spans="1:12" ht="24" x14ac:dyDescent="0.3">
      <c r="A16" s="9" t="s">
        <v>56</v>
      </c>
      <c r="B16" s="9"/>
      <c r="C16" s="10">
        <f>[1]Sheet1_Raw!N15</f>
        <v>0.14291499999999999</v>
      </c>
      <c r="F16" t="s">
        <v>99</v>
      </c>
      <c r="G16">
        <v>12</v>
      </c>
      <c r="H16">
        <v>43.273519</v>
      </c>
      <c r="I16">
        <v>24.447939285714284</v>
      </c>
      <c r="J16">
        <v>4.9695267142857098</v>
      </c>
    </row>
    <row r="17" spans="1:10" ht="24" x14ac:dyDescent="0.3">
      <c r="A17" s="9" t="s">
        <v>57</v>
      </c>
      <c r="B17" s="9"/>
      <c r="C17" s="10">
        <f>[1]Sheet1_Raw!N16</f>
        <v>0.14291499999999999</v>
      </c>
      <c r="F17" t="s">
        <v>100</v>
      </c>
      <c r="G17">
        <v>13</v>
      </c>
      <c r="H17">
        <v>64.723754</v>
      </c>
      <c r="I17">
        <v>32.441815857142856</v>
      </c>
      <c r="J17">
        <v>7.9938765714285722</v>
      </c>
    </row>
    <row r="18" spans="1:10" ht="24" x14ac:dyDescent="0.3">
      <c r="A18" s="9" t="s">
        <v>58</v>
      </c>
      <c r="B18" s="9"/>
      <c r="C18" s="10">
        <f>[1]Sheet1_Raw!N17</f>
        <v>0.14291499999999999</v>
      </c>
      <c r="F18" t="s">
        <v>101</v>
      </c>
      <c r="G18">
        <v>14</v>
      </c>
      <c r="H18">
        <v>77.687156999999999</v>
      </c>
      <c r="I18">
        <v>41.661420142857146</v>
      </c>
      <c r="J18">
        <v>9.2196042857142899</v>
      </c>
    </row>
    <row r="19" spans="1:10" ht="24" x14ac:dyDescent="0.3">
      <c r="A19" s="9" t="s">
        <v>59</v>
      </c>
      <c r="B19" s="9"/>
      <c r="C19" s="10">
        <f>[1]Sheet1_Raw!N18</f>
        <v>0.15482499999999999</v>
      </c>
      <c r="F19" t="s">
        <v>102</v>
      </c>
      <c r="G19">
        <v>15</v>
      </c>
      <c r="H19">
        <v>92.795584000000005</v>
      </c>
      <c r="I19">
        <v>52.399861000000001</v>
      </c>
      <c r="J19">
        <v>10.738440857142855</v>
      </c>
    </row>
    <row r="20" spans="1:10" ht="24" x14ac:dyDescent="0.3">
      <c r="A20" s="9" t="s">
        <v>60</v>
      </c>
      <c r="B20" s="9"/>
      <c r="C20" s="10">
        <f>[1]Sheet1_Raw!N19</f>
        <v>0.15482499999999999</v>
      </c>
      <c r="F20" t="s">
        <v>103</v>
      </c>
      <c r="G20">
        <v>16</v>
      </c>
      <c r="H20">
        <v>104.453321</v>
      </c>
      <c r="I20">
        <v>63.951012714285717</v>
      </c>
      <c r="J20">
        <v>11.551151714285716</v>
      </c>
    </row>
    <row r="21" spans="1:10" ht="24" x14ac:dyDescent="0.3">
      <c r="A21" s="9" t="s">
        <v>61</v>
      </c>
      <c r="B21" s="9"/>
      <c r="C21" s="10">
        <f>[1]Sheet1_Raw!N20</f>
        <v>0.16673399999999999</v>
      </c>
      <c r="F21" t="s">
        <v>104</v>
      </c>
      <c r="G21">
        <v>17</v>
      </c>
      <c r="H21">
        <v>115.2717</v>
      </c>
      <c r="I21">
        <v>76.448106428571435</v>
      </c>
      <c r="J21">
        <v>12.497093714285718</v>
      </c>
    </row>
    <row r="22" spans="1:10" ht="24" x14ac:dyDescent="0.3">
      <c r="A22" s="9" t="s">
        <v>62</v>
      </c>
      <c r="B22" s="9"/>
      <c r="C22" s="10">
        <f>[1]Sheet1_Raw!N21</f>
        <v>0.16673399999999999</v>
      </c>
      <c r="F22" t="s">
        <v>105</v>
      </c>
      <c r="G22">
        <v>18</v>
      </c>
      <c r="H22">
        <v>130.00708</v>
      </c>
      <c r="I22">
        <v>89.744587857142861</v>
      </c>
      <c r="J22">
        <v>13.296481428571425</v>
      </c>
    </row>
    <row r="23" spans="1:10" ht="24" x14ac:dyDescent="0.3">
      <c r="A23" s="9" t="s">
        <v>63</v>
      </c>
      <c r="B23" s="9"/>
      <c r="C23" s="10">
        <f>[1]Sheet1_Raw!N22</f>
        <v>0.190553</v>
      </c>
      <c r="F23" t="s">
        <v>106</v>
      </c>
      <c r="G23">
        <v>19</v>
      </c>
      <c r="H23">
        <v>154.25517199999999</v>
      </c>
      <c r="I23">
        <v>105.59910971428573</v>
      </c>
      <c r="J23">
        <v>15.854521857142871</v>
      </c>
    </row>
    <row r="24" spans="1:10" ht="24" x14ac:dyDescent="0.3">
      <c r="A24" s="9" t="s">
        <v>64</v>
      </c>
      <c r="B24" s="9"/>
      <c r="C24" s="10">
        <f>[1]Sheet1_Raw!N23</f>
        <v>0.190553</v>
      </c>
      <c r="F24" t="s">
        <v>107</v>
      </c>
      <c r="G24">
        <v>20</v>
      </c>
      <c r="H24">
        <v>179.529145</v>
      </c>
      <c r="I24">
        <v>121.99987985714286</v>
      </c>
      <c r="J24">
        <v>16.400770142857127</v>
      </c>
    </row>
    <row r="25" spans="1:10" ht="24" x14ac:dyDescent="0.3">
      <c r="A25" s="9" t="s">
        <v>65</v>
      </c>
      <c r="B25" s="9"/>
      <c r="C25" s="10">
        <f>[1]Sheet1_Raw!N24</f>
        <v>0.190553</v>
      </c>
      <c r="F25" t="s">
        <v>108</v>
      </c>
      <c r="G25">
        <v>21</v>
      </c>
      <c r="H25">
        <v>212.54385500000001</v>
      </c>
      <c r="I25">
        <v>141.26512242857143</v>
      </c>
      <c r="J25">
        <v>19.265242571428573</v>
      </c>
    </row>
    <row r="26" spans="1:10" ht="24" x14ac:dyDescent="0.3">
      <c r="A26" s="9" t="s">
        <v>66</v>
      </c>
      <c r="B26" s="9"/>
      <c r="C26" s="10">
        <f>[1]Sheet1_Raw!N25</f>
        <v>0.190553</v>
      </c>
      <c r="F26" t="s">
        <v>109</v>
      </c>
      <c r="G26">
        <v>22</v>
      </c>
      <c r="H26">
        <v>245.37204199999999</v>
      </c>
      <c r="I26">
        <v>163.06175928571429</v>
      </c>
      <c r="J26">
        <v>21.796636857142857</v>
      </c>
    </row>
    <row r="27" spans="1:10" ht="24" x14ac:dyDescent="0.3">
      <c r="A27" s="9" t="s">
        <v>67</v>
      </c>
      <c r="B27" s="9"/>
      <c r="C27" s="10">
        <f>[1]Sheet1_Raw!N26</f>
        <v>0.190553</v>
      </c>
      <c r="F27" t="s">
        <v>110</v>
      </c>
      <c r="G27">
        <v>23</v>
      </c>
      <c r="H27">
        <v>262.71875399999999</v>
      </c>
      <c r="I27">
        <v>185.67110685714286</v>
      </c>
      <c r="J27">
        <v>22.609347571428572</v>
      </c>
    </row>
    <row r="28" spans="1:10" ht="24" x14ac:dyDescent="0.3">
      <c r="A28" s="9" t="s">
        <v>68</v>
      </c>
      <c r="B28" s="9"/>
      <c r="C28" s="10">
        <f>[1]Sheet1_Raw!N27</f>
        <v>0.190553</v>
      </c>
      <c r="F28" t="s">
        <v>111</v>
      </c>
      <c r="G28">
        <v>24</v>
      </c>
      <c r="H28">
        <v>279.878942</v>
      </c>
      <c r="I28">
        <v>209.18642714285713</v>
      </c>
      <c r="J28">
        <v>23.515320285714267</v>
      </c>
    </row>
    <row r="29" spans="1:10" ht="24" x14ac:dyDescent="0.3">
      <c r="A29" s="9" t="s">
        <v>69</v>
      </c>
      <c r="B29" s="9"/>
      <c r="C29" s="10">
        <f>[1]Sheet1_Raw!N28</f>
        <v>0.190553</v>
      </c>
      <c r="F29" t="s">
        <v>112</v>
      </c>
      <c r="G29">
        <v>25</v>
      </c>
      <c r="H29">
        <v>308.51034399999998</v>
      </c>
      <c r="I29">
        <v>234.68689342857144</v>
      </c>
      <c r="J29">
        <v>25.50046628571431</v>
      </c>
    </row>
    <row r="30" spans="1:10" ht="24" x14ac:dyDescent="0.3">
      <c r="A30" s="9" t="s">
        <v>70</v>
      </c>
      <c r="B30" s="9"/>
      <c r="C30" s="10">
        <f>[1]Sheet1_Raw!N29</f>
        <v>0.190553</v>
      </c>
      <c r="F30" t="s">
        <v>113</v>
      </c>
      <c r="G30">
        <v>26</v>
      </c>
      <c r="H30">
        <v>327.16272199999997</v>
      </c>
      <c r="I30">
        <v>259.38797199999999</v>
      </c>
      <c r="J30">
        <v>24.701078571428553</v>
      </c>
    </row>
    <row r="31" spans="1:10" ht="24" x14ac:dyDescent="0.3">
      <c r="A31" s="9" t="s">
        <v>71</v>
      </c>
      <c r="B31" s="9"/>
      <c r="C31" s="10">
        <f>[1]Sheet1_Raw!N30</f>
        <v>0.190553</v>
      </c>
      <c r="F31" t="s">
        <v>114</v>
      </c>
      <c r="G31">
        <v>27</v>
      </c>
      <c r="H31">
        <v>359.80438500000002</v>
      </c>
      <c r="I31">
        <v>285.14157771428569</v>
      </c>
      <c r="J31">
        <v>25.753605714285698</v>
      </c>
    </row>
    <row r="32" spans="1:10" ht="24" x14ac:dyDescent="0.3">
      <c r="A32" s="9" t="s">
        <v>72</v>
      </c>
      <c r="B32" s="9"/>
      <c r="C32" s="10">
        <f>[1]Sheet1_Raw!N31</f>
        <v>0.190553</v>
      </c>
      <c r="F32" t="s">
        <v>115</v>
      </c>
      <c r="G32">
        <v>28</v>
      </c>
      <c r="H32">
        <v>381.53440599999999</v>
      </c>
      <c r="I32">
        <v>309.28308500000003</v>
      </c>
      <c r="J32">
        <v>24.14150728571434</v>
      </c>
    </row>
    <row r="33" spans="1:10" ht="24" x14ac:dyDescent="0.3">
      <c r="A33" s="9" t="s">
        <v>73</v>
      </c>
      <c r="B33" s="9"/>
      <c r="C33" s="10">
        <f>[1]Sheet1_Raw!N32</f>
        <v>0.190553</v>
      </c>
      <c r="F33" t="s">
        <v>116</v>
      </c>
      <c r="G33">
        <v>29</v>
      </c>
      <c r="H33">
        <v>417.06718799999999</v>
      </c>
      <c r="I33">
        <v>333.81096300000002</v>
      </c>
      <c r="J33">
        <v>24.527877999999987</v>
      </c>
    </row>
    <row r="34" spans="1:10" ht="24" x14ac:dyDescent="0.3">
      <c r="A34" s="9" t="s">
        <v>74</v>
      </c>
      <c r="B34" s="9"/>
      <c r="C34" s="10">
        <f>[1]Sheet1_Raw!N33</f>
        <v>0.190553</v>
      </c>
      <c r="D34" s="12">
        <f t="shared" ref="D34:D39" si="0">AVERAGE(C28:C34)</f>
        <v>0.190553</v>
      </c>
      <c r="F34" t="s">
        <v>117</v>
      </c>
      <c r="G34">
        <v>30</v>
      </c>
      <c r="H34">
        <v>427.792305</v>
      </c>
      <c r="I34">
        <v>357.39289885714282</v>
      </c>
      <c r="J34">
        <v>23.58193585714281</v>
      </c>
    </row>
    <row r="35" spans="1:10" ht="24" x14ac:dyDescent="0.3">
      <c r="A35" s="9" t="s">
        <v>75</v>
      </c>
      <c r="B35" s="9"/>
      <c r="C35" s="10">
        <f>[1]Sheet1_Raw!N34</f>
        <v>0.190553</v>
      </c>
      <c r="D35" s="12">
        <f t="shared" si="0"/>
        <v>0.190553</v>
      </c>
      <c r="F35" t="s">
        <v>118</v>
      </c>
      <c r="G35">
        <v>31</v>
      </c>
      <c r="H35">
        <v>449.70884999999998</v>
      </c>
      <c r="I35">
        <v>381.65431428571429</v>
      </c>
      <c r="J35">
        <v>24.261415428571468</v>
      </c>
    </row>
    <row r="36" spans="1:10" ht="24" x14ac:dyDescent="0.3">
      <c r="A36" s="9" t="s">
        <v>76</v>
      </c>
      <c r="B36" s="9">
        <v>-6</v>
      </c>
      <c r="C36" s="10">
        <f>[1]Sheet1_Raw!N35</f>
        <v>0.190553</v>
      </c>
      <c r="D36" s="12">
        <f t="shared" si="0"/>
        <v>0.190553</v>
      </c>
      <c r="F36" t="s">
        <v>119</v>
      </c>
      <c r="G36">
        <v>32</v>
      </c>
      <c r="H36">
        <v>467.89492000000001</v>
      </c>
      <c r="I36">
        <v>404.42353942857147</v>
      </c>
      <c r="J36">
        <v>22.769225142857181</v>
      </c>
    </row>
    <row r="37" spans="1:10" ht="24" x14ac:dyDescent="0.3">
      <c r="A37" s="9" t="s">
        <v>77</v>
      </c>
      <c r="B37" s="9">
        <v>-5</v>
      </c>
      <c r="C37" s="10">
        <f>[1]Sheet1_Raw!N36</f>
        <v>0.202463</v>
      </c>
      <c r="D37" s="12">
        <f t="shared" si="0"/>
        <v>0.19225442857142858</v>
      </c>
      <c r="F37" t="s">
        <v>120</v>
      </c>
      <c r="G37">
        <v>33</v>
      </c>
      <c r="H37">
        <v>495.40717799999999</v>
      </c>
      <c r="I37">
        <v>428.45846171428576</v>
      </c>
      <c r="J37">
        <v>24.034922285714288</v>
      </c>
    </row>
    <row r="38" spans="1:10" ht="24" x14ac:dyDescent="0.3">
      <c r="A38" s="9" t="s">
        <v>78</v>
      </c>
      <c r="B38" s="9">
        <v>-4</v>
      </c>
      <c r="C38" s="10">
        <f>[1]Sheet1_Raw!N37</f>
        <v>0.32155899999999998</v>
      </c>
      <c r="D38" s="12">
        <f t="shared" si="0"/>
        <v>0.2109695714285714</v>
      </c>
      <c r="E38" s="12">
        <f>D38-D37</f>
        <v>1.8715142857142819E-2</v>
      </c>
      <c r="F38" t="s">
        <v>121</v>
      </c>
      <c r="G38">
        <v>34</v>
      </c>
      <c r="H38">
        <v>519.37548500000003</v>
      </c>
      <c r="I38">
        <v>451.25433314285709</v>
      </c>
      <c r="J38">
        <v>22.795871428571331</v>
      </c>
    </row>
    <row r="39" spans="1:10" ht="24" x14ac:dyDescent="0.3">
      <c r="A39" s="9" t="s">
        <v>79</v>
      </c>
      <c r="B39" s="9">
        <v>-3</v>
      </c>
      <c r="C39" s="10">
        <f>[1]Sheet1_Raw!N38</f>
        <v>0.54784100000000002</v>
      </c>
      <c r="D39" s="12">
        <f t="shared" si="0"/>
        <v>0.26201071428571426</v>
      </c>
      <c r="E39" s="12">
        <f t="shared" ref="E39:E102" si="1">D39-D38</f>
        <v>5.1041142857142868E-2</v>
      </c>
      <c r="F39" t="s">
        <v>122</v>
      </c>
      <c r="G39">
        <v>35</v>
      </c>
      <c r="H39">
        <v>534.57717300000002</v>
      </c>
      <c r="I39">
        <v>473.11758557142861</v>
      </c>
      <c r="J39">
        <v>21.863252428571514</v>
      </c>
    </row>
    <row r="40" spans="1:10" ht="24" x14ac:dyDescent="0.3">
      <c r="A40" s="9" t="s">
        <v>80</v>
      </c>
      <c r="B40" s="9">
        <v>-2</v>
      </c>
      <c r="C40" s="10">
        <f>[1]Sheet1_Raw!N39</f>
        <v>0.57165999999999995</v>
      </c>
      <c r="D40" s="12">
        <f>AVERAGE(C34:C40)</f>
        <v>0.31645457142857142</v>
      </c>
      <c r="E40" s="12">
        <f t="shared" si="1"/>
        <v>5.4443857142857155E-2</v>
      </c>
      <c r="F40" t="s">
        <v>123</v>
      </c>
      <c r="G40">
        <v>36</v>
      </c>
      <c r="H40">
        <v>543.81010100000003</v>
      </c>
      <c r="I40">
        <v>491.22371599999997</v>
      </c>
      <c r="J40">
        <v>18.106130428571362</v>
      </c>
    </row>
    <row r="41" spans="1:10" ht="24" x14ac:dyDescent="0.3">
      <c r="A41" s="9" t="s">
        <v>81</v>
      </c>
      <c r="B41" s="9">
        <v>-1</v>
      </c>
      <c r="C41" s="10">
        <f>[1]Sheet1_Raw!N40</f>
        <v>0.94085700000000005</v>
      </c>
      <c r="D41" s="12">
        <f t="shared" ref="D41:D104" si="2">AVERAGE(C35:C41)</f>
        <v>0.42364085714285721</v>
      </c>
      <c r="E41" s="12">
        <f t="shared" si="1"/>
        <v>0.10718628571428579</v>
      </c>
      <c r="F41" t="s">
        <v>124</v>
      </c>
      <c r="G41">
        <v>37</v>
      </c>
      <c r="H41">
        <v>558.73200399999996</v>
      </c>
      <c r="I41">
        <v>509.92938728571426</v>
      </c>
      <c r="J41">
        <v>18.705671285714288</v>
      </c>
    </row>
    <row r="42" spans="1:10" ht="24" x14ac:dyDescent="0.3">
      <c r="A42" s="9" t="s">
        <v>82</v>
      </c>
      <c r="B42" s="9">
        <v>0</v>
      </c>
      <c r="C42" s="10">
        <f>[1]Sheet1_Raw!N41</f>
        <v>1.5482450000000001</v>
      </c>
      <c r="D42" s="12">
        <f t="shared" si="2"/>
        <v>0.61759685714285717</v>
      </c>
      <c r="E42" s="12">
        <f t="shared" si="1"/>
        <v>0.19395599999999996</v>
      </c>
      <c r="F42" t="s">
        <v>125</v>
      </c>
      <c r="G42">
        <v>38</v>
      </c>
      <c r="H42">
        <v>565.07381299999997</v>
      </c>
      <c r="I42">
        <v>526.4100962857143</v>
      </c>
      <c r="J42">
        <v>16.480709000000047</v>
      </c>
    </row>
    <row r="43" spans="1:10" ht="24" x14ac:dyDescent="0.3">
      <c r="A43" s="9" t="s">
        <v>83</v>
      </c>
      <c r="B43" s="9">
        <v>1</v>
      </c>
      <c r="C43" s="10">
        <f>[1]Sheet1_Raw!N42</f>
        <v>1.8936230000000001</v>
      </c>
      <c r="D43" s="12">
        <f t="shared" si="2"/>
        <v>0.86089257142857156</v>
      </c>
      <c r="E43" s="12">
        <f t="shared" si="1"/>
        <v>0.24329571428571439</v>
      </c>
      <c r="F43" t="s">
        <v>126</v>
      </c>
      <c r="G43">
        <v>39</v>
      </c>
      <c r="H43">
        <v>569.92343100000005</v>
      </c>
      <c r="I43">
        <v>540.98559785714292</v>
      </c>
      <c r="J43">
        <v>14.575501571428617</v>
      </c>
    </row>
    <row r="44" spans="1:10" ht="24" x14ac:dyDescent="0.3">
      <c r="A44" s="9" t="s">
        <v>84</v>
      </c>
      <c r="B44" s="9">
        <f t="shared" ref="B44:B107" si="3">1+B43</f>
        <v>2</v>
      </c>
      <c r="C44" s="10">
        <f>[1]Sheet1_Raw!N43</f>
        <v>2.3342770000000002</v>
      </c>
      <c r="D44" s="12">
        <f t="shared" si="2"/>
        <v>1.1654374285714286</v>
      </c>
      <c r="E44" s="12">
        <f t="shared" si="1"/>
        <v>0.30454485714285706</v>
      </c>
      <c r="F44" t="s">
        <v>127</v>
      </c>
      <c r="G44">
        <v>40</v>
      </c>
      <c r="H44">
        <v>579.71592999999996</v>
      </c>
      <c r="I44">
        <v>553.02970528571427</v>
      </c>
      <c r="J44">
        <v>12.044107428571351</v>
      </c>
    </row>
    <row r="45" spans="1:10" ht="24" x14ac:dyDescent="0.3">
      <c r="A45" s="9" t="s">
        <v>85</v>
      </c>
      <c r="B45" s="9">
        <f t="shared" si="3"/>
        <v>3</v>
      </c>
      <c r="C45" s="10">
        <f>[1]Sheet1_Raw!N44</f>
        <v>3.1203090000000002</v>
      </c>
      <c r="D45" s="12">
        <f t="shared" si="2"/>
        <v>1.5652588571428574</v>
      </c>
      <c r="E45" s="12">
        <f t="shared" si="1"/>
        <v>0.39982142857142877</v>
      </c>
      <c r="F45" t="s">
        <v>128</v>
      </c>
      <c r="G45">
        <v>41</v>
      </c>
      <c r="H45">
        <v>599.95376099999999</v>
      </c>
      <c r="I45">
        <v>564.54088757142858</v>
      </c>
      <c r="J45">
        <v>11.511182285714312</v>
      </c>
    </row>
    <row r="46" spans="1:10" ht="24" x14ac:dyDescent="0.3">
      <c r="A46" s="9" t="s">
        <v>86</v>
      </c>
      <c r="B46" s="9">
        <f t="shared" si="3"/>
        <v>4</v>
      </c>
      <c r="C46" s="10">
        <f>[1]Sheet1_Raw!N45</f>
        <v>5.7404159999999997</v>
      </c>
      <c r="D46" s="12">
        <f t="shared" si="2"/>
        <v>2.3070552857142856</v>
      </c>
      <c r="E46" s="12">
        <f t="shared" si="1"/>
        <v>0.74179642857142825</v>
      </c>
      <c r="F46" t="s">
        <v>129</v>
      </c>
      <c r="G46">
        <v>42</v>
      </c>
      <c r="H46">
        <v>610.77214000000004</v>
      </c>
      <c r="I46">
        <v>575.42588285714282</v>
      </c>
      <c r="J46">
        <v>10.88499528571424</v>
      </c>
    </row>
    <row r="47" spans="1:10" ht="24" x14ac:dyDescent="0.25">
      <c r="A47" s="9" t="s">
        <v>87</v>
      </c>
      <c r="B47" s="9">
        <f t="shared" si="3"/>
        <v>5</v>
      </c>
      <c r="C47" s="10">
        <f>[1]Sheet1_Raw!N46</f>
        <v>7.9794169999999998</v>
      </c>
      <c r="D47" s="12">
        <f t="shared" si="2"/>
        <v>3.3653062857142859</v>
      </c>
      <c r="E47" s="12">
        <f t="shared" si="1"/>
        <v>1.0582510000000003</v>
      </c>
      <c r="F47" t="s">
        <v>130</v>
      </c>
      <c r="G47">
        <v>43</v>
      </c>
      <c r="H47">
        <v>616.08806800000002</v>
      </c>
      <c r="I47">
        <v>585.75130671428565</v>
      </c>
      <c r="J47">
        <v>10.325423857142823</v>
      </c>
    </row>
    <row r="48" spans="1:10" ht="24" x14ac:dyDescent="0.25">
      <c r="A48" s="9" t="s">
        <v>88</v>
      </c>
      <c r="B48" s="9">
        <f t="shared" si="3"/>
        <v>6</v>
      </c>
      <c r="C48" s="10">
        <f>[1]Sheet1_Raw!N47</f>
        <v>9.5157530000000001</v>
      </c>
      <c r="D48" s="12">
        <f t="shared" si="2"/>
        <v>4.5902914285714287</v>
      </c>
      <c r="E48" s="12">
        <f t="shared" si="1"/>
        <v>1.2249851428571428</v>
      </c>
      <c r="F48" t="s">
        <v>131</v>
      </c>
      <c r="G48">
        <v>44</v>
      </c>
      <c r="H48">
        <v>629.14473299999997</v>
      </c>
      <c r="I48">
        <v>595.81026800000006</v>
      </c>
      <c r="J48">
        <v>10.058961285714417</v>
      </c>
    </row>
    <row r="49" spans="1:10" ht="24" x14ac:dyDescent="0.25">
      <c r="A49" s="9" t="s">
        <v>89</v>
      </c>
      <c r="B49" s="9">
        <f t="shared" si="3"/>
        <v>7</v>
      </c>
      <c r="C49" s="10">
        <f>[1]Sheet1_Raw!N48</f>
        <v>12.385961</v>
      </c>
      <c r="D49" s="12">
        <f t="shared" si="2"/>
        <v>6.1385365714285713</v>
      </c>
      <c r="E49" s="12">
        <f t="shared" si="1"/>
        <v>1.5482451428571427</v>
      </c>
      <c r="F49" t="s">
        <v>132</v>
      </c>
      <c r="G49">
        <v>45</v>
      </c>
      <c r="H49">
        <v>643.50706500000001</v>
      </c>
      <c r="I49">
        <v>607.01501828571429</v>
      </c>
      <c r="J49">
        <v>11.204750285714226</v>
      </c>
    </row>
    <row r="50" spans="1:10" ht="24" x14ac:dyDescent="0.25">
      <c r="A50" s="9" t="s">
        <v>90</v>
      </c>
      <c r="B50" s="9">
        <f t="shared" si="3"/>
        <v>8</v>
      </c>
      <c r="C50" s="10">
        <f>[1]Sheet1_Raw!N49</f>
        <v>14.005663</v>
      </c>
      <c r="D50" s="12">
        <f t="shared" si="2"/>
        <v>7.8688279999999997</v>
      </c>
      <c r="E50" s="12">
        <f t="shared" si="1"/>
        <v>1.7302914285714284</v>
      </c>
      <c r="F50" t="s">
        <v>133</v>
      </c>
      <c r="G50">
        <v>46</v>
      </c>
      <c r="H50">
        <v>655.91089699999998</v>
      </c>
      <c r="I50">
        <v>619.29894200000001</v>
      </c>
      <c r="J50">
        <v>12.28392371428572</v>
      </c>
    </row>
    <row r="51" spans="1:10" ht="24" x14ac:dyDescent="0.25">
      <c r="A51" s="9" t="s">
        <v>91</v>
      </c>
      <c r="B51" s="9">
        <f t="shared" si="3"/>
        <v>9</v>
      </c>
      <c r="C51" s="10">
        <f>[1]Sheet1_Raw!N50</f>
        <v>17.352255</v>
      </c>
      <c r="D51" s="12">
        <f t="shared" si="2"/>
        <v>10.014253428571427</v>
      </c>
      <c r="E51" s="12">
        <f t="shared" si="1"/>
        <v>2.1454254285714276</v>
      </c>
      <c r="F51" t="s">
        <v>134</v>
      </c>
      <c r="G51">
        <v>47</v>
      </c>
      <c r="H51">
        <v>665.143824</v>
      </c>
      <c r="I51">
        <v>631.50292685714271</v>
      </c>
      <c r="J51">
        <v>12.2039848571427</v>
      </c>
    </row>
    <row r="52" spans="1:10" ht="24" x14ac:dyDescent="0.25">
      <c r="A52" s="9" t="s">
        <v>92</v>
      </c>
      <c r="B52" s="9">
        <f t="shared" si="3"/>
        <v>10</v>
      </c>
      <c r="C52" s="10">
        <f>[1]Sheet1_Raw!N51</f>
        <v>22.723474</v>
      </c>
      <c r="D52" s="12">
        <f t="shared" si="2"/>
        <v>12.814705571428572</v>
      </c>
      <c r="E52" s="12">
        <f t="shared" si="1"/>
        <v>2.8004521428571447</v>
      </c>
      <c r="F52" t="s">
        <v>135</v>
      </c>
      <c r="G52">
        <v>48</v>
      </c>
      <c r="H52">
        <v>670.27322800000002</v>
      </c>
      <c r="I52">
        <v>641.54856499999994</v>
      </c>
      <c r="J52">
        <v>10.045638142857229</v>
      </c>
    </row>
    <row r="53" spans="1:10" ht="24" x14ac:dyDescent="0.25">
      <c r="A53" s="9" t="s">
        <v>93</v>
      </c>
      <c r="B53" s="9">
        <f t="shared" si="3"/>
        <v>11</v>
      </c>
      <c r="C53" s="10">
        <f>[1]Sheet1_Raw!N52</f>
        <v>24.748103</v>
      </c>
      <c r="D53" s="12">
        <f t="shared" si="2"/>
        <v>15.530089428571429</v>
      </c>
      <c r="E53" s="12">
        <f t="shared" si="1"/>
        <v>2.7153838571428572</v>
      </c>
      <c r="F53" t="s">
        <v>136</v>
      </c>
      <c r="G53">
        <v>49</v>
      </c>
      <c r="H53">
        <v>678.29375100000004</v>
      </c>
      <c r="I53">
        <v>651.19450942857145</v>
      </c>
      <c r="J53">
        <v>9.6459444285715108</v>
      </c>
    </row>
    <row r="54" spans="1:10" ht="24" x14ac:dyDescent="0.25">
      <c r="A54" s="9" t="s">
        <v>94</v>
      </c>
      <c r="B54" s="9">
        <f t="shared" si="3"/>
        <v>12</v>
      </c>
      <c r="C54" s="10">
        <f>[1]Sheet1_Raw!N53</f>
        <v>43.767698000000003</v>
      </c>
      <c r="D54" s="12">
        <f t="shared" si="2"/>
        <v>20.642700999999999</v>
      </c>
      <c r="E54" s="12">
        <f t="shared" si="1"/>
        <v>5.1126115714285696</v>
      </c>
      <c r="F54" t="s">
        <v>137</v>
      </c>
      <c r="G54">
        <v>50</v>
      </c>
      <c r="H54">
        <v>685.66144099999997</v>
      </c>
      <c r="I54">
        <v>661.13356271428563</v>
      </c>
      <c r="J54">
        <v>9.9390532857141807</v>
      </c>
    </row>
    <row r="55" spans="1:10" ht="24" x14ac:dyDescent="0.25">
      <c r="A55" s="9" t="s">
        <v>95</v>
      </c>
      <c r="B55" s="9">
        <f t="shared" si="3"/>
        <v>13</v>
      </c>
      <c r="C55" s="10">
        <f>[1]Sheet1_Raw!N54</f>
        <v>54.605414000000003</v>
      </c>
      <c r="D55" s="12">
        <f t="shared" si="2"/>
        <v>27.084081142857144</v>
      </c>
      <c r="E55" s="12">
        <f t="shared" si="1"/>
        <v>6.4413801428571453</v>
      </c>
      <c r="F55" t="s">
        <v>138</v>
      </c>
      <c r="G55">
        <v>51</v>
      </c>
      <c r="H55">
        <v>690.51105900000005</v>
      </c>
      <c r="I55">
        <v>669.90018071428585</v>
      </c>
      <c r="J55">
        <v>8.7666180000002214</v>
      </c>
    </row>
    <row r="56" spans="1:10" ht="24" x14ac:dyDescent="0.25">
      <c r="A56" s="9" t="s">
        <v>96</v>
      </c>
      <c r="B56" s="9">
        <f t="shared" si="3"/>
        <v>14</v>
      </c>
      <c r="C56" s="10">
        <f>[1]Sheet1_Raw!N55</f>
        <v>69.016002999999998</v>
      </c>
      <c r="D56" s="12">
        <f t="shared" si="2"/>
        <v>35.174087142857147</v>
      </c>
      <c r="E56" s="12">
        <f t="shared" si="1"/>
        <v>8.0900060000000025</v>
      </c>
      <c r="F56" t="s">
        <v>139</v>
      </c>
      <c r="G56">
        <v>52</v>
      </c>
      <c r="H56">
        <v>694.33479699999998</v>
      </c>
      <c r="I56">
        <v>677.16128528571426</v>
      </c>
      <c r="J56">
        <v>7.2611045714284046</v>
      </c>
    </row>
    <row r="57" spans="1:10" ht="24" x14ac:dyDescent="0.25">
      <c r="A57" s="9" t="s">
        <v>97</v>
      </c>
      <c r="B57" s="9">
        <f t="shared" si="3"/>
        <v>15</v>
      </c>
      <c r="C57" s="10">
        <f>[1]Sheet1_Raw!N56</f>
        <v>86.606449999999995</v>
      </c>
      <c r="D57" s="12">
        <f t="shared" si="2"/>
        <v>45.54562814285714</v>
      </c>
      <c r="E57" s="12">
        <f t="shared" si="1"/>
        <v>10.371540999999993</v>
      </c>
      <c r="F57" t="s">
        <v>140</v>
      </c>
      <c r="G57">
        <v>53</v>
      </c>
      <c r="H57">
        <v>699.83724900000004</v>
      </c>
      <c r="I57">
        <v>683.43647842857149</v>
      </c>
      <c r="J57">
        <v>6.2751931428572334</v>
      </c>
    </row>
    <row r="58" spans="1:10" ht="24" x14ac:dyDescent="0.25">
      <c r="A58" s="9" t="s">
        <v>98</v>
      </c>
      <c r="B58" s="9">
        <f t="shared" si="3"/>
        <v>16</v>
      </c>
      <c r="C58" s="10">
        <f>[1]Sheet1_Raw!N57</f>
        <v>110.246961</v>
      </c>
      <c r="D58" s="12">
        <f t="shared" si="2"/>
        <v>58.816300428571424</v>
      </c>
      <c r="E58" s="12">
        <f t="shared" si="1"/>
        <v>13.270672285714284</v>
      </c>
      <c r="F58" t="s">
        <v>141</v>
      </c>
      <c r="G58">
        <v>54</v>
      </c>
      <c r="H58">
        <v>706.83189100000004</v>
      </c>
      <c r="I58">
        <v>689.39191657142862</v>
      </c>
      <c r="J58">
        <v>5.9554381428571332</v>
      </c>
    </row>
    <row r="59" spans="1:10" ht="24" x14ac:dyDescent="0.25">
      <c r="A59" s="9" t="s">
        <v>99</v>
      </c>
      <c r="B59" s="9">
        <f t="shared" si="3"/>
        <v>17</v>
      </c>
      <c r="C59" s="10">
        <f>[1]Sheet1_Raw!N58</f>
        <v>146.80936500000001</v>
      </c>
      <c r="D59" s="12">
        <f t="shared" si="2"/>
        <v>76.542856285714279</v>
      </c>
      <c r="E59" s="12">
        <f t="shared" si="1"/>
        <v>17.726555857142856</v>
      </c>
      <c r="F59" t="s">
        <v>142</v>
      </c>
      <c r="G59">
        <v>55</v>
      </c>
      <c r="H59">
        <v>716.43786599999999</v>
      </c>
      <c r="I59">
        <v>695.9868648571429</v>
      </c>
      <c r="J59">
        <v>6.5949482857142812</v>
      </c>
    </row>
    <row r="60" spans="1:10" ht="24" x14ac:dyDescent="0.25">
      <c r="A60" s="9" t="s">
        <v>100</v>
      </c>
      <c r="B60" s="9">
        <f t="shared" si="3"/>
        <v>18</v>
      </c>
      <c r="C60" s="10">
        <f>[1]Sheet1_Raw!N59</f>
        <v>182.45473100000001</v>
      </c>
      <c r="D60" s="12">
        <f t="shared" si="2"/>
        <v>99.072374571428568</v>
      </c>
      <c r="E60" s="12">
        <f t="shared" si="1"/>
        <v>22.529518285714289</v>
      </c>
      <c r="F60" t="s">
        <v>143</v>
      </c>
      <c r="G60">
        <v>56</v>
      </c>
      <c r="H60">
        <v>721.56727000000001</v>
      </c>
      <c r="I60">
        <v>702.1687961428571</v>
      </c>
      <c r="J60">
        <v>6.1819312857141995</v>
      </c>
    </row>
    <row r="61" spans="1:10" ht="24" x14ac:dyDescent="0.25">
      <c r="A61" s="9" t="s">
        <v>101</v>
      </c>
      <c r="B61" s="9">
        <f t="shared" si="3"/>
        <v>19</v>
      </c>
      <c r="C61" s="10">
        <f>[1]Sheet1_Raw!N60</f>
        <v>236.38130000000001</v>
      </c>
      <c r="D61" s="12">
        <f t="shared" si="2"/>
        <v>126.58860342857143</v>
      </c>
      <c r="E61" s="12">
        <f t="shared" si="1"/>
        <v>27.516228857142863</v>
      </c>
      <c r="F61" t="s">
        <v>144</v>
      </c>
      <c r="G61">
        <v>57</v>
      </c>
      <c r="H61">
        <v>723.24598400000002</v>
      </c>
      <c r="I61">
        <v>707.53801657142856</v>
      </c>
      <c r="J61">
        <v>5.3692204285714524</v>
      </c>
    </row>
    <row r="62" spans="1:10" ht="24" x14ac:dyDescent="0.25">
      <c r="A62" s="9" t="s">
        <v>102</v>
      </c>
      <c r="B62" s="9">
        <f t="shared" si="3"/>
        <v>20</v>
      </c>
      <c r="C62" s="10">
        <f>[1]Sheet1_Raw!N61</f>
        <v>264.54745100000002</v>
      </c>
      <c r="D62" s="12">
        <f t="shared" si="2"/>
        <v>156.58032299999999</v>
      </c>
      <c r="E62" s="12">
        <f t="shared" si="1"/>
        <v>29.991719571428561</v>
      </c>
      <c r="F62" t="s">
        <v>145</v>
      </c>
      <c r="G62">
        <v>58</v>
      </c>
      <c r="H62">
        <v>725.670793</v>
      </c>
      <c r="I62">
        <v>712.56083571428576</v>
      </c>
      <c r="J62">
        <v>5.0228191428572018</v>
      </c>
    </row>
    <row r="63" spans="1:10" ht="24" x14ac:dyDescent="0.25">
      <c r="A63" s="9" t="s">
        <v>103</v>
      </c>
      <c r="B63" s="9">
        <f t="shared" si="3"/>
        <v>21</v>
      </c>
      <c r="C63" s="10">
        <f>[1]Sheet1_Raw!N62</f>
        <v>296.22692799999999</v>
      </c>
      <c r="D63" s="12">
        <f t="shared" si="2"/>
        <v>189.03902657142859</v>
      </c>
      <c r="E63" s="12">
        <f t="shared" si="1"/>
        <v>32.4587035714286</v>
      </c>
      <c r="F63" t="s">
        <v>146</v>
      </c>
      <c r="G63">
        <v>59</v>
      </c>
      <c r="H63">
        <v>729.21474499999999</v>
      </c>
      <c r="I63">
        <v>717.54368542857151</v>
      </c>
      <c r="J63">
        <v>4.9828497142857486</v>
      </c>
    </row>
    <row r="64" spans="1:10" ht="24" x14ac:dyDescent="0.25">
      <c r="A64" s="9" t="s">
        <v>104</v>
      </c>
      <c r="B64" s="9">
        <f t="shared" si="3"/>
        <v>22</v>
      </c>
      <c r="C64" s="10">
        <f>[1]Sheet1_Raw!N63</f>
        <v>346.044692</v>
      </c>
      <c r="D64" s="12">
        <f t="shared" si="2"/>
        <v>226.10163257142858</v>
      </c>
      <c r="E64" s="12">
        <f t="shared" si="1"/>
        <v>37.062605999999988</v>
      </c>
      <c r="F64" t="s">
        <v>147</v>
      </c>
      <c r="G64">
        <v>60</v>
      </c>
      <c r="H64">
        <v>736.39591099999996</v>
      </c>
      <c r="I64">
        <v>722.7663514285714</v>
      </c>
      <c r="J64">
        <v>5.2226659999998901</v>
      </c>
    </row>
    <row r="65" spans="1:10" ht="24" x14ac:dyDescent="0.25">
      <c r="A65" s="9" t="s">
        <v>105</v>
      </c>
      <c r="B65" s="9">
        <f t="shared" si="3"/>
        <v>23</v>
      </c>
      <c r="C65" s="10">
        <f>[1]Sheet1_Raw!N64</f>
        <v>392.849332</v>
      </c>
      <c r="D65" s="12">
        <f t="shared" si="2"/>
        <v>266.47339985714285</v>
      </c>
      <c r="E65" s="12">
        <f t="shared" si="1"/>
        <v>40.37176728571427</v>
      </c>
      <c r="F65" t="s">
        <v>148</v>
      </c>
      <c r="G65">
        <v>61</v>
      </c>
      <c r="H65">
        <v>743.67033900000001</v>
      </c>
      <c r="I65">
        <v>728.02898685714285</v>
      </c>
      <c r="J65">
        <v>5.2626354285714569</v>
      </c>
    </row>
    <row r="66" spans="1:10" ht="24" x14ac:dyDescent="0.25">
      <c r="A66" s="9" t="s">
        <v>106</v>
      </c>
      <c r="B66" s="9">
        <f t="shared" si="3"/>
        <v>24</v>
      </c>
      <c r="C66" s="10">
        <f>[1]Sheet1_Raw!N65</f>
        <v>444.501171</v>
      </c>
      <c r="D66" s="12">
        <f t="shared" si="2"/>
        <v>309.00080071428567</v>
      </c>
      <c r="E66" s="12">
        <f t="shared" si="1"/>
        <v>42.527400857142823</v>
      </c>
      <c r="F66" t="s">
        <v>149</v>
      </c>
      <c r="G66">
        <v>62</v>
      </c>
      <c r="H66">
        <v>748.986267</v>
      </c>
      <c r="I66">
        <v>732.67875842857143</v>
      </c>
      <c r="J66">
        <v>4.6497715714285732</v>
      </c>
    </row>
    <row r="67" spans="1:10" ht="24" x14ac:dyDescent="0.25">
      <c r="A67" s="9" t="s">
        <v>107</v>
      </c>
      <c r="B67" s="9">
        <f t="shared" si="3"/>
        <v>25</v>
      </c>
      <c r="C67" s="10">
        <f>[1]Sheet1_Raw!N66</f>
        <v>523.28302799999994</v>
      </c>
      <c r="D67" s="12">
        <f t="shared" si="2"/>
        <v>357.69055742857142</v>
      </c>
      <c r="E67" s="12">
        <f t="shared" si="1"/>
        <v>48.68975671428575</v>
      </c>
      <c r="F67" t="s">
        <v>150</v>
      </c>
      <c r="G67">
        <v>63</v>
      </c>
      <c r="H67">
        <v>753.27631399999996</v>
      </c>
      <c r="I67">
        <v>737.20862185714282</v>
      </c>
      <c r="J67">
        <v>4.5298634285713888</v>
      </c>
    </row>
    <row r="68" spans="1:10" ht="24" x14ac:dyDescent="0.25">
      <c r="A68" s="9" t="s">
        <v>108</v>
      </c>
      <c r="B68" s="9">
        <f t="shared" si="3"/>
        <v>26</v>
      </c>
      <c r="C68" s="10">
        <f>[1]Sheet1_Raw!N67</f>
        <v>605.85213099999999</v>
      </c>
      <c r="D68" s="12">
        <f t="shared" si="2"/>
        <v>410.47210471428571</v>
      </c>
      <c r="E68" s="12">
        <f t="shared" si="1"/>
        <v>52.781547285714282</v>
      </c>
      <c r="F68" t="s">
        <v>151</v>
      </c>
      <c r="G68">
        <v>64</v>
      </c>
      <c r="H68">
        <v>754.95502799999997</v>
      </c>
      <c r="I68">
        <v>741.73848528571432</v>
      </c>
      <c r="J68">
        <v>4.5298634285715025</v>
      </c>
    </row>
    <row r="69" spans="1:10" ht="24" x14ac:dyDescent="0.25">
      <c r="A69" s="9" t="s">
        <v>109</v>
      </c>
      <c r="B69" s="9">
        <f t="shared" si="3"/>
        <v>27</v>
      </c>
      <c r="C69" s="10">
        <f>[1]Sheet1_Raw!N68</f>
        <v>687.12308900000005</v>
      </c>
      <c r="D69" s="12">
        <f t="shared" si="2"/>
        <v>470.84005300000001</v>
      </c>
      <c r="E69" s="12">
        <f t="shared" si="1"/>
        <v>60.367948285714306</v>
      </c>
      <c r="F69" t="s">
        <v>152</v>
      </c>
      <c r="G69">
        <v>65</v>
      </c>
      <c r="H69">
        <v>757.56636100000003</v>
      </c>
      <c r="I69">
        <v>746.29499500000009</v>
      </c>
      <c r="J69">
        <v>4.5565097142857667</v>
      </c>
    </row>
    <row r="70" spans="1:10" ht="24" x14ac:dyDescent="0.25">
      <c r="A70" s="9" t="s">
        <v>110</v>
      </c>
      <c r="B70" s="9">
        <f t="shared" si="3"/>
        <v>28</v>
      </c>
      <c r="C70" s="10">
        <f>[1]Sheet1_Raw!N69</f>
        <v>739.52523199999996</v>
      </c>
      <c r="D70" s="12">
        <f t="shared" si="2"/>
        <v>534.16838214285713</v>
      </c>
      <c r="E70" s="12">
        <f t="shared" si="1"/>
        <v>63.328329142857115</v>
      </c>
      <c r="F70" t="s">
        <v>153</v>
      </c>
      <c r="G70">
        <v>66</v>
      </c>
      <c r="H70">
        <v>762.50924099999997</v>
      </c>
      <c r="I70">
        <v>751.05135157142843</v>
      </c>
      <c r="J70">
        <v>4.7563565714283413</v>
      </c>
    </row>
    <row r="71" spans="1:10" ht="24" x14ac:dyDescent="0.25">
      <c r="A71" s="9" t="s">
        <v>111</v>
      </c>
      <c r="B71" s="9">
        <f t="shared" si="3"/>
        <v>29</v>
      </c>
      <c r="C71" s="10">
        <f>[1]Sheet1_Raw!N70</f>
        <v>796.57210899999995</v>
      </c>
      <c r="D71" s="12">
        <f t="shared" si="2"/>
        <v>598.52944171428578</v>
      </c>
      <c r="E71" s="12">
        <f t="shared" si="1"/>
        <v>64.361059571428655</v>
      </c>
      <c r="F71" t="s">
        <v>154</v>
      </c>
      <c r="G71">
        <v>67</v>
      </c>
      <c r="H71">
        <v>766.70602599999995</v>
      </c>
      <c r="I71">
        <v>755.38136800000007</v>
      </c>
      <c r="J71">
        <v>4.3300164285716392</v>
      </c>
    </row>
    <row r="72" spans="1:10" ht="24" x14ac:dyDescent="0.25">
      <c r="A72" s="9" t="s">
        <v>112</v>
      </c>
      <c r="B72" s="9">
        <f t="shared" si="3"/>
        <v>30</v>
      </c>
      <c r="C72" s="10">
        <f>[1]Sheet1_Raw!N71</f>
        <v>855.20295999999996</v>
      </c>
      <c r="D72" s="12">
        <f t="shared" si="2"/>
        <v>664.57995999999991</v>
      </c>
      <c r="E72" s="12">
        <f t="shared" si="1"/>
        <v>66.050518285714134</v>
      </c>
      <c r="F72" t="s">
        <v>155</v>
      </c>
      <c r="G72">
        <v>68</v>
      </c>
      <c r="H72">
        <v>771.18259699999999</v>
      </c>
      <c r="I72">
        <v>759.31169057142858</v>
      </c>
      <c r="J72">
        <v>3.930322571428519</v>
      </c>
    </row>
    <row r="73" spans="1:10" ht="24" x14ac:dyDescent="0.25">
      <c r="A73" s="9" t="s">
        <v>113</v>
      </c>
      <c r="B73" s="9">
        <f t="shared" si="3"/>
        <v>31</v>
      </c>
      <c r="C73" s="10">
        <f>[1]Sheet1_Raw!N72</f>
        <v>927.42264</v>
      </c>
      <c r="D73" s="12">
        <f t="shared" si="2"/>
        <v>733.56874128571417</v>
      </c>
      <c r="E73" s="12">
        <f t="shared" si="1"/>
        <v>68.988781285714253</v>
      </c>
    </row>
    <row r="74" spans="1:10" ht="24" x14ac:dyDescent="0.25">
      <c r="A74" s="9" t="s">
        <v>114</v>
      </c>
      <c r="B74" s="9">
        <f t="shared" si="3"/>
        <v>32</v>
      </c>
      <c r="C74" s="10">
        <f>[1]Sheet1_Raw!N73</f>
        <v>1009.860737</v>
      </c>
      <c r="D74" s="12">
        <f t="shared" si="2"/>
        <v>803.07984257142857</v>
      </c>
      <c r="E74" s="12">
        <f t="shared" si="1"/>
        <v>69.511101285714403</v>
      </c>
    </row>
    <row r="75" spans="1:10" ht="24" x14ac:dyDescent="0.25">
      <c r="A75" s="9" t="s">
        <v>115</v>
      </c>
      <c r="B75" s="9">
        <f t="shared" si="3"/>
        <v>33</v>
      </c>
      <c r="C75" s="10">
        <f>[1]Sheet1_Raw!N74</f>
        <v>1085.6651999999999</v>
      </c>
      <c r="D75" s="12">
        <f t="shared" si="2"/>
        <v>871.62456671428583</v>
      </c>
      <c r="E75" s="12">
        <f t="shared" si="1"/>
        <v>68.544724142857262</v>
      </c>
    </row>
    <row r="76" spans="1:10" ht="24" x14ac:dyDescent="0.25">
      <c r="A76" s="9" t="s">
        <v>116</v>
      </c>
      <c r="B76" s="9">
        <f t="shared" si="3"/>
        <v>34</v>
      </c>
      <c r="C76" s="10">
        <f>[1]Sheet1_Raw!N75</f>
        <v>1144.4151469999999</v>
      </c>
      <c r="D76" s="12">
        <f t="shared" si="2"/>
        <v>936.95200357142858</v>
      </c>
      <c r="E76" s="12">
        <f t="shared" si="1"/>
        <v>65.327436857142743</v>
      </c>
    </row>
    <row r="77" spans="1:10" ht="24" x14ac:dyDescent="0.25">
      <c r="A77" s="9" t="s">
        <v>117</v>
      </c>
      <c r="B77" s="9">
        <f t="shared" si="3"/>
        <v>35</v>
      </c>
      <c r="C77" s="10">
        <f>[1]Sheet1_Raw!N76</f>
        <v>1192.4226550000001</v>
      </c>
      <c r="D77" s="12">
        <f t="shared" si="2"/>
        <v>1001.6516354285715</v>
      </c>
      <c r="E77" s="12">
        <f t="shared" si="1"/>
        <v>64.69963185714289</v>
      </c>
    </row>
    <row r="78" spans="1:10" ht="24" x14ac:dyDescent="0.25">
      <c r="A78" s="9" t="s">
        <v>118</v>
      </c>
      <c r="B78" s="9">
        <f t="shared" si="3"/>
        <v>36</v>
      </c>
      <c r="C78" s="10">
        <f>[1]Sheet1_Raw!N77</f>
        <v>1231.1406919999999</v>
      </c>
      <c r="D78" s="12">
        <f t="shared" si="2"/>
        <v>1063.7328615714284</v>
      </c>
      <c r="E78" s="12">
        <f t="shared" si="1"/>
        <v>62.081226142856963</v>
      </c>
    </row>
    <row r="79" spans="1:10" ht="24" x14ac:dyDescent="0.25">
      <c r="A79" s="9" t="s">
        <v>119</v>
      </c>
      <c r="B79" s="9">
        <f t="shared" si="3"/>
        <v>37</v>
      </c>
      <c r="C79" s="10">
        <f>[1]Sheet1_Raw!N78</f>
        <v>1282.220871</v>
      </c>
      <c r="D79" s="12">
        <f t="shared" si="2"/>
        <v>1124.7354202857143</v>
      </c>
      <c r="E79" s="12">
        <f t="shared" si="1"/>
        <v>61.002558714285897</v>
      </c>
    </row>
    <row r="80" spans="1:10" ht="24" x14ac:dyDescent="0.25">
      <c r="A80" s="9" t="s">
        <v>120</v>
      </c>
      <c r="B80" s="9">
        <f t="shared" si="3"/>
        <v>38</v>
      </c>
      <c r="C80" s="10">
        <f>[1]Sheet1_Raw!N79</f>
        <v>1349.3075229999999</v>
      </c>
      <c r="D80" s="12">
        <f t="shared" si="2"/>
        <v>1185.0046892857142</v>
      </c>
      <c r="E80" s="12">
        <f t="shared" si="1"/>
        <v>60.269268999999895</v>
      </c>
    </row>
    <row r="81" spans="1:5" ht="24" x14ac:dyDescent="0.25">
      <c r="A81" s="9" t="s">
        <v>121</v>
      </c>
      <c r="B81" s="9">
        <f t="shared" si="3"/>
        <v>39</v>
      </c>
      <c r="C81" s="10">
        <f>[1]Sheet1_Raw!N80</f>
        <v>1407.4858099999999</v>
      </c>
      <c r="D81" s="12">
        <f t="shared" si="2"/>
        <v>1241.8082711428572</v>
      </c>
      <c r="E81" s="12">
        <f t="shared" si="1"/>
        <v>56.803581857142945</v>
      </c>
    </row>
    <row r="82" spans="1:5" ht="24" x14ac:dyDescent="0.25">
      <c r="A82" s="9" t="s">
        <v>122</v>
      </c>
      <c r="B82" s="9">
        <f t="shared" si="3"/>
        <v>40</v>
      </c>
      <c r="C82" s="10">
        <f>[1]Sheet1_Raw!N81</f>
        <v>1455.005026</v>
      </c>
      <c r="D82" s="12">
        <f t="shared" si="2"/>
        <v>1294.5711034285716</v>
      </c>
      <c r="E82" s="12">
        <f t="shared" si="1"/>
        <v>52.762832285714467</v>
      </c>
    </row>
    <row r="83" spans="1:5" ht="24" x14ac:dyDescent="0.25">
      <c r="A83" s="9" t="s">
        <v>123</v>
      </c>
      <c r="B83" s="9">
        <f t="shared" si="3"/>
        <v>41</v>
      </c>
      <c r="C83" s="10">
        <f>[1]Sheet1_Raw!N82</f>
        <v>1487.6015400000001</v>
      </c>
      <c r="D83" s="12">
        <f t="shared" si="2"/>
        <v>1343.5977310000001</v>
      </c>
      <c r="E83" s="12">
        <f t="shared" si="1"/>
        <v>49.026627571428435</v>
      </c>
    </row>
    <row r="84" spans="1:5" ht="24" x14ac:dyDescent="0.25">
      <c r="A84" s="9" t="s">
        <v>124</v>
      </c>
      <c r="B84" s="9">
        <f t="shared" si="3"/>
        <v>42</v>
      </c>
      <c r="C84" s="10">
        <f>[1]Sheet1_Raw!N83</f>
        <v>1522.687156</v>
      </c>
      <c r="D84" s="12">
        <f t="shared" si="2"/>
        <v>1390.778374</v>
      </c>
      <c r="E84" s="12">
        <f t="shared" si="1"/>
        <v>47.180642999999918</v>
      </c>
    </row>
    <row r="85" spans="1:5" ht="24" x14ac:dyDescent="0.25">
      <c r="A85" s="9" t="s">
        <v>125</v>
      </c>
      <c r="B85" s="9">
        <f t="shared" si="3"/>
        <v>43</v>
      </c>
      <c r="C85" s="10">
        <f>[1]Sheet1_Raw!N84</f>
        <v>1549.1025999999999</v>
      </c>
      <c r="D85" s="12">
        <f t="shared" si="2"/>
        <v>1436.2015037142858</v>
      </c>
      <c r="E85" s="12">
        <f t="shared" si="1"/>
        <v>45.423129714285778</v>
      </c>
    </row>
    <row r="86" spans="1:5" ht="24" x14ac:dyDescent="0.25">
      <c r="A86" s="9" t="s">
        <v>126</v>
      </c>
      <c r="B86" s="9">
        <f t="shared" si="3"/>
        <v>44</v>
      </c>
      <c r="C86" s="10">
        <f>[1]Sheet1_Raw!N85</f>
        <v>1564.4302259999999</v>
      </c>
      <c r="D86" s="12">
        <f t="shared" si="2"/>
        <v>1476.5171258571429</v>
      </c>
      <c r="E86" s="12">
        <f t="shared" si="1"/>
        <v>40.315622142857137</v>
      </c>
    </row>
    <row r="87" spans="1:5" ht="24" x14ac:dyDescent="0.25">
      <c r="A87" s="9" t="s">
        <v>127</v>
      </c>
      <c r="B87" s="9">
        <f t="shared" si="3"/>
        <v>45</v>
      </c>
      <c r="C87" s="10">
        <f>[1]Sheet1_Raw!N86</f>
        <v>1604.8513330000001</v>
      </c>
      <c r="D87" s="12">
        <f t="shared" si="2"/>
        <v>1513.0233844285717</v>
      </c>
      <c r="E87" s="12">
        <f t="shared" si="1"/>
        <v>36.506258571428816</v>
      </c>
    </row>
    <row r="88" spans="1:5" ht="24" x14ac:dyDescent="0.25">
      <c r="A88" s="9" t="s">
        <v>128</v>
      </c>
      <c r="B88" s="9">
        <f t="shared" si="3"/>
        <v>46</v>
      </c>
      <c r="C88" s="10">
        <f>[1]Sheet1_Raw!N87</f>
        <v>1639.9250400000001</v>
      </c>
      <c r="D88" s="12">
        <f t="shared" si="2"/>
        <v>1546.2289887142858</v>
      </c>
      <c r="E88" s="12">
        <f t="shared" si="1"/>
        <v>33.205604285714116</v>
      </c>
    </row>
    <row r="89" spans="1:5" ht="24" x14ac:dyDescent="0.25">
      <c r="A89" s="9" t="s">
        <v>129</v>
      </c>
      <c r="B89" s="9">
        <f t="shared" si="3"/>
        <v>47</v>
      </c>
      <c r="C89" s="10">
        <f>[1]Sheet1_Raw!N88</f>
        <v>1683.978568</v>
      </c>
      <c r="D89" s="12">
        <f t="shared" si="2"/>
        <v>1578.939494714286</v>
      </c>
      <c r="E89" s="12">
        <f t="shared" si="1"/>
        <v>32.710506000000123</v>
      </c>
    </row>
    <row r="90" spans="1:5" ht="24" x14ac:dyDescent="0.25">
      <c r="A90" s="9" t="s">
        <v>130</v>
      </c>
      <c r="B90" s="9">
        <f t="shared" si="3"/>
        <v>48</v>
      </c>
      <c r="C90" s="10">
        <f>[1]Sheet1_Raw!N89</f>
        <v>1707.142697</v>
      </c>
      <c r="D90" s="12">
        <f t="shared" si="2"/>
        <v>1610.3025171428574</v>
      </c>
      <c r="E90" s="12">
        <f t="shared" si="1"/>
        <v>31.363022428571412</v>
      </c>
    </row>
    <row r="91" spans="1:5" ht="24" x14ac:dyDescent="0.25">
      <c r="A91" s="9" t="s">
        <v>131</v>
      </c>
      <c r="B91" s="9">
        <f t="shared" si="3"/>
        <v>49</v>
      </c>
      <c r="C91" s="10">
        <f>[1]Sheet1_Raw!N90</f>
        <v>1729.0801389999999</v>
      </c>
      <c r="D91" s="12">
        <f t="shared" si="2"/>
        <v>1639.7872289999998</v>
      </c>
      <c r="E91" s="12">
        <f t="shared" si="1"/>
        <v>29.484711857142429</v>
      </c>
    </row>
    <row r="92" spans="1:5" ht="24" x14ac:dyDescent="0.25">
      <c r="A92" s="9" t="s">
        <v>132</v>
      </c>
      <c r="B92" s="9">
        <f t="shared" si="3"/>
        <v>50</v>
      </c>
      <c r="C92" s="10">
        <f>[1]Sheet1_Raw!N91</f>
        <v>1751.4820549999999</v>
      </c>
      <c r="D92" s="12">
        <f t="shared" si="2"/>
        <v>1668.6985797142856</v>
      </c>
      <c r="E92" s="12">
        <f t="shared" si="1"/>
        <v>28.911350714285845</v>
      </c>
    </row>
    <row r="93" spans="1:5" ht="24" x14ac:dyDescent="0.25">
      <c r="A93" s="9" t="s">
        <v>133</v>
      </c>
      <c r="B93" s="9">
        <f t="shared" si="3"/>
        <v>51</v>
      </c>
      <c r="C93" s="10">
        <f>[1]Sheet1_Raw!N92</f>
        <v>1766.0831969999999</v>
      </c>
      <c r="D93" s="12">
        <f t="shared" si="2"/>
        <v>1697.5061470000001</v>
      </c>
      <c r="E93" s="12">
        <f t="shared" si="1"/>
        <v>28.807567285714413</v>
      </c>
    </row>
    <row r="94" spans="1:5" ht="24" x14ac:dyDescent="0.25">
      <c r="A94" s="9" t="s">
        <v>134</v>
      </c>
      <c r="B94" s="9">
        <f t="shared" si="3"/>
        <v>52</v>
      </c>
      <c r="C94" s="10">
        <f>[1]Sheet1_Raw!N93</f>
        <v>1794.154072</v>
      </c>
      <c r="D94" s="12">
        <f t="shared" si="2"/>
        <v>1724.5493954285714</v>
      </c>
      <c r="E94" s="12">
        <f t="shared" si="1"/>
        <v>27.04324842857136</v>
      </c>
    </row>
    <row r="95" spans="1:5" ht="24" x14ac:dyDescent="0.25">
      <c r="A95" s="9" t="s">
        <v>135</v>
      </c>
      <c r="B95" s="9">
        <f t="shared" si="3"/>
        <v>53</v>
      </c>
      <c r="C95" s="10">
        <f>[1]Sheet1_Raw!N94</f>
        <v>1823.701734</v>
      </c>
      <c r="D95" s="12">
        <f t="shared" si="2"/>
        <v>1750.8032088571429</v>
      </c>
      <c r="E95" s="12">
        <f t="shared" si="1"/>
        <v>26.253813428571448</v>
      </c>
    </row>
    <row r="96" spans="1:5" ht="24" x14ac:dyDescent="0.25">
      <c r="A96" s="9" t="s">
        <v>136</v>
      </c>
      <c r="B96" s="9">
        <f t="shared" si="3"/>
        <v>54</v>
      </c>
      <c r="C96" s="10">
        <f>[1]Sheet1_Raw!N95</f>
        <v>1845.9726450000001</v>
      </c>
      <c r="D96" s="12">
        <f t="shared" si="2"/>
        <v>1773.9452198571428</v>
      </c>
      <c r="E96" s="12">
        <f t="shared" si="1"/>
        <v>23.142010999999911</v>
      </c>
    </row>
    <row r="97" spans="1:5" ht="24" x14ac:dyDescent="0.25">
      <c r="A97" s="9" t="s">
        <v>137</v>
      </c>
      <c r="B97" s="9">
        <f t="shared" si="3"/>
        <v>55</v>
      </c>
      <c r="C97" s="10">
        <f>[1]Sheet1_Raw!N96</f>
        <v>1864.003745</v>
      </c>
      <c r="D97" s="12">
        <f t="shared" si="2"/>
        <v>1796.3539409999998</v>
      </c>
      <c r="E97" s="12">
        <f t="shared" si="1"/>
        <v>22.408721142857075</v>
      </c>
    </row>
    <row r="98" spans="1:5" ht="24" x14ac:dyDescent="0.25">
      <c r="A98" s="9" t="s">
        <v>138</v>
      </c>
      <c r="B98" s="9">
        <f t="shared" si="3"/>
        <v>56</v>
      </c>
      <c r="C98" s="10">
        <f>[1]Sheet1_Raw!N97</f>
        <v>1878.9740850000001</v>
      </c>
      <c r="D98" s="12">
        <f t="shared" si="2"/>
        <v>1817.7673618571428</v>
      </c>
      <c r="E98" s="12">
        <f t="shared" si="1"/>
        <v>21.41342085714291</v>
      </c>
    </row>
    <row r="99" spans="1:5" ht="24" x14ac:dyDescent="0.25">
      <c r="A99" s="9" t="s">
        <v>139</v>
      </c>
      <c r="B99" s="9">
        <f t="shared" si="3"/>
        <v>57</v>
      </c>
      <c r="C99" s="10">
        <f>[1]Sheet1_Raw!N98</f>
        <v>1890.7407479999999</v>
      </c>
      <c r="D99" s="12">
        <f t="shared" si="2"/>
        <v>1837.6614608571429</v>
      </c>
      <c r="E99" s="12">
        <f t="shared" si="1"/>
        <v>19.894099000000097</v>
      </c>
    </row>
    <row r="100" spans="1:5" ht="24" x14ac:dyDescent="0.25">
      <c r="A100" s="9" t="s">
        <v>140</v>
      </c>
      <c r="B100" s="9">
        <f t="shared" si="3"/>
        <v>58</v>
      </c>
      <c r="C100" s="10">
        <f>[1]Sheet1_Raw!N99</f>
        <v>1904.4844000000001</v>
      </c>
      <c r="D100" s="12">
        <f t="shared" si="2"/>
        <v>1857.4330612857143</v>
      </c>
      <c r="E100" s="12">
        <f t="shared" si="1"/>
        <v>19.771600428571446</v>
      </c>
    </row>
    <row r="101" spans="1:5" ht="24" x14ac:dyDescent="0.25">
      <c r="A101" s="9" t="s">
        <v>141</v>
      </c>
      <c r="B101" s="9">
        <f t="shared" si="3"/>
        <v>59</v>
      </c>
      <c r="C101" s="10">
        <f>[1]Sheet1_Raw!N100</f>
        <v>1923.861283</v>
      </c>
      <c r="D101" s="12">
        <f t="shared" si="2"/>
        <v>1875.9626628571427</v>
      </c>
      <c r="E101" s="12">
        <f t="shared" si="1"/>
        <v>18.529601571428429</v>
      </c>
    </row>
    <row r="102" spans="1:5" ht="24" x14ac:dyDescent="0.25">
      <c r="A102" s="9" t="s">
        <v>142</v>
      </c>
      <c r="B102" s="9">
        <f t="shared" si="3"/>
        <v>60</v>
      </c>
      <c r="C102" s="10">
        <f>[1]Sheet1_Raw!N101</f>
        <v>1941.368363</v>
      </c>
      <c r="D102" s="12">
        <f t="shared" si="2"/>
        <v>1892.7721812857142</v>
      </c>
      <c r="E102" s="12">
        <f t="shared" si="1"/>
        <v>16.809518428571437</v>
      </c>
    </row>
    <row r="103" spans="1:5" ht="24" x14ac:dyDescent="0.25">
      <c r="A103" s="9" t="s">
        <v>143</v>
      </c>
      <c r="B103" s="9">
        <f t="shared" si="3"/>
        <v>61</v>
      </c>
      <c r="C103" s="10">
        <f>[1]Sheet1_Raw!N102</f>
        <v>1954.087792</v>
      </c>
      <c r="D103" s="12">
        <f t="shared" si="2"/>
        <v>1908.2172022857142</v>
      </c>
      <c r="E103" s="12">
        <f t="shared" ref="E103:E166" si="4">D103-D102</f>
        <v>15.445020999999997</v>
      </c>
    </row>
    <row r="104" spans="1:5" ht="24" x14ac:dyDescent="0.25">
      <c r="A104" s="9" t="s">
        <v>144</v>
      </c>
      <c r="B104" s="9">
        <f t="shared" si="3"/>
        <v>62</v>
      </c>
      <c r="C104" s="10">
        <f>[1]Sheet1_Raw!N103</f>
        <v>1964.687316</v>
      </c>
      <c r="D104" s="12">
        <f t="shared" si="2"/>
        <v>1922.6005695714287</v>
      </c>
      <c r="E104" s="12">
        <f t="shared" si="4"/>
        <v>14.383367285714485</v>
      </c>
    </row>
    <row r="105" spans="1:5" ht="24" x14ac:dyDescent="0.25">
      <c r="A105" s="9" t="s">
        <v>145</v>
      </c>
      <c r="B105" s="9">
        <f t="shared" si="3"/>
        <v>63</v>
      </c>
      <c r="C105" s="10">
        <f>[1]Sheet1_Raw!N104</f>
        <v>1972.988292</v>
      </c>
      <c r="D105" s="12">
        <f t="shared" ref="D105:D168" si="5">AVERAGE(C99:C105)</f>
        <v>1936.0311705714284</v>
      </c>
      <c r="E105" s="12">
        <f t="shared" si="4"/>
        <v>13.430600999999797</v>
      </c>
    </row>
    <row r="106" spans="1:5" ht="24" x14ac:dyDescent="0.25">
      <c r="A106" s="9" t="s">
        <v>146</v>
      </c>
      <c r="B106" s="9">
        <f t="shared" si="3"/>
        <v>64</v>
      </c>
      <c r="C106" s="10">
        <f>[1]Sheet1_Raw!N105</f>
        <v>1978.800166</v>
      </c>
      <c r="D106" s="12">
        <f t="shared" si="5"/>
        <v>1948.6110874285716</v>
      </c>
      <c r="E106" s="12">
        <f t="shared" si="4"/>
        <v>12.579916857143189</v>
      </c>
    </row>
    <row r="107" spans="1:5" ht="24" x14ac:dyDescent="0.25">
      <c r="A107" s="9" t="s">
        <v>147</v>
      </c>
      <c r="B107" s="9">
        <f t="shared" si="3"/>
        <v>65</v>
      </c>
      <c r="C107" s="10">
        <f>[1]Sheet1_Raw!N106</f>
        <v>1988.982855</v>
      </c>
      <c r="D107" s="12">
        <f t="shared" si="5"/>
        <v>1960.6822952857144</v>
      </c>
      <c r="E107" s="12">
        <f t="shared" si="4"/>
        <v>12.071207857142781</v>
      </c>
    </row>
    <row r="108" spans="1:5" ht="24" x14ac:dyDescent="0.25">
      <c r="A108" s="9" t="s">
        <v>148</v>
      </c>
      <c r="B108" s="9">
        <f t="shared" ref="B108:B171" si="6">1+B107</f>
        <v>66</v>
      </c>
      <c r="C108" s="10">
        <f>[1]Sheet1_Raw!N107</f>
        <v>2002.738417</v>
      </c>
      <c r="D108" s="12">
        <f t="shared" si="5"/>
        <v>1971.9504572857143</v>
      </c>
      <c r="E108" s="12">
        <f t="shared" si="4"/>
        <v>11.268161999999847</v>
      </c>
    </row>
    <row r="109" spans="1:5" ht="24" x14ac:dyDescent="0.25">
      <c r="A109" s="9" t="s">
        <v>149</v>
      </c>
      <c r="B109" s="9">
        <f t="shared" si="6"/>
        <v>67</v>
      </c>
      <c r="C109" s="10">
        <f>[1]Sheet1_Raw!N108</f>
        <v>2017.839761</v>
      </c>
      <c r="D109" s="12">
        <f t="shared" si="5"/>
        <v>1982.8749427142855</v>
      </c>
      <c r="E109" s="12">
        <f t="shared" si="4"/>
        <v>10.924485428571188</v>
      </c>
    </row>
    <row r="110" spans="1:5" ht="24" x14ac:dyDescent="0.25">
      <c r="A110" s="9" t="s">
        <v>150</v>
      </c>
      <c r="B110" s="9">
        <f t="shared" si="6"/>
        <v>68</v>
      </c>
      <c r="C110" s="10">
        <f>[1]Sheet1_Raw!N109</f>
        <v>2031.6310530000001</v>
      </c>
      <c r="D110" s="12">
        <f t="shared" si="5"/>
        <v>1993.9525514285717</v>
      </c>
      <c r="E110" s="12">
        <f t="shared" si="4"/>
        <v>11.077608714286271</v>
      </c>
    </row>
    <row r="111" spans="1:5" ht="24" x14ac:dyDescent="0.25">
      <c r="A111" s="9" t="s">
        <v>151</v>
      </c>
      <c r="B111" s="9">
        <f t="shared" si="6"/>
        <v>69</v>
      </c>
      <c r="C111" s="10">
        <f>[1]Sheet1_Raw!N110</f>
        <v>2040.3965020000001</v>
      </c>
      <c r="D111" s="12">
        <f t="shared" si="5"/>
        <v>2004.7681494285712</v>
      </c>
      <c r="E111" s="12">
        <f t="shared" si="4"/>
        <v>10.815597999999454</v>
      </c>
    </row>
    <row r="112" spans="1:5" ht="24" x14ac:dyDescent="0.25">
      <c r="A112" s="9" t="s">
        <v>152</v>
      </c>
      <c r="B112" s="9">
        <f t="shared" si="6"/>
        <v>70</v>
      </c>
      <c r="C112" s="10">
        <f>[1]Sheet1_Raw!N111</f>
        <v>2047.0063170000001</v>
      </c>
      <c r="D112" s="12">
        <f t="shared" si="5"/>
        <v>2015.3421529999998</v>
      </c>
      <c r="E112" s="12">
        <f t="shared" si="4"/>
        <v>10.574003571428648</v>
      </c>
    </row>
    <row r="113" spans="1:5" ht="24" x14ac:dyDescent="0.25">
      <c r="A113" s="9" t="s">
        <v>153</v>
      </c>
      <c r="B113" s="9">
        <f t="shared" si="6"/>
        <v>71</v>
      </c>
      <c r="C113" s="10">
        <f>[1]Sheet1_Raw!N112</f>
        <v>2055.3072929999998</v>
      </c>
      <c r="D113" s="12">
        <f t="shared" si="5"/>
        <v>2026.2717425714286</v>
      </c>
      <c r="E113" s="12">
        <f t="shared" si="4"/>
        <v>10.929589571428778</v>
      </c>
    </row>
    <row r="114" spans="1:5" ht="24" x14ac:dyDescent="0.25">
      <c r="A114" s="9" t="s">
        <v>154</v>
      </c>
      <c r="B114" s="9">
        <f t="shared" si="6"/>
        <v>72</v>
      </c>
      <c r="C114" s="10">
        <f>[1]Sheet1_Raw!N113</f>
        <v>2062.3934920000002</v>
      </c>
      <c r="D114" s="12">
        <f t="shared" si="5"/>
        <v>2036.7589764285715</v>
      </c>
      <c r="E114" s="12">
        <f t="shared" si="4"/>
        <v>10.487233857142883</v>
      </c>
    </row>
    <row r="115" spans="1:5" ht="24" x14ac:dyDescent="0.25">
      <c r="A115" s="9" t="s">
        <v>155</v>
      </c>
      <c r="B115" s="9">
        <f t="shared" si="6"/>
        <v>73</v>
      </c>
      <c r="C115" s="10">
        <f>[1]Sheet1_Raw!N114</f>
        <v>2073.4336699999999</v>
      </c>
      <c r="D115" s="12">
        <f t="shared" si="5"/>
        <v>2046.8582982857145</v>
      </c>
      <c r="E115" s="12">
        <f t="shared" si="4"/>
        <v>10.099321857142968</v>
      </c>
    </row>
    <row r="116" spans="1:5" ht="24" x14ac:dyDescent="0.25">
      <c r="A116" s="9" t="s">
        <v>156</v>
      </c>
      <c r="B116" s="9">
        <f t="shared" si="6"/>
        <v>74</v>
      </c>
      <c r="C116" s="10">
        <f>[1]Sheet1_Raw!N115</f>
        <v>2077.9593100000002</v>
      </c>
      <c r="D116" s="12">
        <f t="shared" si="5"/>
        <v>2055.4468052857146</v>
      </c>
      <c r="E116" s="12">
        <f t="shared" si="4"/>
        <v>8.5885070000001633</v>
      </c>
    </row>
    <row r="117" spans="1:5" ht="24" x14ac:dyDescent="0.25">
      <c r="A117" s="9" t="s">
        <v>157</v>
      </c>
      <c r="B117" s="9">
        <f t="shared" si="6"/>
        <v>75</v>
      </c>
      <c r="C117" s="10">
        <f>[1]Sheet1_Raw!N116</f>
        <v>2086.9510409999998</v>
      </c>
      <c r="D117" s="12">
        <f t="shared" si="5"/>
        <v>2063.3496607142856</v>
      </c>
      <c r="E117" s="12">
        <f t="shared" si="4"/>
        <v>7.9028554285710015</v>
      </c>
    </row>
    <row r="118" spans="1:5" ht="24" x14ac:dyDescent="0.25">
      <c r="A118" s="9" t="s">
        <v>158</v>
      </c>
      <c r="B118" s="9">
        <f t="shared" si="6"/>
        <v>76</v>
      </c>
      <c r="C118" s="10">
        <f>[1]Sheet1_Raw!N117</f>
        <v>2093.1321119999998</v>
      </c>
      <c r="D118" s="12">
        <f t="shared" si="5"/>
        <v>2070.8833192857142</v>
      </c>
      <c r="E118" s="12">
        <f t="shared" si="4"/>
        <v>7.533658571428532</v>
      </c>
    </row>
    <row r="119" spans="1:5" ht="24" x14ac:dyDescent="0.25">
      <c r="A119" s="9" t="s">
        <v>159</v>
      </c>
      <c r="B119" s="9">
        <f t="shared" si="6"/>
        <v>77</v>
      </c>
      <c r="C119" s="10">
        <f>[1]Sheet1_Raw!N118</f>
        <v>2100.4803219999999</v>
      </c>
      <c r="D119" s="12">
        <f t="shared" si="5"/>
        <v>2078.5224628571427</v>
      </c>
      <c r="E119" s="12">
        <f t="shared" si="4"/>
        <v>7.6391435714285763</v>
      </c>
    </row>
    <row r="120" spans="1:5" ht="24" x14ac:dyDescent="0.25">
      <c r="A120" s="9" t="s">
        <v>160</v>
      </c>
      <c r="B120" s="9">
        <f t="shared" si="6"/>
        <v>78</v>
      </c>
      <c r="C120" s="10">
        <f>[1]Sheet1_Raw!N119</f>
        <v>2102.6478649999999</v>
      </c>
      <c r="D120" s="12">
        <f t="shared" si="5"/>
        <v>2085.2854017142854</v>
      </c>
      <c r="E120" s="12">
        <f t="shared" si="4"/>
        <v>6.7629388571426716</v>
      </c>
    </row>
    <row r="121" spans="1:5" ht="24" x14ac:dyDescent="0.25">
      <c r="A121" s="9" t="s">
        <v>161</v>
      </c>
      <c r="B121" s="9">
        <f t="shared" si="6"/>
        <v>79</v>
      </c>
      <c r="C121" s="10">
        <f>[1]Sheet1_Raw!N120</f>
        <v>2117.2609170000001</v>
      </c>
      <c r="D121" s="12">
        <f t="shared" si="5"/>
        <v>2093.1236052857139</v>
      </c>
      <c r="E121" s="12">
        <f t="shared" si="4"/>
        <v>7.8382035714284939</v>
      </c>
    </row>
    <row r="122" spans="1:5" ht="24" x14ac:dyDescent="0.25">
      <c r="A122" s="9" t="s">
        <v>162</v>
      </c>
      <c r="B122" s="9">
        <f t="shared" si="6"/>
        <v>80</v>
      </c>
      <c r="C122" s="10">
        <f>[1]Sheet1_Raw!N121</f>
        <v>2125.5380730000002</v>
      </c>
      <c r="D122" s="12">
        <f t="shared" si="5"/>
        <v>2100.5670914285715</v>
      </c>
      <c r="E122" s="12">
        <f t="shared" si="4"/>
        <v>7.4434861428576369</v>
      </c>
    </row>
    <row r="123" spans="1:5" ht="24" x14ac:dyDescent="0.25">
      <c r="A123" s="9" t="s">
        <v>163</v>
      </c>
      <c r="B123" s="9">
        <f t="shared" si="6"/>
        <v>81</v>
      </c>
      <c r="C123" s="10">
        <f>[1]Sheet1_Raw!N122</f>
        <v>2132.0645220000001</v>
      </c>
      <c r="D123" s="12">
        <f t="shared" si="5"/>
        <v>2108.296407428571</v>
      </c>
      <c r="E123" s="12">
        <f t="shared" si="4"/>
        <v>7.7293159999994714</v>
      </c>
    </row>
    <row r="124" spans="1:5" ht="24" x14ac:dyDescent="0.25">
      <c r="A124" s="9" t="s">
        <v>164</v>
      </c>
      <c r="B124" s="9">
        <f t="shared" si="6"/>
        <v>82</v>
      </c>
      <c r="C124" s="10">
        <f>[1]Sheet1_Raw!N123</f>
        <v>2140.2702210000002</v>
      </c>
      <c r="D124" s="12">
        <f t="shared" si="5"/>
        <v>2115.9134331428572</v>
      </c>
      <c r="E124" s="12">
        <f t="shared" si="4"/>
        <v>7.6170257142862283</v>
      </c>
    </row>
    <row r="125" spans="1:5" ht="24" x14ac:dyDescent="0.25">
      <c r="A125" s="9" t="s">
        <v>165</v>
      </c>
      <c r="B125" s="9">
        <f t="shared" si="6"/>
        <v>83</v>
      </c>
      <c r="C125" s="10">
        <f>[1]Sheet1_Raw!N124</f>
        <v>2143.557264</v>
      </c>
      <c r="D125" s="12">
        <f t="shared" si="5"/>
        <v>2123.1170262857145</v>
      </c>
      <c r="E125" s="12">
        <f t="shared" si="4"/>
        <v>7.2035931428572439</v>
      </c>
    </row>
    <row r="126" spans="1:5" ht="24" x14ac:dyDescent="0.25">
      <c r="A126" s="9" t="s">
        <v>166</v>
      </c>
      <c r="B126" s="9">
        <f t="shared" si="6"/>
        <v>84</v>
      </c>
      <c r="C126" s="10">
        <f>[1]Sheet1_Raw!N125</f>
        <v>2147.6303400000002</v>
      </c>
      <c r="D126" s="12">
        <f t="shared" si="5"/>
        <v>2129.852743142857</v>
      </c>
      <c r="E126" s="12">
        <f t="shared" si="4"/>
        <v>6.7357168571425063</v>
      </c>
    </row>
    <row r="127" spans="1:5" ht="24" x14ac:dyDescent="0.25">
      <c r="A127" s="9" t="s">
        <v>167</v>
      </c>
      <c r="B127" s="9">
        <f t="shared" si="6"/>
        <v>85</v>
      </c>
      <c r="C127" s="10">
        <f>[1]Sheet1_Raw!N126</f>
        <v>2150.869745</v>
      </c>
      <c r="D127" s="12">
        <f t="shared" si="5"/>
        <v>2136.7415831428575</v>
      </c>
      <c r="E127" s="12">
        <f t="shared" si="4"/>
        <v>6.8888400000005277</v>
      </c>
    </row>
    <row r="128" spans="1:5" ht="24" x14ac:dyDescent="0.25">
      <c r="A128" s="9" t="s">
        <v>168</v>
      </c>
      <c r="B128" s="9">
        <f t="shared" si="6"/>
        <v>86</v>
      </c>
      <c r="C128" s="10">
        <f>[1]Sheet1_Raw!N127</f>
        <v>2158.015492</v>
      </c>
      <c r="D128" s="12">
        <f t="shared" si="5"/>
        <v>2142.5636652857147</v>
      </c>
      <c r="E128" s="12">
        <f t="shared" si="4"/>
        <v>5.8220821428571981</v>
      </c>
    </row>
    <row r="129" spans="1:5" ht="24" x14ac:dyDescent="0.25">
      <c r="A129" s="9" t="s">
        <v>169</v>
      </c>
      <c r="B129" s="9">
        <f t="shared" si="6"/>
        <v>87</v>
      </c>
      <c r="C129" s="10">
        <f>[1]Sheet1_Raw!N128</f>
        <v>2161.8741949999999</v>
      </c>
      <c r="D129" s="12">
        <f t="shared" si="5"/>
        <v>2147.7545398571428</v>
      </c>
      <c r="E129" s="12">
        <f t="shared" si="4"/>
        <v>5.1908745714281395</v>
      </c>
    </row>
    <row r="130" spans="1:5" ht="24" x14ac:dyDescent="0.25">
      <c r="A130" s="9" t="s">
        <v>170</v>
      </c>
      <c r="B130" s="9">
        <f t="shared" si="6"/>
        <v>88</v>
      </c>
      <c r="C130" s="10">
        <f>[1]Sheet1_Raw!N129</f>
        <v>2169.8774309999999</v>
      </c>
      <c r="D130" s="12">
        <f t="shared" si="5"/>
        <v>2153.1563840000003</v>
      </c>
      <c r="E130" s="12">
        <f t="shared" si="4"/>
        <v>5.4018441428574988</v>
      </c>
    </row>
    <row r="131" spans="1:5" ht="24" x14ac:dyDescent="0.25">
      <c r="A131" s="9" t="s">
        <v>171</v>
      </c>
      <c r="B131" s="9">
        <f t="shared" si="6"/>
        <v>89</v>
      </c>
      <c r="C131" s="10">
        <f>[1]Sheet1_Raw!N130</f>
        <v>2178.5237849999999</v>
      </c>
      <c r="D131" s="12">
        <f t="shared" si="5"/>
        <v>2158.6211788571431</v>
      </c>
      <c r="E131" s="12">
        <f t="shared" si="4"/>
        <v>5.464794857142806</v>
      </c>
    </row>
    <row r="132" spans="1:5" ht="24" x14ac:dyDescent="0.25">
      <c r="A132" s="9" t="s">
        <v>172</v>
      </c>
      <c r="B132" s="9">
        <f t="shared" si="6"/>
        <v>90</v>
      </c>
      <c r="C132" s="10">
        <f>[1]Sheet1_Raw!N131</f>
        <v>2181.7036419999999</v>
      </c>
      <c r="D132" s="12">
        <f t="shared" si="5"/>
        <v>2164.0706614285714</v>
      </c>
      <c r="E132" s="12">
        <f t="shared" si="4"/>
        <v>5.4494825714282342</v>
      </c>
    </row>
    <row r="133" spans="1:5" ht="24" x14ac:dyDescent="0.25">
      <c r="A133" s="9" t="s">
        <v>173</v>
      </c>
      <c r="B133" s="9">
        <f t="shared" si="6"/>
        <v>91</v>
      </c>
      <c r="C133" s="10">
        <f>[1]Sheet1_Raw!N132</f>
        <v>2184.3356589999999</v>
      </c>
      <c r="D133" s="12">
        <f t="shared" si="5"/>
        <v>2169.3142784285715</v>
      </c>
      <c r="E133" s="12">
        <f t="shared" si="4"/>
        <v>5.2436170000000857</v>
      </c>
    </row>
    <row r="134" spans="1:5" ht="24" x14ac:dyDescent="0.25">
      <c r="A134" s="9" t="s">
        <v>174</v>
      </c>
      <c r="B134" s="9">
        <f t="shared" si="6"/>
        <v>92</v>
      </c>
      <c r="C134" s="10">
        <f>[1]Sheet1_Raw!N133</f>
        <v>2186.5270209999999</v>
      </c>
      <c r="D134" s="12">
        <f t="shared" si="5"/>
        <v>2174.408175</v>
      </c>
      <c r="E134" s="12">
        <f t="shared" si="4"/>
        <v>5.0938965714285587</v>
      </c>
    </row>
    <row r="135" spans="1:5" ht="24" x14ac:dyDescent="0.25">
      <c r="A135" s="9" t="s">
        <v>175</v>
      </c>
      <c r="B135" s="9">
        <f t="shared" si="6"/>
        <v>93</v>
      </c>
      <c r="C135" s="10">
        <f>[1]Sheet1_Raw!N134</f>
        <v>2189.9212510000002</v>
      </c>
      <c r="D135" s="12">
        <f t="shared" si="5"/>
        <v>2178.9661405714282</v>
      </c>
      <c r="E135" s="12">
        <f t="shared" si="4"/>
        <v>4.5579655714282126</v>
      </c>
    </row>
    <row r="136" spans="1:5" ht="24" x14ac:dyDescent="0.25">
      <c r="A136" s="9" t="s">
        <v>176</v>
      </c>
      <c r="B136" s="9">
        <f t="shared" si="6"/>
        <v>94</v>
      </c>
      <c r="C136" s="10">
        <f>[1]Sheet1_Raw!N135</f>
        <v>2192.8033679999999</v>
      </c>
      <c r="D136" s="12">
        <f t="shared" si="5"/>
        <v>2183.384593857143</v>
      </c>
      <c r="E136" s="12">
        <f t="shared" si="4"/>
        <v>4.4184532857148042</v>
      </c>
    </row>
    <row r="137" spans="1:5" ht="24" x14ac:dyDescent="0.25">
      <c r="A137" s="9" t="s">
        <v>177</v>
      </c>
      <c r="B137" s="9">
        <f t="shared" si="6"/>
        <v>95</v>
      </c>
      <c r="C137" s="10">
        <f>[1]Sheet1_Raw!N136</f>
        <v>2196.9836300000002</v>
      </c>
      <c r="D137" s="12">
        <f t="shared" si="5"/>
        <v>2187.2569080000003</v>
      </c>
      <c r="E137" s="12">
        <f t="shared" si="4"/>
        <v>3.872314142857249</v>
      </c>
    </row>
    <row r="138" spans="1:5" ht="24" x14ac:dyDescent="0.25">
      <c r="A138" s="9" t="s">
        <v>178</v>
      </c>
      <c r="B138" s="9">
        <f t="shared" si="6"/>
        <v>96</v>
      </c>
      <c r="C138" s="10">
        <f>[1]Sheet1_Raw!N137</f>
        <v>2202.366759</v>
      </c>
      <c r="D138" s="12">
        <f t="shared" si="5"/>
        <v>2190.6630471428571</v>
      </c>
      <c r="E138" s="12">
        <f t="shared" si="4"/>
        <v>3.4061391428567731</v>
      </c>
    </row>
    <row r="139" spans="1:5" ht="24" x14ac:dyDescent="0.25">
      <c r="A139" s="9" t="s">
        <v>179</v>
      </c>
      <c r="B139" s="9">
        <f t="shared" si="6"/>
        <v>97</v>
      </c>
      <c r="C139" s="10">
        <f>[1]Sheet1_Raw!N138</f>
        <v>2208.6311970000002</v>
      </c>
      <c r="D139" s="12">
        <f t="shared" si="5"/>
        <v>2194.5098407142859</v>
      </c>
      <c r="E139" s="12">
        <f t="shared" si="4"/>
        <v>3.8467935714288615</v>
      </c>
    </row>
    <row r="140" spans="1:5" ht="24" x14ac:dyDescent="0.25">
      <c r="A140" s="9" t="s">
        <v>180</v>
      </c>
      <c r="B140" s="9">
        <f t="shared" si="6"/>
        <v>98</v>
      </c>
      <c r="C140" s="10">
        <f>[1]Sheet1_Raw!N139</f>
        <v>2212.2040710000001</v>
      </c>
      <c r="D140" s="12">
        <f t="shared" si="5"/>
        <v>2198.4910424285713</v>
      </c>
      <c r="E140" s="12">
        <f t="shared" si="4"/>
        <v>3.981201714285362</v>
      </c>
    </row>
    <row r="141" spans="1:5" ht="24" x14ac:dyDescent="0.25">
      <c r="A141" s="9" t="s">
        <v>181</v>
      </c>
      <c r="B141" s="9">
        <f t="shared" si="6"/>
        <v>99</v>
      </c>
      <c r="C141" s="10">
        <f>[1]Sheet1_Raw!N140</f>
        <v>2216.479609</v>
      </c>
      <c r="D141" s="12">
        <f t="shared" si="5"/>
        <v>2202.7699835714288</v>
      </c>
      <c r="E141" s="12">
        <f t="shared" si="4"/>
        <v>4.2789411428575477</v>
      </c>
    </row>
    <row r="142" spans="1:5" ht="24" x14ac:dyDescent="0.25">
      <c r="A142" s="9" t="s">
        <v>182</v>
      </c>
      <c r="B142" s="9">
        <f t="shared" si="6"/>
        <v>100</v>
      </c>
      <c r="C142" s="10">
        <f>[1]Sheet1_Raw!N141</f>
        <v>2221.207711</v>
      </c>
      <c r="D142" s="12">
        <f t="shared" si="5"/>
        <v>2207.2394778571429</v>
      </c>
      <c r="E142" s="12">
        <f t="shared" si="4"/>
        <v>4.4694942857140632</v>
      </c>
    </row>
    <row r="143" spans="1:5" ht="24" x14ac:dyDescent="0.25">
      <c r="A143" s="9" t="s">
        <v>183</v>
      </c>
      <c r="B143" s="9">
        <f t="shared" si="6"/>
        <v>101</v>
      </c>
      <c r="C143" s="10">
        <f>[1]Sheet1_Raw!N142</f>
        <v>2221.3982649999998</v>
      </c>
      <c r="D143" s="12">
        <f t="shared" si="5"/>
        <v>2211.324463142857</v>
      </c>
      <c r="E143" s="12">
        <f t="shared" si="4"/>
        <v>4.0849852857140831</v>
      </c>
    </row>
    <row r="144" spans="1:5" ht="24" x14ac:dyDescent="0.25">
      <c r="A144" s="9" t="s">
        <v>184</v>
      </c>
      <c r="B144" s="9">
        <f t="shared" si="6"/>
        <v>102</v>
      </c>
      <c r="C144" s="10">
        <f>[1]Sheet1_Raw!N143</f>
        <v>2223.4109830000002</v>
      </c>
      <c r="D144" s="12">
        <f t="shared" si="5"/>
        <v>2215.0997992857142</v>
      </c>
      <c r="E144" s="12">
        <f t="shared" si="4"/>
        <v>3.7753361428572134</v>
      </c>
    </row>
    <row r="145" spans="1:5" ht="24" x14ac:dyDescent="0.25">
      <c r="A145" s="9" t="s">
        <v>185</v>
      </c>
      <c r="B145" s="9">
        <f t="shared" si="6"/>
        <v>103</v>
      </c>
      <c r="C145" s="10">
        <f>[1]Sheet1_Raw!N144</f>
        <v>2229.7826070000001</v>
      </c>
      <c r="D145" s="12">
        <f t="shared" si="5"/>
        <v>2219.016349</v>
      </c>
      <c r="E145" s="12">
        <f t="shared" si="4"/>
        <v>3.916549714285793</v>
      </c>
    </row>
    <row r="146" spans="1:5" ht="24" x14ac:dyDescent="0.25">
      <c r="A146" s="9" t="s">
        <v>186</v>
      </c>
      <c r="B146" s="9">
        <f t="shared" si="6"/>
        <v>104</v>
      </c>
      <c r="C146" s="10">
        <f>[1]Sheet1_Raw!N145</f>
        <v>2230.2709</v>
      </c>
      <c r="D146" s="12">
        <f t="shared" si="5"/>
        <v>2222.1077351428571</v>
      </c>
      <c r="E146" s="12">
        <f t="shared" si="4"/>
        <v>3.0913861428571181</v>
      </c>
    </row>
    <row r="147" spans="1:5" ht="24" x14ac:dyDescent="0.25">
      <c r="A147" s="9" t="s">
        <v>187</v>
      </c>
      <c r="B147" s="9">
        <f t="shared" si="6"/>
        <v>105</v>
      </c>
      <c r="C147" s="10">
        <f>[1]Sheet1_Raw!N146</f>
        <v>2233.2602040000002</v>
      </c>
      <c r="D147" s="12">
        <f t="shared" si="5"/>
        <v>2225.115754142857</v>
      </c>
      <c r="E147" s="12">
        <f t="shared" si="4"/>
        <v>3.0080189999998765</v>
      </c>
    </row>
    <row r="148" spans="1:5" ht="24" x14ac:dyDescent="0.25">
      <c r="A148" s="9" t="s">
        <v>188</v>
      </c>
      <c r="B148" s="9">
        <f t="shared" si="6"/>
        <v>106</v>
      </c>
      <c r="C148" s="10">
        <f>[1]Sheet1_Raw!N147</f>
        <v>2235.2133749999998</v>
      </c>
      <c r="D148" s="12">
        <f t="shared" si="5"/>
        <v>2227.7920064285713</v>
      </c>
      <c r="E148" s="12">
        <f t="shared" si="4"/>
        <v>2.6762522857143267</v>
      </c>
    </row>
    <row r="149" spans="1:5" ht="24" x14ac:dyDescent="0.25">
      <c r="A149" s="9" t="s">
        <v>189</v>
      </c>
      <c r="B149" s="9">
        <f t="shared" si="6"/>
        <v>107</v>
      </c>
      <c r="C149" s="10">
        <f>[1]Sheet1_Raw!N148</f>
        <v>2242.0018340000001</v>
      </c>
      <c r="D149" s="12">
        <f t="shared" si="5"/>
        <v>2230.7625954285713</v>
      </c>
      <c r="E149" s="12">
        <f t="shared" si="4"/>
        <v>2.9705890000000181</v>
      </c>
    </row>
    <row r="150" spans="1:5" ht="24" x14ac:dyDescent="0.25">
      <c r="A150" s="9" t="s">
        <v>190</v>
      </c>
      <c r="B150" s="9">
        <f t="shared" si="6"/>
        <v>108</v>
      </c>
      <c r="C150" s="10">
        <f>[1]Sheet1_Raw!N149</f>
        <v>2246.1940060000002</v>
      </c>
      <c r="D150" s="12">
        <f t="shared" si="5"/>
        <v>2234.3048441428573</v>
      </c>
      <c r="E150" s="12">
        <f t="shared" si="4"/>
        <v>3.5422487142859609</v>
      </c>
    </row>
    <row r="151" spans="1:5" ht="24" x14ac:dyDescent="0.25">
      <c r="A151" s="9" t="s">
        <v>191</v>
      </c>
      <c r="B151" s="9">
        <f t="shared" si="6"/>
        <v>109</v>
      </c>
      <c r="C151" s="10">
        <f>[1]Sheet1_Raw!N150</f>
        <v>2260.6403230000001</v>
      </c>
      <c r="D151" s="12">
        <f t="shared" si="5"/>
        <v>2239.6233212857142</v>
      </c>
      <c r="E151" s="12">
        <f t="shared" si="4"/>
        <v>5.3184771428568638</v>
      </c>
    </row>
    <row r="152" spans="1:5" ht="24" x14ac:dyDescent="0.25">
      <c r="A152" s="9" t="s">
        <v>192</v>
      </c>
      <c r="B152" s="9">
        <f t="shared" si="6"/>
        <v>110</v>
      </c>
      <c r="C152" s="10">
        <f>[1]Sheet1_Raw!N151</f>
        <v>2266.3807400000001</v>
      </c>
      <c r="D152" s="12">
        <f t="shared" si="5"/>
        <v>2244.8516260000001</v>
      </c>
      <c r="E152" s="12">
        <f t="shared" si="4"/>
        <v>5.2283047142859687</v>
      </c>
    </row>
    <row r="153" spans="1:5" ht="24" x14ac:dyDescent="0.25">
      <c r="A153" s="9" t="s">
        <v>193</v>
      </c>
      <c r="B153" s="9">
        <f t="shared" si="6"/>
        <v>111</v>
      </c>
      <c r="C153" s="10">
        <f>[1]Sheet1_Raw!N152</f>
        <v>2270.7991929999998</v>
      </c>
      <c r="D153" s="12">
        <f t="shared" si="5"/>
        <v>2250.6413821428573</v>
      </c>
      <c r="E153" s="12">
        <f t="shared" si="4"/>
        <v>5.7897561428571862</v>
      </c>
    </row>
    <row r="154" spans="1:5" ht="24" x14ac:dyDescent="0.25">
      <c r="A154" s="9" t="s">
        <v>194</v>
      </c>
      <c r="B154" s="9">
        <f t="shared" si="6"/>
        <v>112</v>
      </c>
      <c r="C154" s="10">
        <f>[1]Sheet1_Raw!N153</f>
        <v>2277.9687589999999</v>
      </c>
      <c r="D154" s="12">
        <f t="shared" si="5"/>
        <v>2257.0283185714284</v>
      </c>
      <c r="E154" s="12">
        <f t="shared" si="4"/>
        <v>6.3869364285710617</v>
      </c>
    </row>
    <row r="155" spans="1:5" ht="24" x14ac:dyDescent="0.25">
      <c r="A155" s="9" t="s">
        <v>195</v>
      </c>
      <c r="B155" s="9">
        <f t="shared" si="6"/>
        <v>113</v>
      </c>
      <c r="C155" s="10">
        <f>[1]Sheet1_Raw!N154</f>
        <v>2283.8759100000002</v>
      </c>
      <c r="D155" s="12">
        <f t="shared" si="5"/>
        <v>2263.9801092857142</v>
      </c>
      <c r="E155" s="12">
        <f t="shared" si="4"/>
        <v>6.9517907142858348</v>
      </c>
    </row>
    <row r="156" spans="1:5" ht="24" x14ac:dyDescent="0.25">
      <c r="A156" s="9" t="s">
        <v>196</v>
      </c>
      <c r="B156" s="9">
        <f t="shared" si="6"/>
        <v>114</v>
      </c>
      <c r="C156" s="10">
        <f>[1]Sheet1_Raw!N155</f>
        <v>2292.3555289999999</v>
      </c>
      <c r="D156" s="12">
        <f t="shared" si="5"/>
        <v>2271.1734942857142</v>
      </c>
      <c r="E156" s="12">
        <f t="shared" si="4"/>
        <v>7.1933850000000348</v>
      </c>
    </row>
    <row r="157" spans="1:5" ht="24" x14ac:dyDescent="0.25">
      <c r="A157" s="9" t="s">
        <v>197</v>
      </c>
      <c r="B157" s="9">
        <f t="shared" si="6"/>
        <v>115</v>
      </c>
      <c r="C157" s="10">
        <f>[1]Sheet1_Raw!N156</f>
        <v>2297.012174</v>
      </c>
      <c r="D157" s="12">
        <f t="shared" si="5"/>
        <v>2278.4332325714286</v>
      </c>
      <c r="E157" s="12">
        <f t="shared" si="4"/>
        <v>7.2597382857143202</v>
      </c>
    </row>
    <row r="158" spans="1:5" ht="24" x14ac:dyDescent="0.25">
      <c r="A158" s="9" t="s">
        <v>198</v>
      </c>
      <c r="B158" s="9">
        <f t="shared" si="6"/>
        <v>116</v>
      </c>
      <c r="C158" s="10">
        <f>[1]Sheet1_Raw!N157</f>
        <v>2302.9669629999999</v>
      </c>
      <c r="D158" s="12">
        <f t="shared" si="5"/>
        <v>2284.4798954285716</v>
      </c>
      <c r="E158" s="12">
        <f t="shared" si="4"/>
        <v>6.0466628571430192</v>
      </c>
    </row>
    <row r="159" spans="1:5" ht="24" x14ac:dyDescent="0.25">
      <c r="A159" s="9" t="s">
        <v>199</v>
      </c>
      <c r="B159" s="9">
        <f t="shared" si="6"/>
        <v>117</v>
      </c>
      <c r="C159" s="10">
        <f>[1]Sheet1_Raw!N158</f>
        <v>2310.8868320000001</v>
      </c>
      <c r="D159" s="12">
        <f t="shared" si="5"/>
        <v>2290.8379085714287</v>
      </c>
      <c r="E159" s="12">
        <f t="shared" si="4"/>
        <v>6.3580131428570894</v>
      </c>
    </row>
    <row r="160" spans="1:5" ht="24" x14ac:dyDescent="0.25">
      <c r="A160" s="9" t="s">
        <v>200</v>
      </c>
      <c r="B160" s="9">
        <f t="shared" si="6"/>
        <v>118</v>
      </c>
      <c r="C160" s="10">
        <f>[1]Sheet1_Raw!N159</f>
        <v>2315.9126740000002</v>
      </c>
      <c r="D160" s="12">
        <f t="shared" si="5"/>
        <v>2297.2826915714286</v>
      </c>
      <c r="E160" s="12">
        <f t="shared" si="4"/>
        <v>6.4447829999999158</v>
      </c>
    </row>
    <row r="161" spans="1:5" ht="24" x14ac:dyDescent="0.25">
      <c r="A161" s="9" t="s">
        <v>201</v>
      </c>
      <c r="B161" s="9">
        <f t="shared" si="6"/>
        <v>119</v>
      </c>
      <c r="C161" s="10">
        <f>[1]Sheet1_Raw!N160</f>
        <v>2318.711425</v>
      </c>
      <c r="D161" s="12">
        <f t="shared" si="5"/>
        <v>2303.1030724285715</v>
      </c>
      <c r="E161" s="12">
        <f t="shared" si="4"/>
        <v>5.8203808571429363</v>
      </c>
    </row>
    <row r="162" spans="1:5" ht="24" x14ac:dyDescent="0.25">
      <c r="A162" s="9" t="s">
        <v>202</v>
      </c>
      <c r="B162" s="9">
        <f t="shared" si="6"/>
        <v>120</v>
      </c>
      <c r="C162" s="10">
        <f>[1]Sheet1_Raw!N161</f>
        <v>2322.8678669999999</v>
      </c>
      <c r="D162" s="12">
        <f t="shared" si="5"/>
        <v>2308.6733519999993</v>
      </c>
      <c r="E162" s="12">
        <f t="shared" si="4"/>
        <v>5.5702795714278182</v>
      </c>
    </row>
    <row r="163" spans="1:5" ht="24" x14ac:dyDescent="0.25">
      <c r="A163" s="9" t="s">
        <v>203</v>
      </c>
      <c r="B163" s="9">
        <f t="shared" si="6"/>
        <v>121</v>
      </c>
      <c r="C163" s="10">
        <f>[1]Sheet1_Raw!N162</f>
        <v>2327.3458690000002</v>
      </c>
      <c r="D163" s="12">
        <f t="shared" si="5"/>
        <v>2313.6719720000001</v>
      </c>
      <c r="E163" s="12">
        <f t="shared" si="4"/>
        <v>4.9986200000007557</v>
      </c>
    </row>
    <row r="164" spans="1:5" ht="24" x14ac:dyDescent="0.25">
      <c r="A164" s="9" t="s">
        <v>204</v>
      </c>
      <c r="B164" s="9">
        <f t="shared" si="6"/>
        <v>122</v>
      </c>
      <c r="C164" s="10">
        <f>[1]Sheet1_Raw!N163</f>
        <v>2333.0029180000001</v>
      </c>
      <c r="D164" s="12">
        <f t="shared" si="5"/>
        <v>2318.8135068571432</v>
      </c>
      <c r="E164" s="12">
        <f t="shared" si="4"/>
        <v>5.1415348571431423</v>
      </c>
    </row>
    <row r="165" spans="1:5" ht="24" x14ac:dyDescent="0.25">
      <c r="A165" s="9" t="s">
        <v>205</v>
      </c>
      <c r="B165" s="9">
        <f t="shared" si="6"/>
        <v>123</v>
      </c>
      <c r="C165" s="10">
        <f>[1]Sheet1_Raw!N164</f>
        <v>2338.6837869999999</v>
      </c>
      <c r="D165" s="12">
        <f t="shared" si="5"/>
        <v>2323.9159102857147</v>
      </c>
      <c r="E165" s="12">
        <f t="shared" si="4"/>
        <v>5.1024034285715061</v>
      </c>
    </row>
    <row r="166" spans="1:5" ht="24" x14ac:dyDescent="0.25">
      <c r="A166" s="9" t="s">
        <v>206</v>
      </c>
      <c r="B166" s="9">
        <f t="shared" si="6"/>
        <v>124</v>
      </c>
      <c r="C166" s="10">
        <f>[1]Sheet1_Raw!N165</f>
        <v>2343.5667130000002</v>
      </c>
      <c r="D166" s="12">
        <f t="shared" si="5"/>
        <v>2328.5844647142858</v>
      </c>
      <c r="E166" s="12">
        <f t="shared" si="4"/>
        <v>4.6685544285710421</v>
      </c>
    </row>
    <row r="167" spans="1:5" ht="24" x14ac:dyDescent="0.25">
      <c r="A167" s="9" t="s">
        <v>207</v>
      </c>
      <c r="B167" s="9">
        <f t="shared" si="6"/>
        <v>125</v>
      </c>
      <c r="C167" s="10">
        <f>[1]Sheet1_Raw!N166</f>
        <v>2348.5449170000002</v>
      </c>
      <c r="D167" s="12">
        <f t="shared" si="5"/>
        <v>2333.2462137142861</v>
      </c>
      <c r="E167" s="12">
        <f t="shared" ref="E167:E230" si="7">D167-D166</f>
        <v>4.6617490000003272</v>
      </c>
    </row>
    <row r="168" spans="1:5" ht="24" x14ac:dyDescent="0.25">
      <c r="A168" s="9" t="s">
        <v>208</v>
      </c>
      <c r="B168" s="9">
        <f t="shared" si="6"/>
        <v>126</v>
      </c>
      <c r="C168" s="10">
        <f>[1]Sheet1_Raw!N167</f>
        <v>2352.4155300000002</v>
      </c>
      <c r="D168" s="12">
        <f t="shared" si="5"/>
        <v>2338.0610858571431</v>
      </c>
      <c r="E168" s="12">
        <f t="shared" si="7"/>
        <v>4.8148721428569843</v>
      </c>
    </row>
    <row r="169" spans="1:5" ht="24" x14ac:dyDescent="0.25">
      <c r="A169" s="9" t="s">
        <v>209</v>
      </c>
      <c r="B169" s="9">
        <f t="shared" si="6"/>
        <v>127</v>
      </c>
      <c r="C169" s="10">
        <f>[1]Sheet1_Raw!N168</f>
        <v>2358.8586110000001</v>
      </c>
      <c r="D169" s="12">
        <f t="shared" ref="D169:D232" si="8">AVERAGE(C163:C169)</f>
        <v>2343.2026207142858</v>
      </c>
      <c r="E169" s="12">
        <f t="shared" si="7"/>
        <v>5.1415348571426875</v>
      </c>
    </row>
    <row r="170" spans="1:5" ht="24" x14ac:dyDescent="0.25">
      <c r="A170" s="9" t="s">
        <v>210</v>
      </c>
      <c r="B170" s="9">
        <f t="shared" si="6"/>
        <v>128</v>
      </c>
      <c r="C170" s="10">
        <f>[1]Sheet1_Raw!N169</f>
        <v>2362.181384</v>
      </c>
      <c r="D170" s="12">
        <f t="shared" si="8"/>
        <v>2348.1791228571428</v>
      </c>
      <c r="E170" s="12">
        <f t="shared" si="7"/>
        <v>4.9765021428570435</v>
      </c>
    </row>
    <row r="171" spans="1:5" ht="24" x14ac:dyDescent="0.25">
      <c r="A171" s="9" t="s">
        <v>211</v>
      </c>
      <c r="B171" s="9">
        <f t="shared" si="6"/>
        <v>129</v>
      </c>
      <c r="C171" s="10">
        <f>[1]Sheet1_Raw!N170</f>
        <v>2366.4211930000001</v>
      </c>
      <c r="D171" s="12">
        <f t="shared" si="8"/>
        <v>2352.9531621428573</v>
      </c>
      <c r="E171" s="12">
        <f t="shared" si="7"/>
        <v>4.7740392857144798</v>
      </c>
    </row>
    <row r="172" spans="1:5" ht="24" x14ac:dyDescent="0.25">
      <c r="A172" s="9" t="s">
        <v>212</v>
      </c>
      <c r="B172" s="9">
        <f t="shared" ref="B172:B235" si="9">1+B171</f>
        <v>130</v>
      </c>
      <c r="C172" s="10">
        <f>[1]Sheet1_Raw!N171</f>
        <v>2370.0178860000001</v>
      </c>
      <c r="D172" s="12">
        <f t="shared" si="8"/>
        <v>2357.4294620000001</v>
      </c>
      <c r="E172" s="12">
        <f t="shared" si="7"/>
        <v>4.4762998571427488</v>
      </c>
    </row>
    <row r="173" spans="1:5" ht="24" x14ac:dyDescent="0.25">
      <c r="A173" s="9" t="s">
        <v>213</v>
      </c>
      <c r="B173" s="9">
        <f t="shared" si="9"/>
        <v>131</v>
      </c>
      <c r="C173" s="10">
        <f>[1]Sheet1_Raw!N172</f>
        <v>2373.9599560000001</v>
      </c>
      <c r="D173" s="12">
        <f t="shared" si="8"/>
        <v>2361.7713538571429</v>
      </c>
      <c r="E173" s="12">
        <f t="shared" si="7"/>
        <v>4.3418918571428549</v>
      </c>
    </row>
    <row r="174" spans="1:5" ht="24" x14ac:dyDescent="0.25">
      <c r="A174" s="9" t="s">
        <v>214</v>
      </c>
      <c r="B174" s="9">
        <f t="shared" si="9"/>
        <v>132</v>
      </c>
      <c r="C174" s="10">
        <f>[1]Sheet1_Raw!N173</f>
        <v>2378.4498669999998</v>
      </c>
      <c r="D174" s="12">
        <f t="shared" si="8"/>
        <v>2366.0434895714284</v>
      </c>
      <c r="E174" s="12">
        <f t="shared" si="7"/>
        <v>4.2721357142854686</v>
      </c>
    </row>
    <row r="175" spans="1:5" ht="24" x14ac:dyDescent="0.25">
      <c r="A175" s="9" t="s">
        <v>215</v>
      </c>
      <c r="B175" s="9">
        <f t="shared" si="9"/>
        <v>133</v>
      </c>
      <c r="C175" s="10">
        <f>[1]Sheet1_Raw!N174</f>
        <v>2380.9508780000001</v>
      </c>
      <c r="D175" s="12">
        <f t="shared" si="8"/>
        <v>2370.1199678571429</v>
      </c>
      <c r="E175" s="12">
        <f t="shared" si="7"/>
        <v>4.0764782857145292</v>
      </c>
    </row>
    <row r="176" spans="1:5" ht="24" x14ac:dyDescent="0.25">
      <c r="A176" s="9" t="s">
        <v>216</v>
      </c>
      <c r="B176" s="9">
        <f t="shared" si="9"/>
        <v>134</v>
      </c>
      <c r="C176" s="10">
        <f>[1]Sheet1_Raw!N175</f>
        <v>2384.0592780000002</v>
      </c>
      <c r="D176" s="12">
        <f t="shared" si="8"/>
        <v>2373.7200631428568</v>
      </c>
      <c r="E176" s="12">
        <f t="shared" si="7"/>
        <v>3.6000952857139055</v>
      </c>
    </row>
    <row r="177" spans="1:5" ht="24" x14ac:dyDescent="0.25">
      <c r="A177" s="9" t="s">
        <v>217</v>
      </c>
      <c r="B177" s="9">
        <f t="shared" si="9"/>
        <v>135</v>
      </c>
      <c r="C177" s="10">
        <f>[1]Sheet1_Raw!N176</f>
        <v>2387.346321</v>
      </c>
      <c r="D177" s="12">
        <f t="shared" si="8"/>
        <v>2377.3150541428572</v>
      </c>
      <c r="E177" s="12">
        <f t="shared" si="7"/>
        <v>3.5949910000003911</v>
      </c>
    </row>
    <row r="178" spans="1:5" ht="24" x14ac:dyDescent="0.25">
      <c r="A178" s="9" t="s">
        <v>218</v>
      </c>
      <c r="B178" s="9">
        <f t="shared" si="9"/>
        <v>136</v>
      </c>
      <c r="C178" s="10">
        <f>[1]Sheet1_Raw!N177</f>
        <v>2392.5150779999999</v>
      </c>
      <c r="D178" s="12">
        <f t="shared" si="8"/>
        <v>2381.0427520000003</v>
      </c>
      <c r="E178" s="12">
        <f t="shared" si="7"/>
        <v>3.7276978571430845</v>
      </c>
    </row>
    <row r="179" spans="1:5" ht="24" x14ac:dyDescent="0.25">
      <c r="A179" s="9" t="s">
        <v>219</v>
      </c>
      <c r="B179" s="9">
        <f t="shared" si="9"/>
        <v>137</v>
      </c>
      <c r="C179" s="10">
        <f>[1]Sheet1_Raw!N178</f>
        <v>2399.1844420000002</v>
      </c>
      <c r="D179" s="12">
        <f t="shared" si="8"/>
        <v>2385.2094028571432</v>
      </c>
      <c r="E179" s="12">
        <f t="shared" si="7"/>
        <v>4.1666508571429404</v>
      </c>
    </row>
    <row r="180" spans="1:5" ht="24" x14ac:dyDescent="0.25">
      <c r="A180" s="9" t="s">
        <v>220</v>
      </c>
      <c r="B180" s="9">
        <f t="shared" si="9"/>
        <v>138</v>
      </c>
      <c r="C180" s="10">
        <f>[1]Sheet1_Raw!N179</f>
        <v>2406.2706400000002</v>
      </c>
      <c r="D180" s="12">
        <f t="shared" si="8"/>
        <v>2389.8252148571432</v>
      </c>
      <c r="E180" s="12">
        <f t="shared" si="7"/>
        <v>4.6158120000000054</v>
      </c>
    </row>
    <row r="181" spans="1:5" ht="24" x14ac:dyDescent="0.25">
      <c r="A181" s="9" t="s">
        <v>221</v>
      </c>
      <c r="B181" s="9">
        <f t="shared" si="9"/>
        <v>139</v>
      </c>
      <c r="C181" s="10">
        <f>[1]Sheet1_Raw!N180</f>
        <v>2410.8081900000002</v>
      </c>
      <c r="D181" s="12">
        <f t="shared" si="8"/>
        <v>2394.4478324285715</v>
      </c>
      <c r="E181" s="12">
        <f t="shared" si="7"/>
        <v>4.6226175714282363</v>
      </c>
    </row>
    <row r="182" spans="1:5" ht="24" x14ac:dyDescent="0.25">
      <c r="A182" s="9" t="s">
        <v>222</v>
      </c>
      <c r="B182" s="9">
        <f t="shared" si="9"/>
        <v>140</v>
      </c>
      <c r="C182" s="10">
        <f>[1]Sheet1_Raw!N181</f>
        <v>2414.488249</v>
      </c>
      <c r="D182" s="12">
        <f t="shared" si="8"/>
        <v>2399.2388854285714</v>
      </c>
      <c r="E182" s="12">
        <f t="shared" si="7"/>
        <v>4.7910529999999198</v>
      </c>
    </row>
    <row r="183" spans="1:5" ht="24" x14ac:dyDescent="0.25">
      <c r="A183" s="9" t="s">
        <v>223</v>
      </c>
      <c r="B183" s="9">
        <f t="shared" si="9"/>
        <v>141</v>
      </c>
      <c r="C183" s="10">
        <f>[1]Sheet1_Raw!N182</f>
        <v>2421.5149000000001</v>
      </c>
      <c r="D183" s="12">
        <f t="shared" si="8"/>
        <v>2404.5896885714287</v>
      </c>
      <c r="E183" s="12">
        <f t="shared" si="7"/>
        <v>5.3508031428573304</v>
      </c>
    </row>
    <row r="184" spans="1:5" ht="24" x14ac:dyDescent="0.25">
      <c r="A184" s="9" t="s">
        <v>224</v>
      </c>
      <c r="B184" s="9">
        <f t="shared" si="9"/>
        <v>142</v>
      </c>
      <c r="C184" s="10">
        <f>[1]Sheet1_Raw!N183</f>
        <v>2426.183454</v>
      </c>
      <c r="D184" s="12">
        <f t="shared" si="8"/>
        <v>2410.1378504285717</v>
      </c>
      <c r="E184" s="12">
        <f t="shared" si="7"/>
        <v>5.5481618571429863</v>
      </c>
    </row>
    <row r="185" spans="1:5" ht="24" x14ac:dyDescent="0.25">
      <c r="A185" s="9" t="s">
        <v>225</v>
      </c>
      <c r="B185" s="9">
        <f t="shared" si="9"/>
        <v>143</v>
      </c>
      <c r="C185" s="10">
        <f>[1]Sheet1_Raw!N184</f>
        <v>2432.8409080000001</v>
      </c>
      <c r="D185" s="12">
        <f t="shared" si="8"/>
        <v>2415.8986832857145</v>
      </c>
      <c r="E185" s="12">
        <f t="shared" si="7"/>
        <v>5.7608328571427592</v>
      </c>
    </row>
    <row r="186" spans="1:5" ht="24" x14ac:dyDescent="0.25">
      <c r="A186" s="9" t="s">
        <v>226</v>
      </c>
      <c r="B186" s="9">
        <f t="shared" si="9"/>
        <v>144</v>
      </c>
      <c r="C186" s="10">
        <f>[1]Sheet1_Raw!N185</f>
        <v>2440.0462029999999</v>
      </c>
      <c r="D186" s="12">
        <f t="shared" si="8"/>
        <v>2421.7360777142858</v>
      </c>
      <c r="E186" s="12">
        <f t="shared" si="7"/>
        <v>5.8373944285713151</v>
      </c>
    </row>
    <row r="187" spans="1:5" ht="24" x14ac:dyDescent="0.25">
      <c r="A187" s="9" t="s">
        <v>227</v>
      </c>
      <c r="B187" s="9">
        <f t="shared" si="9"/>
        <v>145</v>
      </c>
      <c r="C187" s="10">
        <f>[1]Sheet1_Raw!N186</f>
        <v>2448.8831100000002</v>
      </c>
      <c r="D187" s="12">
        <f t="shared" si="8"/>
        <v>2427.8235734285713</v>
      </c>
      <c r="E187" s="12">
        <f t="shared" si="7"/>
        <v>6.0874957142855237</v>
      </c>
    </row>
    <row r="188" spans="1:5" ht="24" x14ac:dyDescent="0.25">
      <c r="A188" s="9" t="s">
        <v>228</v>
      </c>
      <c r="B188" s="9">
        <f t="shared" si="9"/>
        <v>146</v>
      </c>
      <c r="C188" s="10">
        <f>[1]Sheet1_Raw!N187</f>
        <v>2456.6838830000002</v>
      </c>
      <c r="D188" s="12">
        <f t="shared" si="8"/>
        <v>2434.3772438571432</v>
      </c>
      <c r="E188" s="12">
        <f t="shared" si="7"/>
        <v>6.553670428571877</v>
      </c>
    </row>
    <row r="189" spans="1:5" ht="24" x14ac:dyDescent="0.25">
      <c r="A189" s="9" t="s">
        <v>229</v>
      </c>
      <c r="B189" s="9">
        <f t="shared" si="9"/>
        <v>147</v>
      </c>
      <c r="C189" s="10">
        <f>[1]Sheet1_Raw!N188</f>
        <v>2461.3167090000002</v>
      </c>
      <c r="D189" s="12">
        <f t="shared" si="8"/>
        <v>2441.0670238571429</v>
      </c>
      <c r="E189" s="12">
        <f t="shared" si="7"/>
        <v>6.6897799999997005</v>
      </c>
    </row>
    <row r="190" spans="1:5" ht="24" x14ac:dyDescent="0.25">
      <c r="A190" s="9" t="s">
        <v>230</v>
      </c>
      <c r="B190" s="9">
        <f t="shared" si="9"/>
        <v>148</v>
      </c>
      <c r="C190" s="10">
        <f>[1]Sheet1_Raw!N189</f>
        <v>2466.6164709999998</v>
      </c>
      <c r="D190" s="12">
        <f t="shared" si="8"/>
        <v>2447.5101054285719</v>
      </c>
      <c r="E190" s="12">
        <f t="shared" si="7"/>
        <v>6.4430815714290475</v>
      </c>
    </row>
    <row r="191" spans="1:5" ht="24" x14ac:dyDescent="0.25">
      <c r="A191" s="9" t="s">
        <v>231</v>
      </c>
      <c r="B191" s="9">
        <f t="shared" si="9"/>
        <v>149</v>
      </c>
      <c r="C191" s="10">
        <f>[1]Sheet1_Raw!N190</f>
        <v>2473.7026700000001</v>
      </c>
      <c r="D191" s="12">
        <f t="shared" si="8"/>
        <v>2454.2985648571425</v>
      </c>
      <c r="E191" s="12">
        <f t="shared" si="7"/>
        <v>6.7884594285706044</v>
      </c>
    </row>
    <row r="192" spans="1:5" ht="24" x14ac:dyDescent="0.25">
      <c r="A192" s="9" t="s">
        <v>232</v>
      </c>
      <c r="B192" s="9">
        <f t="shared" si="9"/>
        <v>150</v>
      </c>
      <c r="C192" s="10">
        <f>[1]Sheet1_Raw!N191</f>
        <v>2483.6948050000001</v>
      </c>
      <c r="D192" s="12">
        <f t="shared" si="8"/>
        <v>2461.5634072857142</v>
      </c>
      <c r="E192" s="12">
        <f t="shared" si="7"/>
        <v>7.2648424285716828</v>
      </c>
    </row>
    <row r="193" spans="1:5" ht="24" x14ac:dyDescent="0.25">
      <c r="A193" s="13" t="s">
        <v>233</v>
      </c>
      <c r="B193" s="9">
        <f t="shared" si="9"/>
        <v>151</v>
      </c>
      <c r="C193" s="10">
        <f>[1]Sheet1_Raw!N192</f>
        <v>2495.4733780000001</v>
      </c>
      <c r="D193" s="12">
        <f t="shared" si="8"/>
        <v>2469.4815751428573</v>
      </c>
      <c r="E193" s="12">
        <f t="shared" si="7"/>
        <v>7.9181678571430893</v>
      </c>
    </row>
    <row r="194" spans="1:5" ht="24" x14ac:dyDescent="0.25">
      <c r="A194" s="9" t="s">
        <v>234</v>
      </c>
      <c r="B194" s="9">
        <f t="shared" si="9"/>
        <v>152</v>
      </c>
      <c r="C194" s="10">
        <f>[1]Sheet1_Raw!N193</f>
        <v>2505.7632530000001</v>
      </c>
      <c r="D194" s="12">
        <f t="shared" si="8"/>
        <v>2477.6073098571428</v>
      </c>
      <c r="E194" s="12">
        <f t="shared" si="7"/>
        <v>8.1257347142854996</v>
      </c>
    </row>
    <row r="195" spans="1:5" ht="24" x14ac:dyDescent="0.25">
      <c r="A195" s="9" t="s">
        <v>235</v>
      </c>
      <c r="B195" s="9">
        <f t="shared" si="9"/>
        <v>153</v>
      </c>
      <c r="C195" s="10">
        <f>[1]Sheet1_Raw!N194</f>
        <v>2512.9804570000001</v>
      </c>
      <c r="D195" s="12">
        <f t="shared" si="8"/>
        <v>2485.649677571429</v>
      </c>
      <c r="E195" s="12">
        <f t="shared" si="7"/>
        <v>8.0423677142862289</v>
      </c>
    </row>
    <row r="196" spans="1:5" ht="24" x14ac:dyDescent="0.25">
      <c r="A196" s="9" t="s">
        <v>236</v>
      </c>
      <c r="B196" s="9">
        <f t="shared" si="9"/>
        <v>154</v>
      </c>
      <c r="C196" s="10">
        <f>[1]Sheet1_Raw!N195</f>
        <v>2515.5410160000001</v>
      </c>
      <c r="D196" s="12">
        <f t="shared" si="8"/>
        <v>2493.3960071428569</v>
      </c>
      <c r="E196" s="12">
        <f t="shared" si="7"/>
        <v>7.7463295714278502</v>
      </c>
    </row>
    <row r="197" spans="1:5" ht="24" x14ac:dyDescent="0.25">
      <c r="A197" s="9" t="s">
        <v>237</v>
      </c>
      <c r="B197" s="9">
        <f t="shared" si="9"/>
        <v>155</v>
      </c>
      <c r="C197" s="10">
        <f>[1]Sheet1_Raw!N196</f>
        <v>2526.15245</v>
      </c>
      <c r="D197" s="12">
        <f t="shared" si="8"/>
        <v>2501.9011470000005</v>
      </c>
      <c r="E197" s="12">
        <f t="shared" si="7"/>
        <v>8.5051398571436039</v>
      </c>
    </row>
    <row r="198" spans="1:5" ht="24" x14ac:dyDescent="0.25">
      <c r="A198" s="9" t="s">
        <v>238</v>
      </c>
      <c r="B198" s="9">
        <f t="shared" si="9"/>
        <v>156</v>
      </c>
      <c r="C198" s="10">
        <f>[1]Sheet1_Raw!N197</f>
        <v>2534.6916179999998</v>
      </c>
      <c r="D198" s="12">
        <f t="shared" si="8"/>
        <v>2510.6138538571427</v>
      </c>
      <c r="E198" s="12">
        <f t="shared" si="7"/>
        <v>8.712706857142166</v>
      </c>
    </row>
    <row r="199" spans="1:5" ht="24" x14ac:dyDescent="0.25">
      <c r="A199" s="9" t="s">
        <v>239</v>
      </c>
      <c r="B199" s="9">
        <f t="shared" si="9"/>
        <v>157</v>
      </c>
      <c r="C199" s="10">
        <f>[1]Sheet1_Raw!N198</f>
        <v>2549.9954250000001</v>
      </c>
      <c r="D199" s="12">
        <f t="shared" si="8"/>
        <v>2520.0853710000001</v>
      </c>
      <c r="E199" s="12">
        <f t="shared" si="7"/>
        <v>9.4715171428574649</v>
      </c>
    </row>
    <row r="200" spans="1:5" ht="24" x14ac:dyDescent="0.25">
      <c r="A200" s="9" t="s">
        <v>240</v>
      </c>
      <c r="B200" s="9">
        <f t="shared" si="9"/>
        <v>158</v>
      </c>
      <c r="C200" s="10">
        <f>[1]Sheet1_Raw!N199</f>
        <v>2561.023694</v>
      </c>
      <c r="D200" s="12">
        <f t="shared" si="8"/>
        <v>2529.4497018571428</v>
      </c>
      <c r="E200" s="12">
        <f t="shared" si="7"/>
        <v>9.3643308571427042</v>
      </c>
    </row>
    <row r="201" spans="1:5" ht="24" x14ac:dyDescent="0.25">
      <c r="A201" s="9" t="s">
        <v>241</v>
      </c>
      <c r="B201" s="9">
        <f t="shared" si="9"/>
        <v>159</v>
      </c>
      <c r="C201" s="10">
        <f>[1]Sheet1_Raw!N200</f>
        <v>2574.8030749999998</v>
      </c>
      <c r="D201" s="12">
        <f t="shared" si="8"/>
        <v>2539.3125335714285</v>
      </c>
      <c r="E201" s="12">
        <f t="shared" si="7"/>
        <v>9.8628317142856758</v>
      </c>
    </row>
    <row r="202" spans="1:5" ht="24" x14ac:dyDescent="0.25">
      <c r="A202" s="9" t="s">
        <v>242</v>
      </c>
      <c r="B202" s="9">
        <f t="shared" si="9"/>
        <v>160</v>
      </c>
      <c r="C202" s="10">
        <f>[1]Sheet1_Raw!N201</f>
        <v>2583.2231470000002</v>
      </c>
      <c r="D202" s="12">
        <f t="shared" si="8"/>
        <v>2549.3472035714285</v>
      </c>
      <c r="E202" s="12">
        <f t="shared" si="7"/>
        <v>10.034670000000006</v>
      </c>
    </row>
    <row r="203" spans="1:5" ht="24" x14ac:dyDescent="0.25">
      <c r="A203" s="9" t="s">
        <v>243</v>
      </c>
      <c r="B203" s="9">
        <f t="shared" si="9"/>
        <v>161</v>
      </c>
      <c r="C203" s="10">
        <f>[1]Sheet1_Raw!N202</f>
        <v>2587.8083339999998</v>
      </c>
      <c r="D203" s="12">
        <f t="shared" si="8"/>
        <v>2559.6711061428573</v>
      </c>
      <c r="E203" s="12">
        <f t="shared" si="7"/>
        <v>10.323902571428789</v>
      </c>
    </row>
    <row r="204" spans="1:5" ht="24" x14ac:dyDescent="0.25">
      <c r="A204" s="9" t="s">
        <v>244</v>
      </c>
      <c r="B204" s="9">
        <f t="shared" si="9"/>
        <v>162</v>
      </c>
      <c r="C204" s="10">
        <f>[1]Sheet1_Raw!N203</f>
        <v>2602.3380189999998</v>
      </c>
      <c r="D204" s="12">
        <f t="shared" si="8"/>
        <v>2570.5547588571426</v>
      </c>
      <c r="E204" s="12">
        <f t="shared" si="7"/>
        <v>10.88365271428529</v>
      </c>
    </row>
    <row r="205" spans="1:5" ht="24" x14ac:dyDescent="0.25">
      <c r="A205" s="9" t="s">
        <v>245</v>
      </c>
      <c r="B205" s="9">
        <f t="shared" si="9"/>
        <v>163</v>
      </c>
      <c r="C205" s="10">
        <f>[1]Sheet1_Raw!N204</f>
        <v>2614.6287029999999</v>
      </c>
      <c r="D205" s="12">
        <f t="shared" si="8"/>
        <v>2581.9743424285712</v>
      </c>
      <c r="E205" s="12">
        <f t="shared" si="7"/>
        <v>11.419583571428575</v>
      </c>
    </row>
    <row r="206" spans="1:5" ht="24" x14ac:dyDescent="0.25">
      <c r="A206" s="9" t="s">
        <v>246</v>
      </c>
      <c r="B206" s="9">
        <f t="shared" si="9"/>
        <v>164</v>
      </c>
      <c r="C206" s="10">
        <f>[1]Sheet1_Raw!N205</f>
        <v>2630.3374370000001</v>
      </c>
      <c r="D206" s="12">
        <f t="shared" si="8"/>
        <v>2593.4517727142857</v>
      </c>
      <c r="E206" s="12">
        <f t="shared" si="7"/>
        <v>11.47743028571449</v>
      </c>
    </row>
    <row r="207" spans="1:5" ht="24" x14ac:dyDescent="0.25">
      <c r="A207" s="9" t="s">
        <v>247</v>
      </c>
      <c r="B207" s="9">
        <f t="shared" si="9"/>
        <v>165</v>
      </c>
      <c r="C207" s="10">
        <f>[1]Sheet1_Raw!N206</f>
        <v>2647.272856</v>
      </c>
      <c r="D207" s="12">
        <f t="shared" si="8"/>
        <v>2605.7730815714285</v>
      </c>
      <c r="E207" s="12">
        <f t="shared" si="7"/>
        <v>12.321308857142867</v>
      </c>
    </row>
    <row r="208" spans="1:5" ht="24" x14ac:dyDescent="0.25">
      <c r="A208" s="9" t="s">
        <v>248</v>
      </c>
      <c r="B208" s="9">
        <f t="shared" si="9"/>
        <v>166</v>
      </c>
      <c r="C208" s="10">
        <f>[1]Sheet1_Raw!N207</f>
        <v>2665.2563190000001</v>
      </c>
      <c r="D208" s="12">
        <f t="shared" si="8"/>
        <v>2618.6949735714288</v>
      </c>
      <c r="E208" s="12">
        <f t="shared" si="7"/>
        <v>12.921892000000298</v>
      </c>
    </row>
    <row r="209" spans="1:5" ht="24" x14ac:dyDescent="0.25">
      <c r="A209" s="9" t="s">
        <v>249</v>
      </c>
      <c r="B209" s="9">
        <f t="shared" si="9"/>
        <v>167</v>
      </c>
      <c r="C209" s="10">
        <f>[1]Sheet1_Raw!N208</f>
        <v>2673.5572940000002</v>
      </c>
      <c r="D209" s="12">
        <f t="shared" si="8"/>
        <v>2631.5998517142862</v>
      </c>
      <c r="E209" s="12">
        <f t="shared" si="7"/>
        <v>12.904878142857342</v>
      </c>
    </row>
    <row r="210" spans="1:5" ht="24" x14ac:dyDescent="0.25">
      <c r="A210" s="9" t="s">
        <v>250</v>
      </c>
      <c r="B210" s="9">
        <f t="shared" si="9"/>
        <v>168</v>
      </c>
      <c r="C210" s="10">
        <f>[1]Sheet1_Raw!N209</f>
        <v>2679.7383650000002</v>
      </c>
      <c r="D210" s="12">
        <f t="shared" si="8"/>
        <v>2644.732713285714</v>
      </c>
      <c r="E210" s="12">
        <f t="shared" si="7"/>
        <v>13.132861571427838</v>
      </c>
    </row>
    <row r="211" spans="1:5" ht="24" x14ac:dyDescent="0.25">
      <c r="A211" s="9" t="s">
        <v>251</v>
      </c>
      <c r="B211" s="9">
        <f t="shared" si="9"/>
        <v>169</v>
      </c>
      <c r="C211" s="10">
        <f>[1]Sheet1_Raw!N210</f>
        <v>2699.90128</v>
      </c>
      <c r="D211" s="12">
        <f t="shared" si="8"/>
        <v>2658.6703220000004</v>
      </c>
      <c r="E211" s="12">
        <f t="shared" si="7"/>
        <v>13.937608714286398</v>
      </c>
    </row>
    <row r="212" spans="1:5" ht="24" x14ac:dyDescent="0.25">
      <c r="A212" s="9" t="s">
        <v>252</v>
      </c>
      <c r="B212" s="9">
        <f t="shared" si="9"/>
        <v>170</v>
      </c>
      <c r="C212" s="10">
        <f>[1]Sheet1_Raw!N211</f>
        <v>2716.8128809999998</v>
      </c>
      <c r="D212" s="12">
        <f t="shared" si="8"/>
        <v>2673.268061714286</v>
      </c>
      <c r="E212" s="12">
        <f t="shared" si="7"/>
        <v>14.597739714285581</v>
      </c>
    </row>
    <row r="213" spans="1:5" ht="24" x14ac:dyDescent="0.25">
      <c r="A213" s="9" t="s">
        <v>253</v>
      </c>
      <c r="B213" s="9">
        <f t="shared" si="9"/>
        <v>171</v>
      </c>
      <c r="C213" s="10">
        <f>[1]Sheet1_Raw!N212</f>
        <v>2735.7014709999999</v>
      </c>
      <c r="D213" s="12">
        <f t="shared" si="8"/>
        <v>2688.3200665714285</v>
      </c>
      <c r="E213" s="12">
        <f t="shared" si="7"/>
        <v>15.052004857142492</v>
      </c>
    </row>
    <row r="214" spans="1:5" ht="24" x14ac:dyDescent="0.25">
      <c r="A214" s="9" t="s">
        <v>254</v>
      </c>
      <c r="B214" s="9">
        <f t="shared" si="9"/>
        <v>172</v>
      </c>
      <c r="C214" s="10">
        <f>[1]Sheet1_Raw!N213</f>
        <v>2754.5900609999999</v>
      </c>
      <c r="D214" s="12">
        <f t="shared" si="8"/>
        <v>2703.651095857143</v>
      </c>
      <c r="E214" s="12">
        <f t="shared" si="7"/>
        <v>15.331029285714521</v>
      </c>
    </row>
    <row r="215" spans="1:5" ht="24" x14ac:dyDescent="0.25">
      <c r="A215" s="9" t="s">
        <v>255</v>
      </c>
      <c r="B215" s="9">
        <f t="shared" si="9"/>
        <v>173</v>
      </c>
      <c r="C215" s="10">
        <f>[1]Sheet1_Raw!N214</f>
        <v>2775.2769979999998</v>
      </c>
      <c r="D215" s="12">
        <f t="shared" si="8"/>
        <v>2719.3683357142859</v>
      </c>
      <c r="E215" s="12">
        <f t="shared" si="7"/>
        <v>15.717239857142886</v>
      </c>
    </row>
    <row r="216" spans="1:5" ht="24" x14ac:dyDescent="0.25">
      <c r="A216" s="9" t="s">
        <v>256</v>
      </c>
      <c r="B216" s="9">
        <f t="shared" si="9"/>
        <v>174</v>
      </c>
      <c r="C216" s="10">
        <f>[1]Sheet1_Raw!N215</f>
        <v>2785.1857669999999</v>
      </c>
      <c r="D216" s="12">
        <f t="shared" si="8"/>
        <v>2735.3152604285715</v>
      </c>
      <c r="E216" s="12">
        <f t="shared" si="7"/>
        <v>15.946924714285615</v>
      </c>
    </row>
    <row r="217" spans="1:5" ht="24" x14ac:dyDescent="0.25">
      <c r="A217" s="9" t="s">
        <v>257</v>
      </c>
      <c r="B217" s="9">
        <f t="shared" si="9"/>
        <v>175</v>
      </c>
      <c r="C217" s="10">
        <f>[1]Sheet1_Raw!N216</f>
        <v>2792.7245290000001</v>
      </c>
      <c r="D217" s="12">
        <f t="shared" si="8"/>
        <v>2751.4561409999997</v>
      </c>
      <c r="E217" s="12">
        <f t="shared" si="7"/>
        <v>16.14088057142817</v>
      </c>
    </row>
    <row r="218" spans="1:5" ht="24" x14ac:dyDescent="0.25">
      <c r="A218" s="9" t="s">
        <v>258</v>
      </c>
      <c r="B218" s="9">
        <f t="shared" si="9"/>
        <v>176</v>
      </c>
      <c r="C218" s="10">
        <f>[1]Sheet1_Raw!N217</f>
        <v>2812.1133220000002</v>
      </c>
      <c r="D218" s="12">
        <f t="shared" si="8"/>
        <v>2767.4864327142859</v>
      </c>
      <c r="E218" s="12">
        <f t="shared" si="7"/>
        <v>16.03029171428625</v>
      </c>
    </row>
    <row r="219" spans="1:5" ht="24" x14ac:dyDescent="0.25">
      <c r="A219" s="9" t="s">
        <v>259</v>
      </c>
      <c r="B219" s="9">
        <f t="shared" si="9"/>
        <v>177</v>
      </c>
      <c r="C219" s="10">
        <f>[1]Sheet1_Raw!N218</f>
        <v>2829.5132149999999</v>
      </c>
      <c r="D219" s="12">
        <f t="shared" si="8"/>
        <v>2783.5864804285711</v>
      </c>
      <c r="E219" s="12">
        <f t="shared" si="7"/>
        <v>16.100047714285211</v>
      </c>
    </row>
    <row r="220" spans="1:5" ht="24" x14ac:dyDescent="0.25">
      <c r="A220" s="9" t="s">
        <v>260</v>
      </c>
      <c r="B220" s="9">
        <f t="shared" si="9"/>
        <v>178</v>
      </c>
      <c r="C220" s="10">
        <f>[1]Sheet1_Raw!N219</f>
        <v>2846.5081829999999</v>
      </c>
      <c r="D220" s="12">
        <f t="shared" si="8"/>
        <v>2799.4160107142857</v>
      </c>
      <c r="E220" s="12">
        <f t="shared" si="7"/>
        <v>15.829530285714554</v>
      </c>
    </row>
    <row r="221" spans="1:5" ht="24" x14ac:dyDescent="0.25">
      <c r="A221" s="9" t="s">
        <v>261</v>
      </c>
      <c r="B221" s="9">
        <f t="shared" si="9"/>
        <v>179</v>
      </c>
      <c r="C221" s="10">
        <f>[1]Sheet1_Raw!N220</f>
        <v>2865.0990339999998</v>
      </c>
      <c r="D221" s="12">
        <f t="shared" si="8"/>
        <v>2815.2030068571426</v>
      </c>
      <c r="E221" s="12">
        <f t="shared" si="7"/>
        <v>15.786996142856879</v>
      </c>
    </row>
    <row r="222" spans="1:5" ht="24" x14ac:dyDescent="0.25">
      <c r="A222" s="9" t="s">
        <v>262</v>
      </c>
      <c r="B222" s="9">
        <f t="shared" si="9"/>
        <v>180</v>
      </c>
      <c r="C222" s="10">
        <f>[1]Sheet1_Raw!N221</f>
        <v>2883.6184269999999</v>
      </c>
      <c r="D222" s="12">
        <f t="shared" si="8"/>
        <v>2830.680353857143</v>
      </c>
      <c r="E222" s="12">
        <f t="shared" si="7"/>
        <v>15.477347000000464</v>
      </c>
    </row>
    <row r="223" spans="1:5" ht="24" x14ac:dyDescent="0.25">
      <c r="A223" s="9" t="s">
        <v>263</v>
      </c>
      <c r="B223" s="9">
        <f t="shared" si="9"/>
        <v>181</v>
      </c>
      <c r="C223" s="10">
        <f>[1]Sheet1_Raw!N222</f>
        <v>2892.0623179999998</v>
      </c>
      <c r="D223" s="12">
        <f t="shared" si="8"/>
        <v>2845.9484325714288</v>
      </c>
      <c r="E223" s="12">
        <f t="shared" si="7"/>
        <v>15.268078714285821</v>
      </c>
    </row>
    <row r="224" spans="1:5" ht="24" x14ac:dyDescent="0.25">
      <c r="A224" s="9" t="s">
        <v>264</v>
      </c>
      <c r="B224" s="9">
        <f t="shared" si="9"/>
        <v>182</v>
      </c>
      <c r="C224" s="10">
        <f>[1]Sheet1_Raw!N223</f>
        <v>2897.659819</v>
      </c>
      <c r="D224" s="12">
        <f t="shared" si="8"/>
        <v>2860.939188285714</v>
      </c>
      <c r="E224" s="12">
        <f t="shared" si="7"/>
        <v>14.990755714285115</v>
      </c>
    </row>
    <row r="225" spans="1:5" ht="24" x14ac:dyDescent="0.25">
      <c r="A225" s="9" t="s">
        <v>265</v>
      </c>
      <c r="B225" s="9">
        <f t="shared" si="9"/>
        <v>183</v>
      </c>
      <c r="C225" s="10">
        <f>[1]Sheet1_Raw!N224</f>
        <v>2915.4884569999999</v>
      </c>
      <c r="D225" s="12">
        <f t="shared" si="8"/>
        <v>2875.7070647142855</v>
      </c>
      <c r="E225" s="12">
        <f t="shared" si="7"/>
        <v>14.767876428571526</v>
      </c>
    </row>
    <row r="226" spans="1:5" ht="24" x14ac:dyDescent="0.25">
      <c r="A226" s="9" t="s">
        <v>266</v>
      </c>
      <c r="B226" s="9">
        <f t="shared" si="9"/>
        <v>184</v>
      </c>
      <c r="C226" s="10">
        <f>[1]Sheet1_Raw!N225</f>
        <v>2929.9347750000002</v>
      </c>
      <c r="D226" s="12">
        <f t="shared" si="8"/>
        <v>2890.0530018571435</v>
      </c>
      <c r="E226" s="12">
        <f t="shared" si="7"/>
        <v>14.34593714285802</v>
      </c>
    </row>
    <row r="227" spans="1:5" ht="24" x14ac:dyDescent="0.25">
      <c r="A227" s="9" t="s">
        <v>267</v>
      </c>
      <c r="B227" s="9">
        <f t="shared" si="9"/>
        <v>185</v>
      </c>
      <c r="C227" s="10">
        <f>[1]Sheet1_Raw!N226</f>
        <v>2946.5605460000002</v>
      </c>
      <c r="D227" s="12">
        <f t="shared" si="8"/>
        <v>2904.3461965714291</v>
      </c>
      <c r="E227" s="12">
        <f t="shared" si="7"/>
        <v>14.293194714285619</v>
      </c>
    </row>
    <row r="228" spans="1:5" ht="24" x14ac:dyDescent="0.25">
      <c r="A228" s="9" t="s">
        <v>268</v>
      </c>
      <c r="B228" s="9">
        <f t="shared" si="9"/>
        <v>186</v>
      </c>
      <c r="C228" s="10">
        <f>[1]Sheet1_Raw!N227</f>
        <v>2963.5793319999998</v>
      </c>
      <c r="D228" s="12">
        <f t="shared" si="8"/>
        <v>2918.4148105714289</v>
      </c>
      <c r="E228" s="12">
        <f t="shared" si="7"/>
        <v>14.068613999999798</v>
      </c>
    </row>
    <row r="229" spans="1:5" ht="24" x14ac:dyDescent="0.25">
      <c r="A229" s="9" t="s">
        <v>269</v>
      </c>
      <c r="B229" s="9">
        <f t="shared" si="9"/>
        <v>187</v>
      </c>
      <c r="C229" s="10">
        <f>[1]Sheet1_Raw!N228</f>
        <v>2980.7648530000001</v>
      </c>
      <c r="D229" s="12">
        <f t="shared" si="8"/>
        <v>2932.2928714285713</v>
      </c>
      <c r="E229" s="12">
        <f t="shared" si="7"/>
        <v>13.878060857142373</v>
      </c>
    </row>
    <row r="230" spans="1:5" ht="24" x14ac:dyDescent="0.25">
      <c r="A230" s="9" t="s">
        <v>270</v>
      </c>
      <c r="B230" s="9">
        <f t="shared" si="9"/>
        <v>188</v>
      </c>
      <c r="C230" s="10">
        <f>[1]Sheet1_Raw!N229</f>
        <v>2989.994776</v>
      </c>
      <c r="D230" s="12">
        <f t="shared" si="8"/>
        <v>2946.2832225714287</v>
      </c>
      <c r="E230" s="12">
        <f t="shared" si="7"/>
        <v>13.990351142857435</v>
      </c>
    </row>
    <row r="231" spans="1:5" ht="24" x14ac:dyDescent="0.25">
      <c r="A231" s="9" t="s">
        <v>271</v>
      </c>
      <c r="B231" s="9">
        <f t="shared" si="9"/>
        <v>189</v>
      </c>
      <c r="C231" s="10">
        <f>[1]Sheet1_Raw!N230</f>
        <v>2997.974193</v>
      </c>
      <c r="D231" s="12">
        <f t="shared" si="8"/>
        <v>2960.6138474285713</v>
      </c>
      <c r="E231" s="12">
        <f t="shared" ref="E231:E294" si="10">D231-D230</f>
        <v>14.330624857142539</v>
      </c>
    </row>
    <row r="232" spans="1:5" ht="24" x14ac:dyDescent="0.25">
      <c r="A232" s="9" t="s">
        <v>272</v>
      </c>
      <c r="B232" s="9">
        <f t="shared" si="9"/>
        <v>190</v>
      </c>
      <c r="C232" s="10">
        <f>[1]Sheet1_Raw!N231</f>
        <v>3020.578571</v>
      </c>
      <c r="D232" s="12">
        <f t="shared" si="8"/>
        <v>2975.6267208571421</v>
      </c>
      <c r="E232" s="12">
        <f t="shared" si="10"/>
        <v>15.012873428570856</v>
      </c>
    </row>
    <row r="233" spans="1:5" ht="24" x14ac:dyDescent="0.25">
      <c r="A233" s="9" t="s">
        <v>273</v>
      </c>
      <c r="B233" s="9">
        <f t="shared" si="9"/>
        <v>191</v>
      </c>
      <c r="C233" s="10">
        <f>[1]Sheet1_Raw!N232</f>
        <v>3036.4302189999999</v>
      </c>
      <c r="D233" s="12">
        <f t="shared" ref="D233:D296" si="11">AVERAGE(C227:C233)</f>
        <v>2990.840355714286</v>
      </c>
      <c r="E233" s="12">
        <f t="shared" si="10"/>
        <v>15.213634857143916</v>
      </c>
    </row>
    <row r="234" spans="1:5" ht="24" x14ac:dyDescent="0.25">
      <c r="A234" s="9" t="s">
        <v>274</v>
      </c>
      <c r="B234" s="9">
        <f t="shared" si="9"/>
        <v>192</v>
      </c>
      <c r="C234" s="10">
        <f>[1]Sheet1_Raw!N233</f>
        <v>3054.0087560000002</v>
      </c>
      <c r="D234" s="12">
        <f t="shared" si="11"/>
        <v>3006.1900999999998</v>
      </c>
      <c r="E234" s="12">
        <f t="shared" si="10"/>
        <v>15.349744285713768</v>
      </c>
    </row>
    <row r="235" spans="1:5" ht="24" x14ac:dyDescent="0.25">
      <c r="A235" s="9" t="s">
        <v>275</v>
      </c>
      <c r="B235" s="9">
        <f t="shared" si="9"/>
        <v>193</v>
      </c>
      <c r="C235" s="10">
        <f>[1]Sheet1_Raw!N234</f>
        <v>3074.445592</v>
      </c>
      <c r="D235" s="12">
        <f t="shared" si="11"/>
        <v>3022.0281371428573</v>
      </c>
      <c r="E235" s="12">
        <f t="shared" si="10"/>
        <v>15.838037142857502</v>
      </c>
    </row>
    <row r="236" spans="1:5" ht="24" x14ac:dyDescent="0.25">
      <c r="A236" s="9" t="s">
        <v>276</v>
      </c>
      <c r="B236" s="9">
        <f t="shared" ref="B236:B299" si="12">1+B235</f>
        <v>194</v>
      </c>
      <c r="C236" s="10">
        <f>[1]Sheet1_Raw!N235</f>
        <v>3093.3341820000001</v>
      </c>
      <c r="D236" s="12">
        <f t="shared" si="11"/>
        <v>3038.1094698571428</v>
      </c>
      <c r="E236" s="12">
        <f t="shared" si="10"/>
        <v>16.081332714285509</v>
      </c>
    </row>
    <row r="237" spans="1:5" ht="24" x14ac:dyDescent="0.25">
      <c r="A237" s="9" t="s">
        <v>277</v>
      </c>
      <c r="B237" s="9">
        <f t="shared" si="12"/>
        <v>195</v>
      </c>
      <c r="C237" s="10">
        <f>[1]Sheet1_Raw!N236</f>
        <v>3106.2203450000002</v>
      </c>
      <c r="D237" s="12">
        <f t="shared" si="11"/>
        <v>3054.7131225714288</v>
      </c>
      <c r="E237" s="12">
        <f t="shared" si="10"/>
        <v>16.603652714286</v>
      </c>
    </row>
    <row r="238" spans="1:5" ht="24" x14ac:dyDescent="0.25">
      <c r="A238" s="9" t="s">
        <v>278</v>
      </c>
      <c r="B238" s="9">
        <f t="shared" si="12"/>
        <v>196</v>
      </c>
      <c r="C238" s="10">
        <f>[1]Sheet1_Raw!N237</f>
        <v>3117.1771570000001</v>
      </c>
      <c r="D238" s="12">
        <f t="shared" si="11"/>
        <v>3071.742117428571</v>
      </c>
      <c r="E238" s="12">
        <f t="shared" si="10"/>
        <v>17.028994857142152</v>
      </c>
    </row>
    <row r="239" spans="1:5" ht="24" x14ac:dyDescent="0.25">
      <c r="A239" s="9" t="s">
        <v>279</v>
      </c>
      <c r="B239" s="9">
        <f t="shared" si="12"/>
        <v>197</v>
      </c>
      <c r="C239" s="10">
        <f>[1]Sheet1_Raw!N238</f>
        <v>3134.8628800000001</v>
      </c>
      <c r="D239" s="12">
        <f t="shared" si="11"/>
        <v>3088.0684472857142</v>
      </c>
      <c r="E239" s="12">
        <f t="shared" si="10"/>
        <v>16.326329857143264</v>
      </c>
    </row>
    <row r="240" spans="1:5" ht="24" x14ac:dyDescent="0.25">
      <c r="A240" s="9" t="s">
        <v>280</v>
      </c>
      <c r="B240" s="9">
        <f t="shared" si="12"/>
        <v>198</v>
      </c>
      <c r="C240" s="10">
        <f>[1]Sheet1_Raw!N239</f>
        <v>3156.204843</v>
      </c>
      <c r="D240" s="12">
        <f t="shared" si="11"/>
        <v>3105.1791078571428</v>
      </c>
      <c r="E240" s="12">
        <f t="shared" si="10"/>
        <v>17.110660571428525</v>
      </c>
    </row>
    <row r="241" spans="1:5" ht="24" x14ac:dyDescent="0.25">
      <c r="A241" s="9" t="s">
        <v>281</v>
      </c>
      <c r="B241" s="9">
        <f t="shared" si="12"/>
        <v>199</v>
      </c>
      <c r="C241" s="10">
        <f>[1]Sheet1_Raw!N240</f>
        <v>3178.29711</v>
      </c>
      <c r="D241" s="12">
        <f t="shared" si="11"/>
        <v>3122.9345870000002</v>
      </c>
      <c r="E241" s="12">
        <f t="shared" si="10"/>
        <v>17.755479142857439</v>
      </c>
    </row>
    <row r="242" spans="1:5" ht="24" x14ac:dyDescent="0.25">
      <c r="A242" s="9" t="s">
        <v>282</v>
      </c>
      <c r="B242" s="9">
        <f t="shared" si="12"/>
        <v>200</v>
      </c>
      <c r="C242" s="10">
        <f>[1]Sheet1_Raw!N241</f>
        <v>3204.2480799999998</v>
      </c>
      <c r="D242" s="12">
        <f t="shared" si="11"/>
        <v>3141.4777995714289</v>
      </c>
      <c r="E242" s="12">
        <f t="shared" si="10"/>
        <v>18.543212571428739</v>
      </c>
    </row>
    <row r="243" spans="1:5" ht="24" x14ac:dyDescent="0.25">
      <c r="A243" s="9" t="s">
        <v>283</v>
      </c>
      <c r="B243" s="9">
        <f t="shared" si="12"/>
        <v>201</v>
      </c>
      <c r="C243" s="10">
        <f>[1]Sheet1_Raw!N242</f>
        <v>3230.4372410000001</v>
      </c>
      <c r="D243" s="12">
        <f t="shared" si="11"/>
        <v>3161.063950857143</v>
      </c>
      <c r="E243" s="12">
        <f t="shared" si="10"/>
        <v>19.586151285714095</v>
      </c>
    </row>
    <row r="244" spans="1:5" ht="24" x14ac:dyDescent="0.25">
      <c r="A244" s="9" t="s">
        <v>284</v>
      </c>
      <c r="B244" s="9">
        <f t="shared" si="12"/>
        <v>202</v>
      </c>
      <c r="C244" s="10">
        <f>[1]Sheet1_Raw!N243</f>
        <v>3250.50488</v>
      </c>
      <c r="D244" s="12">
        <f t="shared" si="11"/>
        <v>3181.6760272857141</v>
      </c>
      <c r="E244" s="12">
        <f t="shared" si="10"/>
        <v>20.612076428571072</v>
      </c>
    </row>
    <row r="245" spans="1:5" ht="24" x14ac:dyDescent="0.25">
      <c r="A245" s="9" t="s">
        <v>285</v>
      </c>
      <c r="B245" s="9">
        <f t="shared" si="12"/>
        <v>203</v>
      </c>
      <c r="C245" s="10">
        <f>[1]Sheet1_Raw!N244</f>
        <v>3262.8074740000002</v>
      </c>
      <c r="D245" s="12">
        <f t="shared" si="11"/>
        <v>3202.4803582857139</v>
      </c>
      <c r="E245" s="12">
        <f t="shared" si="10"/>
        <v>20.80433099999982</v>
      </c>
    </row>
    <row r="246" spans="1:5" ht="24" x14ac:dyDescent="0.25">
      <c r="A246" s="9" t="s">
        <v>286</v>
      </c>
      <c r="B246" s="9">
        <f t="shared" si="12"/>
        <v>204</v>
      </c>
      <c r="C246" s="10">
        <f>[1]Sheet1_Raw!N245</f>
        <v>3281.8032499999999</v>
      </c>
      <c r="D246" s="12">
        <f t="shared" si="11"/>
        <v>3223.471839714286</v>
      </c>
      <c r="E246" s="12">
        <f t="shared" si="10"/>
        <v>20.991481428572115</v>
      </c>
    </row>
    <row r="247" spans="1:5" ht="24" x14ac:dyDescent="0.25">
      <c r="A247" s="9" t="s">
        <v>287</v>
      </c>
      <c r="B247" s="9">
        <f t="shared" si="12"/>
        <v>205</v>
      </c>
      <c r="C247" s="10">
        <f>[1]Sheet1_Raw!N246</f>
        <v>3303.8597880000002</v>
      </c>
      <c r="D247" s="12">
        <f t="shared" si="11"/>
        <v>3244.5654032857151</v>
      </c>
      <c r="E247" s="12">
        <f t="shared" si="10"/>
        <v>21.093563571429058</v>
      </c>
    </row>
    <row r="248" spans="1:5" ht="24" x14ac:dyDescent="0.25">
      <c r="A248" s="9" t="s">
        <v>288</v>
      </c>
      <c r="B248" s="9">
        <f t="shared" si="12"/>
        <v>206</v>
      </c>
      <c r="C248" s="10">
        <f>[1]Sheet1_Raw!N247</f>
        <v>3323.0699370000002</v>
      </c>
      <c r="D248" s="12">
        <f t="shared" si="11"/>
        <v>3265.247235714286</v>
      </c>
      <c r="E248" s="12">
        <f t="shared" si="10"/>
        <v>20.681832428570942</v>
      </c>
    </row>
    <row r="249" spans="1:5" ht="24" x14ac:dyDescent="0.25">
      <c r="A249" s="9" t="s">
        <v>289</v>
      </c>
      <c r="B249" s="9">
        <f t="shared" si="12"/>
        <v>207</v>
      </c>
      <c r="C249" s="10">
        <f>[1]Sheet1_Raw!N248</f>
        <v>3350.7120669999999</v>
      </c>
      <c r="D249" s="12">
        <f t="shared" si="11"/>
        <v>3286.1706624285716</v>
      </c>
      <c r="E249" s="12">
        <f t="shared" si="10"/>
        <v>20.923426714285597</v>
      </c>
    </row>
    <row r="250" spans="1:5" ht="24" x14ac:dyDescent="0.25">
      <c r="A250" s="9" t="s">
        <v>290</v>
      </c>
      <c r="B250" s="9">
        <f t="shared" si="12"/>
        <v>208</v>
      </c>
      <c r="C250" s="10">
        <f>[1]Sheet1_Raw!N249</f>
        <v>3378.890128</v>
      </c>
      <c r="D250" s="12">
        <f t="shared" si="11"/>
        <v>3307.3782177142857</v>
      </c>
      <c r="E250" s="12">
        <f t="shared" si="10"/>
        <v>21.207555285714079</v>
      </c>
    </row>
    <row r="251" spans="1:5" ht="24" x14ac:dyDescent="0.25">
      <c r="A251" s="9" t="s">
        <v>291</v>
      </c>
      <c r="B251" s="9">
        <f t="shared" si="12"/>
        <v>209</v>
      </c>
      <c r="C251" s="10">
        <f>[1]Sheet1_Raw!N250</f>
        <v>3394.5393130000002</v>
      </c>
      <c r="D251" s="12">
        <f t="shared" si="11"/>
        <v>3327.9545652857146</v>
      </c>
      <c r="E251" s="12">
        <f t="shared" si="10"/>
        <v>20.576347571428869</v>
      </c>
    </row>
    <row r="252" spans="1:5" ht="24" x14ac:dyDescent="0.25">
      <c r="A252" s="9" t="s">
        <v>292</v>
      </c>
      <c r="B252" s="9">
        <f t="shared" si="12"/>
        <v>210</v>
      </c>
      <c r="C252" s="10">
        <f>[1]Sheet1_Raw!N251</f>
        <v>3410.1765890000001</v>
      </c>
      <c r="D252" s="12">
        <f t="shared" si="11"/>
        <v>3349.0072960000002</v>
      </c>
      <c r="E252" s="12">
        <f t="shared" si="10"/>
        <v>21.052730714285644</v>
      </c>
    </row>
    <row r="253" spans="1:5" ht="24" x14ac:dyDescent="0.25">
      <c r="A253" s="9" t="s">
        <v>293</v>
      </c>
      <c r="B253" s="9">
        <f t="shared" si="12"/>
        <v>211</v>
      </c>
      <c r="C253" s="10">
        <f>[1]Sheet1_Raw!N252</f>
        <v>3437.4733409999999</v>
      </c>
      <c r="D253" s="12">
        <f t="shared" si="11"/>
        <v>3371.2458804285716</v>
      </c>
      <c r="E253" s="12">
        <f t="shared" si="10"/>
        <v>22.238584428571357</v>
      </c>
    </row>
    <row r="254" spans="1:5" ht="24" x14ac:dyDescent="0.25">
      <c r="A254" s="9" t="s">
        <v>294</v>
      </c>
      <c r="B254" s="9">
        <f t="shared" si="12"/>
        <v>212</v>
      </c>
      <c r="C254" s="10">
        <f>[1]Sheet1_Raw!N253</f>
        <v>3459.3869639999998</v>
      </c>
      <c r="D254" s="12">
        <f t="shared" si="11"/>
        <v>3393.4640484285715</v>
      </c>
      <c r="E254" s="12">
        <f t="shared" si="10"/>
        <v>22.218167999999878</v>
      </c>
    </row>
    <row r="255" spans="1:5" ht="24" x14ac:dyDescent="0.25">
      <c r="A255" s="9" t="s">
        <v>295</v>
      </c>
      <c r="B255" s="9">
        <f t="shared" si="12"/>
        <v>213</v>
      </c>
      <c r="C255" s="10">
        <f>[1]Sheet1_Raw!N254</f>
        <v>3488.4701530000002</v>
      </c>
      <c r="D255" s="12">
        <f t="shared" si="11"/>
        <v>3417.0926507142858</v>
      </c>
      <c r="E255" s="12">
        <f t="shared" si="10"/>
        <v>23.628602285714351</v>
      </c>
    </row>
    <row r="256" spans="1:5" ht="24" x14ac:dyDescent="0.25">
      <c r="A256" s="9" t="s">
        <v>296</v>
      </c>
      <c r="B256" s="9">
        <f t="shared" si="12"/>
        <v>214</v>
      </c>
      <c r="C256" s="10">
        <f>[1]Sheet1_Raw!N255</f>
        <v>3519.7447040000002</v>
      </c>
      <c r="D256" s="12">
        <f t="shared" si="11"/>
        <v>3441.2401702857142</v>
      </c>
      <c r="E256" s="12">
        <f t="shared" si="10"/>
        <v>24.147519571428347</v>
      </c>
    </row>
    <row r="257" spans="1:5" ht="24" x14ac:dyDescent="0.25">
      <c r="A257" s="9" t="s">
        <v>297</v>
      </c>
      <c r="B257" s="9">
        <f t="shared" si="12"/>
        <v>215</v>
      </c>
      <c r="C257" s="10">
        <f>[1]Sheet1_Raw!N256</f>
        <v>3553.5083570000002</v>
      </c>
      <c r="D257" s="12">
        <f t="shared" si="11"/>
        <v>3466.1856315714285</v>
      </c>
      <c r="E257" s="12">
        <f t="shared" si="10"/>
        <v>24.945461285714373</v>
      </c>
    </row>
    <row r="258" spans="1:5" ht="24" x14ac:dyDescent="0.25">
      <c r="A258" s="9" t="s">
        <v>298</v>
      </c>
      <c r="B258" s="9">
        <f t="shared" si="12"/>
        <v>216</v>
      </c>
      <c r="C258" s="10">
        <f>[1]Sheet1_Raw!N257</f>
        <v>3573.1948889999999</v>
      </c>
      <c r="D258" s="12">
        <f t="shared" si="11"/>
        <v>3491.7078567142853</v>
      </c>
      <c r="E258" s="12">
        <f t="shared" si="10"/>
        <v>25.522225142856769</v>
      </c>
    </row>
    <row r="259" spans="1:5" ht="24" x14ac:dyDescent="0.25">
      <c r="A259" s="9" t="s">
        <v>299</v>
      </c>
      <c r="B259" s="9">
        <f t="shared" si="12"/>
        <v>217</v>
      </c>
      <c r="C259" s="10">
        <f>[1]Sheet1_Raw!N258</f>
        <v>3591.6070970000001</v>
      </c>
      <c r="D259" s="12">
        <f t="shared" si="11"/>
        <v>3517.6265007142856</v>
      </c>
      <c r="E259" s="12">
        <f t="shared" si="10"/>
        <v>25.918644000000313</v>
      </c>
    </row>
    <row r="260" spans="1:5" ht="24" x14ac:dyDescent="0.25">
      <c r="A260" s="9" t="s">
        <v>300</v>
      </c>
      <c r="B260" s="9">
        <f t="shared" si="12"/>
        <v>218</v>
      </c>
      <c r="C260" s="10">
        <f>[1]Sheet1_Raw!N259</f>
        <v>3628.5267880000001</v>
      </c>
      <c r="D260" s="12">
        <f t="shared" si="11"/>
        <v>3544.9198502857143</v>
      </c>
      <c r="E260" s="12">
        <f t="shared" si="10"/>
        <v>27.293349571428735</v>
      </c>
    </row>
    <row r="261" spans="1:5" ht="24" x14ac:dyDescent="0.25">
      <c r="A261" s="9" t="s">
        <v>301</v>
      </c>
      <c r="B261" s="9">
        <f t="shared" si="12"/>
        <v>219</v>
      </c>
      <c r="C261" s="10">
        <f>[1]Sheet1_Raw!N260</f>
        <v>3657.752892</v>
      </c>
      <c r="D261" s="12">
        <f t="shared" si="11"/>
        <v>3573.2578400000007</v>
      </c>
      <c r="E261" s="12">
        <f t="shared" si="10"/>
        <v>28.337989714286323</v>
      </c>
    </row>
    <row r="262" spans="1:5" ht="24" x14ac:dyDescent="0.25">
      <c r="A262" s="9" t="s">
        <v>302</v>
      </c>
      <c r="B262" s="9">
        <f t="shared" si="12"/>
        <v>220</v>
      </c>
      <c r="C262" s="10">
        <f>[1]Sheet1_Raw!N261</f>
        <v>3705.5102980000001</v>
      </c>
      <c r="D262" s="12">
        <f t="shared" si="11"/>
        <v>3604.2635750000004</v>
      </c>
      <c r="E262" s="12">
        <f t="shared" si="10"/>
        <v>31.005734999999731</v>
      </c>
    </row>
    <row r="263" spans="1:5" ht="24" x14ac:dyDescent="0.25">
      <c r="A263" s="9" t="s">
        <v>303</v>
      </c>
      <c r="B263" s="9">
        <f t="shared" si="12"/>
        <v>221</v>
      </c>
      <c r="C263" s="10">
        <f>[1]Sheet1_Raw!N262</f>
        <v>3762.7239100000002</v>
      </c>
      <c r="D263" s="12">
        <f t="shared" si="11"/>
        <v>3638.9748901428575</v>
      </c>
      <c r="E263" s="12">
        <f t="shared" si="10"/>
        <v>34.711315142857075</v>
      </c>
    </row>
    <row r="264" spans="1:5" ht="24" x14ac:dyDescent="0.25">
      <c r="A264" s="9" t="s">
        <v>304</v>
      </c>
      <c r="B264" s="9">
        <f t="shared" si="12"/>
        <v>222</v>
      </c>
      <c r="C264" s="10">
        <f>[1]Sheet1_Raw!N263</f>
        <v>3816.9601269999998</v>
      </c>
      <c r="D264" s="12">
        <f t="shared" si="11"/>
        <v>3676.6108572857147</v>
      </c>
      <c r="E264" s="12">
        <f t="shared" si="10"/>
        <v>37.635967142857226</v>
      </c>
    </row>
    <row r="265" spans="1:5" ht="24" x14ac:dyDescent="0.25">
      <c r="A265" s="9" t="s">
        <v>305</v>
      </c>
      <c r="B265" s="9">
        <f t="shared" si="12"/>
        <v>223</v>
      </c>
      <c r="C265" s="10">
        <f>[1]Sheet1_Raw!N264</f>
        <v>3852.3077539999999</v>
      </c>
      <c r="D265" s="12">
        <f t="shared" si="11"/>
        <v>3716.4841237142859</v>
      </c>
      <c r="E265" s="12">
        <f t="shared" si="10"/>
        <v>39.873266428571242</v>
      </c>
    </row>
    <row r="266" spans="1:5" ht="24" x14ac:dyDescent="0.25">
      <c r="A266" s="9" t="s">
        <v>306</v>
      </c>
      <c r="B266" s="9">
        <f t="shared" si="12"/>
        <v>224</v>
      </c>
      <c r="C266" s="10">
        <f>[1]Sheet1_Raw!N265</f>
        <v>3886.2024120000001</v>
      </c>
      <c r="D266" s="12">
        <f t="shared" si="11"/>
        <v>3758.5691687142858</v>
      </c>
      <c r="E266" s="12">
        <f t="shared" si="10"/>
        <v>42.085044999999809</v>
      </c>
    </row>
    <row r="267" spans="1:5" ht="24" x14ac:dyDescent="0.25">
      <c r="A267" s="9" t="s">
        <v>307</v>
      </c>
      <c r="B267" s="9">
        <f t="shared" si="12"/>
        <v>225</v>
      </c>
      <c r="C267" s="10">
        <f>[1]Sheet1_Raw!N266</f>
        <v>3964.1029610000001</v>
      </c>
      <c r="D267" s="12">
        <f t="shared" si="11"/>
        <v>3806.5086220000003</v>
      </c>
      <c r="E267" s="12">
        <f t="shared" si="10"/>
        <v>47.939453285714535</v>
      </c>
    </row>
    <row r="268" spans="1:5" ht="24" x14ac:dyDescent="0.25">
      <c r="A268" s="9" t="s">
        <v>308</v>
      </c>
      <c r="B268" s="9">
        <f t="shared" si="12"/>
        <v>226</v>
      </c>
      <c r="C268" s="10">
        <f>[1]Sheet1_Raw!N267</f>
        <v>4017.2673159999999</v>
      </c>
      <c r="D268" s="12">
        <f t="shared" si="11"/>
        <v>3857.8678254285719</v>
      </c>
      <c r="E268" s="12">
        <f t="shared" si="10"/>
        <v>51.359203428571618</v>
      </c>
    </row>
    <row r="269" spans="1:5" ht="24" x14ac:dyDescent="0.25">
      <c r="A269" s="9" t="s">
        <v>309</v>
      </c>
      <c r="B269" s="9">
        <f t="shared" si="12"/>
        <v>227</v>
      </c>
      <c r="C269" s="10">
        <f>[1]Sheet1_Raw!N268</f>
        <v>4102.6947170000003</v>
      </c>
      <c r="D269" s="12">
        <f t="shared" si="11"/>
        <v>3914.6084567142857</v>
      </c>
      <c r="E269" s="12">
        <f t="shared" si="10"/>
        <v>56.740631285713789</v>
      </c>
    </row>
    <row r="270" spans="1:5" ht="24" x14ac:dyDescent="0.25">
      <c r="A270" s="9" t="s">
        <v>310</v>
      </c>
      <c r="B270" s="9">
        <f t="shared" si="12"/>
        <v>228</v>
      </c>
      <c r="C270" s="10">
        <f>[1]Sheet1_Raw!N269</f>
        <v>4193.4457000000002</v>
      </c>
      <c r="D270" s="12">
        <f t="shared" si="11"/>
        <v>3976.1401409999999</v>
      </c>
      <c r="E270" s="12">
        <f t="shared" si="10"/>
        <v>61.531684285714164</v>
      </c>
    </row>
    <row r="271" spans="1:5" ht="24" x14ac:dyDescent="0.25">
      <c r="A271" s="9" t="s">
        <v>311</v>
      </c>
      <c r="B271" s="9">
        <f t="shared" si="12"/>
        <v>229</v>
      </c>
      <c r="C271" s="10">
        <f>[1]Sheet1_Raw!N270</f>
        <v>4285.0899010000003</v>
      </c>
      <c r="D271" s="12">
        <f t="shared" si="11"/>
        <v>4043.0158230000002</v>
      </c>
      <c r="E271" s="12">
        <f t="shared" si="10"/>
        <v>66.875682000000324</v>
      </c>
    </row>
    <row r="272" spans="1:5" ht="24" x14ac:dyDescent="0.25">
      <c r="A272" s="9" t="s">
        <v>312</v>
      </c>
      <c r="B272" s="9">
        <f t="shared" si="12"/>
        <v>230</v>
      </c>
      <c r="C272" s="10">
        <f>[1]Sheet1_Raw!N271</f>
        <v>4342.9942680000004</v>
      </c>
      <c r="D272" s="12">
        <f t="shared" si="11"/>
        <v>4113.1138964285719</v>
      </c>
      <c r="E272" s="12">
        <f t="shared" si="10"/>
        <v>70.098073428571752</v>
      </c>
    </row>
    <row r="273" spans="1:5" ht="24" x14ac:dyDescent="0.25">
      <c r="A273" s="9" t="s">
        <v>313</v>
      </c>
      <c r="B273" s="9">
        <f t="shared" si="12"/>
        <v>231</v>
      </c>
      <c r="C273" s="10">
        <f>[1]Sheet1_Raw!N272</f>
        <v>4390.7159460000003</v>
      </c>
      <c r="D273" s="12">
        <f t="shared" si="11"/>
        <v>4185.1872584285711</v>
      </c>
      <c r="E273" s="12">
        <f t="shared" si="10"/>
        <v>72.073361999999179</v>
      </c>
    </row>
    <row r="274" spans="1:5" ht="24" x14ac:dyDescent="0.25">
      <c r="A274" s="9" t="s">
        <v>314</v>
      </c>
      <c r="B274" s="9">
        <f t="shared" si="12"/>
        <v>232</v>
      </c>
      <c r="C274" s="10">
        <f>[1]Sheet1_Raw!N273</f>
        <v>4490.7206699999997</v>
      </c>
      <c r="D274" s="12">
        <f t="shared" si="11"/>
        <v>4260.4183597142855</v>
      </c>
      <c r="E274" s="12">
        <f t="shared" si="10"/>
        <v>75.231101285714431</v>
      </c>
    </row>
    <row r="275" spans="1:5" ht="24" x14ac:dyDescent="0.25">
      <c r="A275" s="9" t="s">
        <v>315</v>
      </c>
      <c r="B275" s="9">
        <f t="shared" si="12"/>
        <v>233</v>
      </c>
      <c r="C275" s="10">
        <f>[1]Sheet1_Raw!N274</f>
        <v>4592.2260020000003</v>
      </c>
      <c r="D275" s="12">
        <f t="shared" si="11"/>
        <v>4342.5553148571435</v>
      </c>
      <c r="E275" s="12">
        <f t="shared" si="10"/>
        <v>82.136955142857914</v>
      </c>
    </row>
    <row r="276" spans="1:5" ht="24" x14ac:dyDescent="0.25">
      <c r="A276" s="9" t="s">
        <v>316</v>
      </c>
      <c r="B276" s="9">
        <f t="shared" si="12"/>
        <v>234</v>
      </c>
      <c r="C276" s="10">
        <f>[1]Sheet1_Raw!N275</f>
        <v>4739.0830050000004</v>
      </c>
      <c r="D276" s="12">
        <f t="shared" si="11"/>
        <v>4433.4679274285718</v>
      </c>
      <c r="E276" s="12">
        <f t="shared" si="10"/>
        <v>90.912612571428326</v>
      </c>
    </row>
    <row r="277" spans="1:5" ht="24" x14ac:dyDescent="0.25">
      <c r="A277" s="9" t="s">
        <v>317</v>
      </c>
      <c r="B277" s="9">
        <f t="shared" si="12"/>
        <v>235</v>
      </c>
      <c r="C277" s="10">
        <f>[1]Sheet1_Raw!N276</f>
        <v>4809.9688120000001</v>
      </c>
      <c r="D277" s="12">
        <f t="shared" si="11"/>
        <v>4521.5426577142853</v>
      </c>
      <c r="E277" s="12">
        <f t="shared" si="10"/>
        <v>88.074730285713486</v>
      </c>
    </row>
    <row r="278" spans="1:5" ht="24" x14ac:dyDescent="0.25">
      <c r="A278" s="9" t="s">
        <v>318</v>
      </c>
      <c r="B278" s="9">
        <f t="shared" si="12"/>
        <v>236</v>
      </c>
      <c r="C278" s="10">
        <f>[1]Sheet1_Raw!N277</f>
        <v>4970.4622820000004</v>
      </c>
      <c r="D278" s="12">
        <f t="shared" si="11"/>
        <v>4619.4529978571427</v>
      </c>
      <c r="E278" s="12">
        <f t="shared" si="10"/>
        <v>97.910340142857422</v>
      </c>
    </row>
    <row r="279" spans="1:5" ht="24" x14ac:dyDescent="0.25">
      <c r="A279" s="9" t="s">
        <v>319</v>
      </c>
      <c r="B279" s="9">
        <f t="shared" si="12"/>
        <v>237</v>
      </c>
      <c r="C279" s="10">
        <f>[1]Sheet1_Raw!N278</f>
        <v>5095.0126460000001</v>
      </c>
      <c r="D279" s="12">
        <f t="shared" si="11"/>
        <v>4726.8841947142855</v>
      </c>
      <c r="E279" s="12">
        <f t="shared" si="10"/>
        <v>107.43119685714282</v>
      </c>
    </row>
    <row r="280" spans="1:5" ht="24" x14ac:dyDescent="0.25">
      <c r="A280" s="9" t="s">
        <v>320</v>
      </c>
      <c r="B280" s="9">
        <f t="shared" si="12"/>
        <v>238</v>
      </c>
      <c r="C280" s="10">
        <f>[1]Sheet1_Raw!N279</f>
        <v>5212.7983709999999</v>
      </c>
      <c r="D280" s="12">
        <f t="shared" si="11"/>
        <v>4844.324541142857</v>
      </c>
      <c r="E280" s="12">
        <f t="shared" si="10"/>
        <v>117.4403464285715</v>
      </c>
    </row>
    <row r="281" spans="1:5" ht="24" x14ac:dyDescent="0.25">
      <c r="A281" s="9" t="s">
        <v>321</v>
      </c>
      <c r="B281" s="9">
        <f t="shared" si="12"/>
        <v>239</v>
      </c>
      <c r="C281" s="10">
        <f>[1]Sheet1_Raw!N280</f>
        <v>5362.3826669999999</v>
      </c>
      <c r="D281" s="12">
        <f t="shared" si="11"/>
        <v>4968.8476835714291</v>
      </c>
      <c r="E281" s="12">
        <f t="shared" si="10"/>
        <v>124.5231424285721</v>
      </c>
    </row>
    <row r="282" spans="1:5" ht="24" x14ac:dyDescent="0.25">
      <c r="A282" s="9" t="s">
        <v>322</v>
      </c>
      <c r="B282" s="9">
        <f t="shared" si="12"/>
        <v>240</v>
      </c>
      <c r="C282" s="10">
        <f>[1]Sheet1_Raw!N281</f>
        <v>5519.1246199999996</v>
      </c>
      <c r="D282" s="12">
        <f t="shared" si="11"/>
        <v>5101.2617718571428</v>
      </c>
      <c r="E282" s="12">
        <f t="shared" si="10"/>
        <v>132.41408828571366</v>
      </c>
    </row>
    <row r="283" spans="1:5" ht="24" x14ac:dyDescent="0.25">
      <c r="A283" s="9" t="s">
        <v>323</v>
      </c>
      <c r="B283" s="9">
        <f t="shared" si="12"/>
        <v>241</v>
      </c>
      <c r="C283" s="10">
        <f>[1]Sheet1_Raw!N282</f>
        <v>5712.0835989999996</v>
      </c>
      <c r="D283" s="12">
        <f t="shared" si="11"/>
        <v>5240.2618567142854</v>
      </c>
      <c r="E283" s="12">
        <f t="shared" si="10"/>
        <v>139.00008485714261</v>
      </c>
    </row>
    <row r="284" spans="1:5" ht="24" x14ac:dyDescent="0.25">
      <c r="A284" s="9" t="s">
        <v>324</v>
      </c>
      <c r="B284" s="9">
        <f t="shared" si="12"/>
        <v>242</v>
      </c>
      <c r="C284" s="10">
        <f>[1]Sheet1_Raw!N283</f>
        <v>5935.1857200000004</v>
      </c>
      <c r="D284" s="12">
        <f t="shared" si="11"/>
        <v>5401.0071292857147</v>
      </c>
      <c r="E284" s="12">
        <f t="shared" si="10"/>
        <v>160.74527257142927</v>
      </c>
    </row>
    <row r="285" spans="1:5" ht="24" x14ac:dyDescent="0.25">
      <c r="A285" s="9" t="s">
        <v>325</v>
      </c>
      <c r="B285" s="9">
        <f t="shared" si="12"/>
        <v>243</v>
      </c>
      <c r="C285" s="10">
        <f>[1]Sheet1_Raw!N284</f>
        <v>6166.0171559999999</v>
      </c>
      <c r="D285" s="12">
        <f t="shared" si="11"/>
        <v>5571.8006827142863</v>
      </c>
      <c r="E285" s="12">
        <f t="shared" si="10"/>
        <v>170.79355342857161</v>
      </c>
    </row>
    <row r="286" spans="1:5" ht="24" x14ac:dyDescent="0.25">
      <c r="A286" s="9" t="s">
        <v>326</v>
      </c>
      <c r="B286" s="9">
        <f t="shared" si="12"/>
        <v>244</v>
      </c>
      <c r="C286" s="10">
        <f>[1]Sheet1_Raw!N285</f>
        <v>6333.394362</v>
      </c>
      <c r="D286" s="12">
        <f t="shared" si="11"/>
        <v>5748.7123564285712</v>
      </c>
      <c r="E286" s="12">
        <f t="shared" si="10"/>
        <v>176.91167371428492</v>
      </c>
    </row>
    <row r="287" spans="1:5" ht="24" x14ac:dyDescent="0.25">
      <c r="A287" s="9" t="s">
        <v>327</v>
      </c>
      <c r="B287" s="9">
        <f t="shared" si="12"/>
        <v>245</v>
      </c>
      <c r="C287" s="10">
        <f>[1]Sheet1_Raw!N286</f>
        <v>6482.93102</v>
      </c>
      <c r="D287" s="12">
        <f t="shared" si="11"/>
        <v>5930.1598777142854</v>
      </c>
      <c r="E287" s="12">
        <f t="shared" si="10"/>
        <v>181.44752128571417</v>
      </c>
    </row>
    <row r="288" spans="1:5" ht="24" x14ac:dyDescent="0.25">
      <c r="A288" s="9" t="s">
        <v>328</v>
      </c>
      <c r="B288" s="9">
        <f t="shared" si="12"/>
        <v>246</v>
      </c>
      <c r="C288" s="10">
        <f>[1]Sheet1_Raw!N287</f>
        <v>6783.6716779999997</v>
      </c>
      <c r="D288" s="12">
        <f t="shared" si="11"/>
        <v>6133.2011649999995</v>
      </c>
      <c r="E288" s="12">
        <f t="shared" si="10"/>
        <v>203.04128728571413</v>
      </c>
    </row>
    <row r="289" spans="1:5" ht="24" x14ac:dyDescent="0.25">
      <c r="A289" s="9" t="s">
        <v>329</v>
      </c>
      <c r="B289" s="9">
        <f t="shared" si="12"/>
        <v>247</v>
      </c>
      <c r="C289" s="10">
        <f>[1]Sheet1_Raw!N288</f>
        <v>6873.386528</v>
      </c>
      <c r="D289" s="12">
        <f t="shared" si="11"/>
        <v>6326.6671518571438</v>
      </c>
      <c r="E289" s="12">
        <f t="shared" si="10"/>
        <v>193.46598685714434</v>
      </c>
    </row>
    <row r="290" spans="1:5" ht="24" x14ac:dyDescent="0.25">
      <c r="A290" s="9" t="s">
        <v>330</v>
      </c>
      <c r="B290" s="9">
        <f t="shared" si="12"/>
        <v>248</v>
      </c>
      <c r="C290" s="10">
        <f>[1]Sheet1_Raw!N289</f>
        <v>7248.3000359999996</v>
      </c>
      <c r="D290" s="12">
        <f t="shared" si="11"/>
        <v>6546.1266428571425</v>
      </c>
      <c r="E290" s="12">
        <f t="shared" si="10"/>
        <v>219.45949099999871</v>
      </c>
    </row>
    <row r="291" spans="1:5" ht="24" x14ac:dyDescent="0.25">
      <c r="A291" s="9" t="s">
        <v>331</v>
      </c>
      <c r="B291" s="9">
        <f t="shared" si="12"/>
        <v>249</v>
      </c>
      <c r="C291" s="10">
        <f>[1]Sheet1_Raw!N290</f>
        <v>7516.9920199999997</v>
      </c>
      <c r="D291" s="12">
        <f t="shared" si="11"/>
        <v>6772.0989714285706</v>
      </c>
      <c r="E291" s="12">
        <f t="shared" si="10"/>
        <v>225.97232857142808</v>
      </c>
    </row>
    <row r="292" spans="1:5" ht="24" x14ac:dyDescent="0.25">
      <c r="A292" s="9" t="s">
        <v>332</v>
      </c>
      <c r="B292" s="9">
        <f t="shared" si="12"/>
        <v>250</v>
      </c>
      <c r="C292" s="10">
        <f>[1]Sheet1_Raw!N291</f>
        <v>7788.7685849999998</v>
      </c>
      <c r="D292" s="12">
        <f t="shared" si="11"/>
        <v>7003.9206041428561</v>
      </c>
      <c r="E292" s="12">
        <f t="shared" si="10"/>
        <v>231.82163271428544</v>
      </c>
    </row>
    <row r="293" spans="1:5" ht="24" x14ac:dyDescent="0.25">
      <c r="A293" s="9" t="s">
        <v>333</v>
      </c>
      <c r="B293" s="9">
        <f t="shared" si="12"/>
        <v>251</v>
      </c>
      <c r="C293" s="10">
        <f>[1]Sheet1_Raw!N292</f>
        <v>7956.9556419999999</v>
      </c>
      <c r="D293" s="12">
        <f t="shared" si="11"/>
        <v>7235.8579298571422</v>
      </c>
      <c r="E293" s="12">
        <f t="shared" si="10"/>
        <v>231.93732571428609</v>
      </c>
    </row>
    <row r="294" spans="1:5" ht="24" x14ac:dyDescent="0.25">
      <c r="A294" s="9" t="s">
        <v>334</v>
      </c>
      <c r="B294" s="9">
        <f t="shared" si="12"/>
        <v>252</v>
      </c>
      <c r="C294" s="10">
        <f>[1]Sheet1_Raw!N293</f>
        <v>8129.7636149999998</v>
      </c>
      <c r="D294" s="12">
        <f t="shared" si="11"/>
        <v>7471.1197291428562</v>
      </c>
      <c r="E294" s="12">
        <f t="shared" si="10"/>
        <v>235.26179928571401</v>
      </c>
    </row>
    <row r="295" spans="1:5" ht="24" x14ac:dyDescent="0.25">
      <c r="A295" s="9" t="s">
        <v>335</v>
      </c>
      <c r="B295" s="9">
        <f t="shared" si="12"/>
        <v>253</v>
      </c>
      <c r="C295" s="10">
        <f>[1]Sheet1_Raw!N294</f>
        <v>8207.4378809999998</v>
      </c>
      <c r="D295" s="12">
        <f t="shared" si="11"/>
        <v>7674.5149009999996</v>
      </c>
      <c r="E295" s="12">
        <f t="shared" ref="E295:E358" si="13">D295-D294</f>
        <v>203.3951718571434</v>
      </c>
    </row>
    <row r="296" spans="1:5" ht="24" x14ac:dyDescent="0.25">
      <c r="A296" s="9" t="s">
        <v>336</v>
      </c>
      <c r="B296" s="9">
        <f t="shared" si="12"/>
        <v>254</v>
      </c>
      <c r="C296" s="10">
        <f>[1]Sheet1_Raw!N295</f>
        <v>8523.6014429999996</v>
      </c>
      <c r="D296" s="12">
        <f t="shared" si="11"/>
        <v>7910.259888857142</v>
      </c>
      <c r="E296" s="12">
        <f t="shared" si="13"/>
        <v>235.74498785714241</v>
      </c>
    </row>
    <row r="297" spans="1:5" ht="24" x14ac:dyDescent="0.25">
      <c r="A297" s="9" t="s">
        <v>337</v>
      </c>
      <c r="B297" s="9">
        <f t="shared" si="12"/>
        <v>255</v>
      </c>
      <c r="C297" s="10">
        <f>[1]Sheet1_Raw!N296</f>
        <v>8790.3878939999995</v>
      </c>
      <c r="D297" s="12">
        <f t="shared" ref="D297:D360" si="14">AVERAGE(C291:C297)</f>
        <v>8130.5581542857135</v>
      </c>
      <c r="E297" s="12">
        <f t="shared" si="13"/>
        <v>220.29826542857154</v>
      </c>
    </row>
    <row r="298" spans="1:5" ht="24" x14ac:dyDescent="0.25">
      <c r="A298" s="9" t="s">
        <v>338</v>
      </c>
      <c r="B298" s="9">
        <f t="shared" si="12"/>
        <v>256</v>
      </c>
      <c r="C298" s="10">
        <f>[1]Sheet1_Raw!N297</f>
        <v>9085.0070290000003</v>
      </c>
      <c r="D298" s="12">
        <f t="shared" si="14"/>
        <v>8354.5602984285706</v>
      </c>
      <c r="E298" s="12">
        <f t="shared" si="13"/>
        <v>224.00214414285711</v>
      </c>
    </row>
    <row r="299" spans="1:5" ht="24" x14ac:dyDescent="0.25">
      <c r="A299" s="9" t="s">
        <v>339</v>
      </c>
      <c r="B299" s="9">
        <f t="shared" si="12"/>
        <v>257</v>
      </c>
      <c r="C299" s="10">
        <f>[1]Sheet1_Raw!N298</f>
        <v>9350.1261400000003</v>
      </c>
      <c r="D299" s="12">
        <f t="shared" si="14"/>
        <v>8577.6113777142855</v>
      </c>
      <c r="E299" s="12">
        <f t="shared" si="13"/>
        <v>223.05107928571488</v>
      </c>
    </row>
    <row r="300" spans="1:5" ht="24" x14ac:dyDescent="0.25">
      <c r="A300" s="9" t="s">
        <v>340</v>
      </c>
      <c r="B300" s="9">
        <f t="shared" ref="B300:B363" si="15">1+B299</f>
        <v>258</v>
      </c>
      <c r="C300" s="10">
        <f>[1]Sheet1_Raw!N299</f>
        <v>9524.4823579999993</v>
      </c>
      <c r="D300" s="12">
        <f t="shared" si="14"/>
        <v>8801.5437657142866</v>
      </c>
      <c r="E300" s="12">
        <f t="shared" si="13"/>
        <v>223.93238800000108</v>
      </c>
    </row>
    <row r="301" spans="1:5" ht="24" x14ac:dyDescent="0.25">
      <c r="A301" s="9" t="s">
        <v>341</v>
      </c>
      <c r="B301" s="9">
        <f t="shared" si="15"/>
        <v>259</v>
      </c>
      <c r="C301" s="10">
        <f>[1]Sheet1_Raw!N300</f>
        <v>9562.7478319999991</v>
      </c>
      <c r="D301" s="12">
        <f t="shared" si="14"/>
        <v>9006.2557967142857</v>
      </c>
      <c r="E301" s="12">
        <f t="shared" si="13"/>
        <v>204.71203099999912</v>
      </c>
    </row>
    <row r="302" spans="1:5" ht="24" x14ac:dyDescent="0.25">
      <c r="A302" s="9" t="s">
        <v>342</v>
      </c>
      <c r="B302" s="9">
        <f t="shared" si="15"/>
        <v>260</v>
      </c>
      <c r="C302" s="10">
        <f>[1]Sheet1_Raw!N301</f>
        <v>9736.3894749999999</v>
      </c>
      <c r="D302" s="12">
        <f t="shared" si="14"/>
        <v>9224.6774530000002</v>
      </c>
      <c r="E302" s="12">
        <f t="shared" si="13"/>
        <v>218.42165628571456</v>
      </c>
    </row>
    <row r="303" spans="1:5" ht="24" x14ac:dyDescent="0.25">
      <c r="A303" s="9" t="s">
        <v>343</v>
      </c>
      <c r="B303" s="9">
        <f t="shared" si="15"/>
        <v>261</v>
      </c>
      <c r="C303" s="10">
        <f>[1]Sheet1_Raw!N302</f>
        <v>10048.78961</v>
      </c>
      <c r="D303" s="12">
        <f t="shared" si="14"/>
        <v>9442.5614768571431</v>
      </c>
      <c r="E303" s="12">
        <f t="shared" si="13"/>
        <v>217.88402385714289</v>
      </c>
    </row>
    <row r="304" spans="1:5" ht="24" x14ac:dyDescent="0.25">
      <c r="A304" s="9" t="s">
        <v>344</v>
      </c>
      <c r="B304" s="9">
        <f t="shared" si="15"/>
        <v>262</v>
      </c>
      <c r="C304" s="10">
        <f>[1]Sheet1_Raw!N303</f>
        <v>10331.368162000001</v>
      </c>
      <c r="D304" s="12">
        <f t="shared" si="14"/>
        <v>9662.7015151428586</v>
      </c>
      <c r="E304" s="12">
        <f t="shared" si="13"/>
        <v>220.14003828571549</v>
      </c>
    </row>
    <row r="305" spans="1:5" ht="24" x14ac:dyDescent="0.25">
      <c r="A305" s="9" t="s">
        <v>345</v>
      </c>
      <c r="B305" s="9">
        <f t="shared" si="15"/>
        <v>263</v>
      </c>
      <c r="C305" s="10">
        <f>[1]Sheet1_Raw!N304</f>
        <v>10617.686320999999</v>
      </c>
      <c r="D305" s="12">
        <f t="shared" si="14"/>
        <v>9881.6556997142852</v>
      </c>
      <c r="E305" s="12">
        <f t="shared" si="13"/>
        <v>218.95418457142659</v>
      </c>
    </row>
    <row r="306" spans="1:5" ht="24" x14ac:dyDescent="0.25">
      <c r="A306" s="9" t="s">
        <v>346</v>
      </c>
      <c r="B306" s="9">
        <f t="shared" si="15"/>
        <v>264</v>
      </c>
      <c r="C306" s="10">
        <f>[1]Sheet1_Raw!N305</f>
        <v>10886.759410999999</v>
      </c>
      <c r="D306" s="12">
        <f t="shared" si="14"/>
        <v>10101.174738428572</v>
      </c>
      <c r="E306" s="12">
        <f t="shared" si="13"/>
        <v>219.51903871428658</v>
      </c>
    </row>
    <row r="307" spans="1:5" ht="24" x14ac:dyDescent="0.25">
      <c r="A307" s="9" t="s">
        <v>347</v>
      </c>
      <c r="B307" s="9">
        <f t="shared" si="15"/>
        <v>265</v>
      </c>
      <c r="C307" s="10">
        <f>[1]Sheet1_Raw!N306</f>
        <v>11051.969074000001</v>
      </c>
      <c r="D307" s="12">
        <f t="shared" si="14"/>
        <v>10319.38712642857</v>
      </c>
      <c r="E307" s="12">
        <f t="shared" si="13"/>
        <v>218.2123879999981</v>
      </c>
    </row>
    <row r="308" spans="1:5" ht="24" x14ac:dyDescent="0.25">
      <c r="A308" s="9" t="s">
        <v>348</v>
      </c>
      <c r="B308" s="9">
        <f t="shared" si="15"/>
        <v>266</v>
      </c>
      <c r="C308" s="10">
        <f>[1]Sheet1_Raw!N307</f>
        <v>11104.097296</v>
      </c>
      <c r="D308" s="12">
        <f t="shared" si="14"/>
        <v>10539.579907000001</v>
      </c>
      <c r="E308" s="12">
        <f t="shared" si="13"/>
        <v>220.19278057143129</v>
      </c>
    </row>
    <row r="309" spans="1:5" ht="24" x14ac:dyDescent="0.25">
      <c r="A309" s="9" t="s">
        <v>349</v>
      </c>
      <c r="B309" s="9">
        <f t="shared" si="15"/>
        <v>267</v>
      </c>
      <c r="C309" s="10">
        <f>[1]Sheet1_Raw!N308</f>
        <v>11276.250243</v>
      </c>
      <c r="D309" s="12">
        <f t="shared" si="14"/>
        <v>10759.560016714286</v>
      </c>
      <c r="E309" s="12">
        <f t="shared" si="13"/>
        <v>219.98010971428448</v>
      </c>
    </row>
    <row r="310" spans="1:5" ht="24" x14ac:dyDescent="0.25">
      <c r="A310" s="9" t="s">
        <v>350</v>
      </c>
      <c r="B310" s="9">
        <f t="shared" si="15"/>
        <v>268</v>
      </c>
      <c r="C310" s="10">
        <f>[1]Sheet1_Raw!N309</f>
        <v>11471.210031000001</v>
      </c>
      <c r="D310" s="12">
        <f t="shared" si="14"/>
        <v>10962.762934</v>
      </c>
      <c r="E310" s="12">
        <f t="shared" si="13"/>
        <v>203.20291728571465</v>
      </c>
    </row>
    <row r="311" spans="1:5" ht="24" x14ac:dyDescent="0.25">
      <c r="A311" s="9" t="s">
        <v>351</v>
      </c>
      <c r="B311" s="9">
        <f t="shared" si="15"/>
        <v>269</v>
      </c>
      <c r="C311" s="10">
        <f>[1]Sheet1_Raw!N310</f>
        <v>11860.498399</v>
      </c>
      <c r="D311" s="12">
        <f t="shared" si="14"/>
        <v>11181.210110714286</v>
      </c>
      <c r="E311" s="12">
        <f t="shared" si="13"/>
        <v>218.44717671428589</v>
      </c>
    </row>
    <row r="312" spans="1:5" ht="24" x14ac:dyDescent="0.25">
      <c r="A312" s="9" t="s">
        <v>352</v>
      </c>
      <c r="B312" s="9">
        <f t="shared" si="15"/>
        <v>270</v>
      </c>
      <c r="C312" s="10">
        <f>[1]Sheet1_Raw!N311</f>
        <v>12121.925541000001</v>
      </c>
      <c r="D312" s="12">
        <f t="shared" si="14"/>
        <v>11396.101427857144</v>
      </c>
      <c r="E312" s="12">
        <f t="shared" si="13"/>
        <v>214.89131714285759</v>
      </c>
    </row>
    <row r="313" spans="1:5" ht="24" x14ac:dyDescent="0.25">
      <c r="A313" s="9" t="s">
        <v>353</v>
      </c>
      <c r="B313" s="9">
        <f t="shared" si="15"/>
        <v>271</v>
      </c>
      <c r="C313" s="10">
        <f>[1]Sheet1_Raw!N312</f>
        <v>12369.871041</v>
      </c>
      <c r="D313" s="12">
        <f t="shared" si="14"/>
        <v>11607.974517857145</v>
      </c>
      <c r="E313" s="12">
        <f t="shared" si="13"/>
        <v>211.87309000000096</v>
      </c>
    </row>
    <row r="314" spans="1:5" ht="24" x14ac:dyDescent="0.25">
      <c r="A314" s="9" t="s">
        <v>354</v>
      </c>
      <c r="B314" s="9">
        <f t="shared" si="15"/>
        <v>272</v>
      </c>
      <c r="C314" s="10">
        <f>[1]Sheet1_Raw!N313</f>
        <v>12534.759145</v>
      </c>
      <c r="D314" s="12">
        <f t="shared" si="14"/>
        <v>11819.801670857147</v>
      </c>
      <c r="E314" s="12">
        <f t="shared" si="13"/>
        <v>211.827153000002</v>
      </c>
    </row>
    <row r="315" spans="1:5" ht="24" x14ac:dyDescent="0.25">
      <c r="A315" s="9" t="s">
        <v>355</v>
      </c>
      <c r="B315" s="9">
        <f t="shared" si="15"/>
        <v>273</v>
      </c>
      <c r="C315" s="10">
        <f>[1]Sheet1_Raw!N314</f>
        <v>12572.834064999999</v>
      </c>
      <c r="D315" s="12">
        <f t="shared" si="14"/>
        <v>12029.621209285715</v>
      </c>
      <c r="E315" s="12">
        <f t="shared" si="13"/>
        <v>209.81953842856819</v>
      </c>
    </row>
    <row r="316" spans="1:5" ht="24" x14ac:dyDescent="0.25">
      <c r="A316" s="9" t="s">
        <v>356</v>
      </c>
      <c r="B316" s="9">
        <f t="shared" si="15"/>
        <v>274</v>
      </c>
      <c r="C316" s="10">
        <f>[1]Sheet1_Raw!N315</f>
        <v>12742.20017</v>
      </c>
      <c r="D316" s="12">
        <f t="shared" si="14"/>
        <v>12239.042627428571</v>
      </c>
      <c r="E316" s="12">
        <f t="shared" si="13"/>
        <v>209.42141814285606</v>
      </c>
    </row>
    <row r="317" spans="1:5" ht="24" x14ac:dyDescent="0.25">
      <c r="A317" s="9" t="s">
        <v>357</v>
      </c>
      <c r="B317" s="9">
        <f t="shared" si="15"/>
        <v>275</v>
      </c>
      <c r="C317" s="10">
        <f>[1]Sheet1_Raw!N316</f>
        <v>13037.152773</v>
      </c>
      <c r="D317" s="12">
        <f t="shared" si="14"/>
        <v>12462.748733428571</v>
      </c>
      <c r="E317" s="12">
        <f t="shared" si="13"/>
        <v>223.70610599999964</v>
      </c>
    </row>
    <row r="318" spans="1:5" ht="24" x14ac:dyDescent="0.25">
      <c r="A318" s="9" t="s">
        <v>358</v>
      </c>
      <c r="B318" s="9">
        <f t="shared" si="15"/>
        <v>276</v>
      </c>
      <c r="C318" s="10">
        <f>[1]Sheet1_Raw!N317</f>
        <v>13314.348196000001</v>
      </c>
      <c r="D318" s="12">
        <f t="shared" si="14"/>
        <v>12670.441561571428</v>
      </c>
      <c r="E318" s="12">
        <f t="shared" si="13"/>
        <v>207.69282814285725</v>
      </c>
    </row>
    <row r="319" spans="1:5" ht="24" x14ac:dyDescent="0.25">
      <c r="A319" s="9" t="s">
        <v>359</v>
      </c>
      <c r="B319" s="9">
        <f t="shared" si="15"/>
        <v>277</v>
      </c>
      <c r="C319" s="10">
        <f>[1]Sheet1_Raw!N318</f>
        <v>13595.307045</v>
      </c>
      <c r="D319" s="12">
        <f t="shared" si="14"/>
        <v>12880.924633571427</v>
      </c>
      <c r="E319" s="12">
        <f t="shared" si="13"/>
        <v>210.48307199999908</v>
      </c>
    </row>
    <row r="320" spans="1:5" ht="24" x14ac:dyDescent="0.25">
      <c r="A320" s="9" t="s">
        <v>360</v>
      </c>
      <c r="B320" s="9">
        <f t="shared" si="15"/>
        <v>278</v>
      </c>
      <c r="C320" s="10">
        <f>[1]Sheet1_Raw!N319</f>
        <v>13785.503001999999</v>
      </c>
      <c r="D320" s="12">
        <f t="shared" si="14"/>
        <v>13083.157770857142</v>
      </c>
      <c r="E320" s="12">
        <f t="shared" si="13"/>
        <v>202.2331372857152</v>
      </c>
    </row>
    <row r="321" spans="1:5" ht="24" x14ac:dyDescent="0.25">
      <c r="A321" s="9" t="s">
        <v>361</v>
      </c>
      <c r="B321" s="9">
        <f t="shared" si="15"/>
        <v>279</v>
      </c>
      <c r="C321" s="10">
        <f>[1]Sheet1_Raw!N320</f>
        <v>14096.652631000001</v>
      </c>
      <c r="D321" s="12">
        <f t="shared" si="14"/>
        <v>13306.285411714287</v>
      </c>
      <c r="E321" s="12">
        <f t="shared" si="13"/>
        <v>223.1276408571448</v>
      </c>
    </row>
    <row r="322" spans="1:5" ht="24" x14ac:dyDescent="0.25">
      <c r="A322" s="9" t="s">
        <v>362</v>
      </c>
      <c r="B322" s="9">
        <f t="shared" si="15"/>
        <v>280</v>
      </c>
      <c r="C322" s="10">
        <f>[1]Sheet1_Raw!N321</f>
        <v>14226.586123999999</v>
      </c>
      <c r="D322" s="12">
        <f t="shared" si="14"/>
        <v>13542.535705857143</v>
      </c>
      <c r="E322" s="12">
        <f t="shared" si="13"/>
        <v>236.25029414285564</v>
      </c>
    </row>
    <row r="323" spans="1:5" ht="24" x14ac:dyDescent="0.25">
      <c r="A323" s="9" t="s">
        <v>363</v>
      </c>
      <c r="B323" s="9">
        <f t="shared" si="15"/>
        <v>281</v>
      </c>
      <c r="C323" s="10">
        <f>[1]Sheet1_Raw!N322</f>
        <v>14291.564780999999</v>
      </c>
      <c r="D323" s="12">
        <f t="shared" si="14"/>
        <v>13763.873507428569</v>
      </c>
      <c r="E323" s="12">
        <f t="shared" si="13"/>
        <v>221.3378015714261</v>
      </c>
    </row>
    <row r="324" spans="1:5" ht="24" x14ac:dyDescent="0.25">
      <c r="A324" s="9" t="s">
        <v>364</v>
      </c>
      <c r="B324" s="9">
        <f t="shared" si="15"/>
        <v>282</v>
      </c>
      <c r="C324" s="10">
        <f>[1]Sheet1_Raw!N323</f>
        <v>14640.074755</v>
      </c>
      <c r="D324" s="12">
        <f t="shared" si="14"/>
        <v>13992.862361999998</v>
      </c>
      <c r="E324" s="12">
        <f t="shared" si="13"/>
        <v>228.98885457142933</v>
      </c>
    </row>
    <row r="325" spans="1:5" ht="24" x14ac:dyDescent="0.25">
      <c r="A325" s="9" t="s">
        <v>365</v>
      </c>
      <c r="B325" s="9">
        <f t="shared" si="15"/>
        <v>283</v>
      </c>
      <c r="C325" s="10">
        <f>[1]Sheet1_Raw!N324</f>
        <v>14938.874152</v>
      </c>
      <c r="D325" s="12">
        <f t="shared" si="14"/>
        <v>14224.937498571428</v>
      </c>
      <c r="E325" s="12">
        <f t="shared" si="13"/>
        <v>232.07513657142954</v>
      </c>
    </row>
    <row r="326" spans="1:5" ht="24" x14ac:dyDescent="0.25">
      <c r="A326" s="9" t="s">
        <v>366</v>
      </c>
      <c r="B326" s="9">
        <f t="shared" si="15"/>
        <v>284</v>
      </c>
      <c r="C326" s="10">
        <f>[1]Sheet1_Raw!N325</f>
        <v>15328.72227</v>
      </c>
      <c r="D326" s="12">
        <f t="shared" si="14"/>
        <v>14472.568245</v>
      </c>
      <c r="E326" s="12">
        <f t="shared" si="13"/>
        <v>247.63074642857282</v>
      </c>
    </row>
    <row r="327" spans="1:5" ht="24" x14ac:dyDescent="0.25">
      <c r="A327" s="9" t="s">
        <v>367</v>
      </c>
      <c r="B327" s="9">
        <f t="shared" si="15"/>
        <v>285</v>
      </c>
      <c r="C327" s="10">
        <f>[1]Sheet1_Raw!N326</f>
        <v>15652.865248</v>
      </c>
      <c r="D327" s="12">
        <f t="shared" si="14"/>
        <v>14739.334280142857</v>
      </c>
      <c r="E327" s="12">
        <f t="shared" si="13"/>
        <v>266.76603514285671</v>
      </c>
    </row>
    <row r="328" spans="1:5" ht="24" x14ac:dyDescent="0.25">
      <c r="A328" s="9" t="s">
        <v>368</v>
      </c>
      <c r="B328" s="9">
        <f t="shared" si="15"/>
        <v>286</v>
      </c>
      <c r="C328" s="10">
        <f>[1]Sheet1_Raw!N327</f>
        <v>15912.398767000001</v>
      </c>
      <c r="D328" s="12">
        <f t="shared" si="14"/>
        <v>14998.726585285714</v>
      </c>
      <c r="E328" s="12">
        <f t="shared" si="13"/>
        <v>259.39230514285737</v>
      </c>
    </row>
    <row r="329" spans="1:5" ht="24" x14ac:dyDescent="0.25">
      <c r="A329" s="9" t="s">
        <v>369</v>
      </c>
      <c r="B329" s="9">
        <f t="shared" si="15"/>
        <v>287</v>
      </c>
      <c r="C329" s="10">
        <f>[1]Sheet1_Raw!N328</f>
        <v>16087.576746999999</v>
      </c>
      <c r="D329" s="12">
        <f t="shared" si="14"/>
        <v>15264.582388571429</v>
      </c>
      <c r="E329" s="12">
        <f t="shared" si="13"/>
        <v>265.8558032857145</v>
      </c>
    </row>
    <row r="330" spans="1:5" ht="24" x14ac:dyDescent="0.25">
      <c r="A330" s="9" t="s">
        <v>370</v>
      </c>
      <c r="B330" s="9">
        <f t="shared" si="15"/>
        <v>288</v>
      </c>
      <c r="C330" s="10">
        <f>[1]Sheet1_Raw!N329</f>
        <v>16164.405433</v>
      </c>
      <c r="D330" s="12">
        <f t="shared" si="14"/>
        <v>15532.131053142857</v>
      </c>
      <c r="E330" s="12">
        <f t="shared" si="13"/>
        <v>267.54866457142816</v>
      </c>
    </row>
    <row r="331" spans="1:5" ht="24" x14ac:dyDescent="0.25">
      <c r="A331" s="9" t="s">
        <v>371</v>
      </c>
      <c r="B331" s="9">
        <f t="shared" si="15"/>
        <v>289</v>
      </c>
      <c r="C331" s="10">
        <f>[1]Sheet1_Raw!N330</f>
        <v>16567.246900999999</v>
      </c>
      <c r="D331" s="12">
        <f t="shared" si="14"/>
        <v>15807.441359714288</v>
      </c>
      <c r="E331" s="12">
        <f t="shared" si="13"/>
        <v>275.31030657143128</v>
      </c>
    </row>
    <row r="332" spans="1:5" ht="24" x14ac:dyDescent="0.25">
      <c r="A332" s="9" t="s">
        <v>372</v>
      </c>
      <c r="B332" s="9">
        <f t="shared" si="15"/>
        <v>290</v>
      </c>
      <c r="C332" s="10">
        <f>[1]Sheet1_Raw!N331</f>
        <v>16957.214114999999</v>
      </c>
      <c r="D332" s="12">
        <f t="shared" si="14"/>
        <v>16095.775640142854</v>
      </c>
      <c r="E332" s="12">
        <f t="shared" si="13"/>
        <v>288.33428042856576</v>
      </c>
    </row>
    <row r="333" spans="1:5" ht="24" x14ac:dyDescent="0.25">
      <c r="A333" s="9" t="s">
        <v>373</v>
      </c>
      <c r="B333" s="9">
        <f t="shared" si="15"/>
        <v>291</v>
      </c>
      <c r="C333" s="10">
        <f>[1]Sheet1_Raw!N332</f>
        <v>17316.633263</v>
      </c>
      <c r="D333" s="12">
        <f t="shared" si="14"/>
        <v>16379.762924857141</v>
      </c>
      <c r="E333" s="12">
        <f t="shared" si="13"/>
        <v>283.98728471428694</v>
      </c>
    </row>
    <row r="334" spans="1:5" ht="24" x14ac:dyDescent="0.25">
      <c r="A334" s="9" t="s">
        <v>374</v>
      </c>
      <c r="B334" s="9">
        <f t="shared" si="15"/>
        <v>292</v>
      </c>
      <c r="C334" s="10">
        <f>[1]Sheet1_Raw!N333</f>
        <v>17707.624701000001</v>
      </c>
      <c r="D334" s="12">
        <f t="shared" si="14"/>
        <v>16673.299989571427</v>
      </c>
      <c r="E334" s="12">
        <f t="shared" si="13"/>
        <v>293.53706471428632</v>
      </c>
    </row>
    <row r="335" spans="1:5" ht="24" x14ac:dyDescent="0.25">
      <c r="A335" s="9" t="s">
        <v>375</v>
      </c>
      <c r="B335" s="9">
        <f t="shared" si="15"/>
        <v>293</v>
      </c>
      <c r="C335" s="10">
        <f>[1]Sheet1_Raw!N334</f>
        <v>17965.812438000001</v>
      </c>
      <c r="D335" s="12">
        <f t="shared" si="14"/>
        <v>16966.644799714286</v>
      </c>
      <c r="E335" s="12">
        <f t="shared" si="13"/>
        <v>293.34481014285848</v>
      </c>
    </row>
    <row r="336" spans="1:5" ht="24" x14ac:dyDescent="0.25">
      <c r="A336" s="9" t="s">
        <v>376</v>
      </c>
      <c r="B336" s="9">
        <f t="shared" si="15"/>
        <v>294</v>
      </c>
      <c r="C336" s="10">
        <f>[1]Sheet1_Raw!N335</f>
        <v>18042.557756999999</v>
      </c>
      <c r="D336" s="12">
        <f t="shared" si="14"/>
        <v>17245.927801142854</v>
      </c>
      <c r="E336" s="12">
        <f t="shared" si="13"/>
        <v>279.28300142856824</v>
      </c>
    </row>
    <row r="337" spans="1:5" ht="24" x14ac:dyDescent="0.25">
      <c r="A337" s="9" t="s">
        <v>377</v>
      </c>
      <c r="B337" s="9">
        <f t="shared" si="15"/>
        <v>295</v>
      </c>
      <c r="C337" s="10">
        <f>[1]Sheet1_Raw!N336</f>
        <v>18271.888586000001</v>
      </c>
      <c r="D337" s="12">
        <f t="shared" si="14"/>
        <v>17546.996823000001</v>
      </c>
      <c r="E337" s="12">
        <f t="shared" si="13"/>
        <v>301.06902185714716</v>
      </c>
    </row>
    <row r="338" spans="1:5" ht="24" x14ac:dyDescent="0.25">
      <c r="A338" s="9" t="s">
        <v>378</v>
      </c>
      <c r="B338" s="9">
        <f t="shared" si="15"/>
        <v>296</v>
      </c>
      <c r="C338" s="10">
        <f>[1]Sheet1_Raw!N337</f>
        <v>18702.455550999999</v>
      </c>
      <c r="D338" s="12">
        <f t="shared" si="14"/>
        <v>17852.026630142856</v>
      </c>
      <c r="E338" s="12">
        <f t="shared" si="13"/>
        <v>305.02980714285513</v>
      </c>
    </row>
    <row r="339" spans="1:5" ht="24" x14ac:dyDescent="0.25">
      <c r="A339" s="9" t="s">
        <v>379</v>
      </c>
      <c r="B339" s="9">
        <f t="shared" si="15"/>
        <v>297</v>
      </c>
      <c r="C339" s="10">
        <f>[1]Sheet1_Raw!N338</f>
        <v>19104.499078000001</v>
      </c>
      <c r="D339" s="12">
        <f t="shared" si="14"/>
        <v>18158.78162485714</v>
      </c>
      <c r="E339" s="12">
        <f t="shared" si="13"/>
        <v>306.75499471428338</v>
      </c>
    </row>
    <row r="340" spans="1:5" ht="24" x14ac:dyDescent="0.25">
      <c r="A340" s="9" t="s">
        <v>380</v>
      </c>
      <c r="B340" s="9">
        <f t="shared" si="15"/>
        <v>298</v>
      </c>
      <c r="C340" s="10">
        <f>[1]Sheet1_Raw!N339</f>
        <v>19419.709871999999</v>
      </c>
      <c r="D340" s="12">
        <f t="shared" si="14"/>
        <v>18459.22114042857</v>
      </c>
      <c r="E340" s="12">
        <f t="shared" si="13"/>
        <v>300.43951557143009</v>
      </c>
    </row>
    <row r="341" spans="1:5" ht="24" x14ac:dyDescent="0.25">
      <c r="A341" s="9" t="s">
        <v>381</v>
      </c>
      <c r="B341" s="9">
        <f t="shared" si="15"/>
        <v>299</v>
      </c>
      <c r="C341" s="10">
        <f>[1]Sheet1_Raw!N340</f>
        <v>19445.196369000001</v>
      </c>
      <c r="D341" s="12">
        <f t="shared" si="14"/>
        <v>18707.445664428571</v>
      </c>
      <c r="E341" s="12">
        <f t="shared" si="13"/>
        <v>248.22452400000111</v>
      </c>
    </row>
    <row r="342" spans="1:5" ht="24" x14ac:dyDescent="0.25">
      <c r="A342" s="9" t="s">
        <v>382</v>
      </c>
      <c r="B342" s="9">
        <f t="shared" si="15"/>
        <v>300</v>
      </c>
      <c r="C342" s="10">
        <f>[1]Sheet1_Raw!N341</f>
        <v>19606.023306999999</v>
      </c>
      <c r="D342" s="12">
        <f t="shared" si="14"/>
        <v>18941.761502857145</v>
      </c>
      <c r="E342" s="12">
        <f t="shared" si="13"/>
        <v>234.31583842857435</v>
      </c>
    </row>
    <row r="343" spans="1:5" ht="24" x14ac:dyDescent="0.25">
      <c r="A343" s="9" t="s">
        <v>383</v>
      </c>
      <c r="B343" s="9">
        <f t="shared" si="15"/>
        <v>301</v>
      </c>
      <c r="C343" s="10">
        <f>[1]Sheet1_Raw!N342</f>
        <v>19753.690161999999</v>
      </c>
      <c r="D343" s="12">
        <f t="shared" si="14"/>
        <v>19186.208989285715</v>
      </c>
      <c r="E343" s="12">
        <f t="shared" si="13"/>
        <v>244.44748642856939</v>
      </c>
    </row>
    <row r="344" spans="1:5" ht="24" x14ac:dyDescent="0.25">
      <c r="A344" s="9" t="s">
        <v>384</v>
      </c>
      <c r="B344" s="9">
        <f t="shared" si="15"/>
        <v>302</v>
      </c>
      <c r="C344" s="10">
        <f>[1]Sheet1_Raw!N343</f>
        <v>19920.471889</v>
      </c>
      <c r="D344" s="12">
        <f t="shared" si="14"/>
        <v>19421.720889714285</v>
      </c>
      <c r="E344" s="12">
        <f t="shared" si="13"/>
        <v>235.51190042856979</v>
      </c>
    </row>
    <row r="345" spans="1:5" ht="24" x14ac:dyDescent="0.25">
      <c r="A345" s="9" t="s">
        <v>385</v>
      </c>
      <c r="B345" s="9">
        <f t="shared" si="15"/>
        <v>303</v>
      </c>
      <c r="C345" s="10">
        <f>[1]Sheet1_Raw!N344</f>
        <v>20152.30373</v>
      </c>
      <c r="D345" s="12">
        <f t="shared" si="14"/>
        <v>19628.842058142855</v>
      </c>
      <c r="E345" s="12">
        <f t="shared" si="13"/>
        <v>207.12116842856994</v>
      </c>
    </row>
    <row r="346" spans="1:5" ht="24" x14ac:dyDescent="0.25">
      <c r="A346" s="9" t="s">
        <v>386</v>
      </c>
      <c r="B346" s="9">
        <f t="shared" si="15"/>
        <v>304</v>
      </c>
      <c r="C346" s="10">
        <f>[1]Sheet1_Raw!N345</f>
        <v>20736.397062</v>
      </c>
      <c r="D346" s="12">
        <f t="shared" si="14"/>
        <v>19861.970341571428</v>
      </c>
      <c r="E346" s="12">
        <f t="shared" si="13"/>
        <v>233.12828342857392</v>
      </c>
    </row>
    <row r="347" spans="1:5" ht="24" x14ac:dyDescent="0.25">
      <c r="A347" s="9" t="s">
        <v>387</v>
      </c>
      <c r="B347" s="9">
        <f t="shared" si="15"/>
        <v>305</v>
      </c>
      <c r="C347" s="10">
        <f>[1]Sheet1_Raw!N346</f>
        <v>20967.049855000001</v>
      </c>
      <c r="D347" s="12">
        <f t="shared" si="14"/>
        <v>20083.018910571431</v>
      </c>
      <c r="E347" s="12">
        <f t="shared" si="13"/>
        <v>221.04856900000232</v>
      </c>
    </row>
    <row r="348" spans="1:5" ht="24" x14ac:dyDescent="0.25">
      <c r="A348" s="9" t="s">
        <v>388</v>
      </c>
      <c r="B348" s="9">
        <f t="shared" si="15"/>
        <v>306</v>
      </c>
      <c r="C348" s="10">
        <f>[1]Sheet1_Raw!N347</f>
        <v>20992.262430999999</v>
      </c>
      <c r="D348" s="12">
        <f t="shared" si="14"/>
        <v>20304.028348</v>
      </c>
      <c r="E348" s="12">
        <f t="shared" si="13"/>
        <v>221.00943742856907</v>
      </c>
    </row>
    <row r="349" spans="1:5" ht="24" x14ac:dyDescent="0.25">
      <c r="A349" s="9" t="s">
        <v>389</v>
      </c>
      <c r="B349" s="9">
        <f t="shared" si="15"/>
        <v>307</v>
      </c>
      <c r="C349" s="10">
        <f>[1]Sheet1_Raw!N348</f>
        <v>21122.112557</v>
      </c>
      <c r="D349" s="12">
        <f t="shared" si="14"/>
        <v>20520.612526571429</v>
      </c>
      <c r="E349" s="12">
        <f t="shared" si="13"/>
        <v>216.58417857142922</v>
      </c>
    </row>
    <row r="350" spans="1:5" ht="24" x14ac:dyDescent="0.25">
      <c r="A350" s="9" t="s">
        <v>390</v>
      </c>
      <c r="B350" s="9">
        <f t="shared" si="15"/>
        <v>308</v>
      </c>
      <c r="C350" s="10">
        <f>[1]Sheet1_Raw!N349</f>
        <v>21245.448144000002</v>
      </c>
      <c r="D350" s="12">
        <f t="shared" si="14"/>
        <v>20733.720809714287</v>
      </c>
      <c r="E350" s="12">
        <f t="shared" si="13"/>
        <v>213.10828314285754</v>
      </c>
    </row>
    <row r="351" spans="1:5" ht="24" x14ac:dyDescent="0.25">
      <c r="A351" s="9" t="s">
        <v>391</v>
      </c>
      <c r="B351" s="9">
        <f t="shared" si="15"/>
        <v>309</v>
      </c>
      <c r="C351" s="10">
        <f>[1]Sheet1_Raw!N350</f>
        <v>21392.174143</v>
      </c>
      <c r="D351" s="12">
        <f t="shared" si="14"/>
        <v>20943.963988857144</v>
      </c>
      <c r="E351" s="12">
        <f t="shared" si="13"/>
        <v>210.24317914285712</v>
      </c>
    </row>
    <row r="352" spans="1:5" ht="24" x14ac:dyDescent="0.25">
      <c r="A352" s="9" t="s">
        <v>392</v>
      </c>
      <c r="B352" s="9">
        <f t="shared" si="15"/>
        <v>310</v>
      </c>
      <c r="C352" s="10">
        <f>[1]Sheet1_Raw!N351</f>
        <v>21610.702985</v>
      </c>
      <c r="D352" s="12">
        <f t="shared" si="14"/>
        <v>21152.306739571428</v>
      </c>
      <c r="E352" s="12">
        <f t="shared" si="13"/>
        <v>208.34275071428419</v>
      </c>
    </row>
    <row r="353" spans="1:5" ht="24" x14ac:dyDescent="0.25">
      <c r="A353" s="9" t="s">
        <v>393</v>
      </c>
      <c r="B353" s="9">
        <f t="shared" si="15"/>
        <v>311</v>
      </c>
      <c r="C353" s="10">
        <f>[1]Sheet1_Raw!N352</f>
        <v>21928.248057000001</v>
      </c>
      <c r="D353" s="12">
        <f t="shared" si="14"/>
        <v>21322.57116742857</v>
      </c>
      <c r="E353" s="12">
        <f t="shared" si="13"/>
        <v>170.26442785714244</v>
      </c>
    </row>
    <row r="354" spans="1:5" ht="24" x14ac:dyDescent="0.25">
      <c r="A354" s="9" t="s">
        <v>394</v>
      </c>
      <c r="B354" s="9">
        <f t="shared" si="15"/>
        <v>312</v>
      </c>
      <c r="C354" s="10">
        <f>[1]Sheet1_Raw!N353</f>
        <v>22468.144946</v>
      </c>
      <c r="D354" s="12">
        <f t="shared" si="14"/>
        <v>21537.013323285715</v>
      </c>
      <c r="E354" s="12">
        <f t="shared" si="13"/>
        <v>214.44215585714483</v>
      </c>
    </row>
    <row r="355" spans="1:5" ht="24" x14ac:dyDescent="0.25">
      <c r="A355" s="9" t="s">
        <v>395</v>
      </c>
      <c r="B355" s="9">
        <f t="shared" si="15"/>
        <v>313</v>
      </c>
      <c r="C355" s="10">
        <f>[1]Sheet1_Raw!N354</f>
        <v>22695.343960999999</v>
      </c>
      <c r="D355" s="12">
        <f t="shared" si="14"/>
        <v>21780.310684714288</v>
      </c>
      <c r="E355" s="12">
        <f t="shared" si="13"/>
        <v>243.29736142857291</v>
      </c>
    </row>
    <row r="356" spans="1:5" ht="24" x14ac:dyDescent="0.25">
      <c r="A356" s="9" t="s">
        <v>396</v>
      </c>
      <c r="B356" s="9">
        <f t="shared" si="15"/>
        <v>314</v>
      </c>
      <c r="C356" s="10">
        <f>[1]Sheet1_Raw!N355</f>
        <v>22967.168163999999</v>
      </c>
      <c r="D356" s="12">
        <f t="shared" si="14"/>
        <v>22043.890057142857</v>
      </c>
      <c r="E356" s="12">
        <f t="shared" si="13"/>
        <v>263.5793724285686</v>
      </c>
    </row>
    <row r="357" spans="1:5" ht="24" x14ac:dyDescent="0.25">
      <c r="A357" s="9" t="s">
        <v>397</v>
      </c>
      <c r="B357" s="9">
        <f t="shared" si="15"/>
        <v>315</v>
      </c>
      <c r="C357" s="10">
        <f>[1]Sheet1_Raw!N356</f>
        <v>22978.458444</v>
      </c>
      <c r="D357" s="12">
        <f t="shared" si="14"/>
        <v>22291.462957142856</v>
      </c>
      <c r="E357" s="12">
        <f t="shared" si="13"/>
        <v>247.57289999999921</v>
      </c>
    </row>
    <row r="358" spans="1:5" ht="24" x14ac:dyDescent="0.25">
      <c r="A358" s="9" t="s">
        <v>398</v>
      </c>
      <c r="B358" s="9">
        <f t="shared" si="15"/>
        <v>316</v>
      </c>
      <c r="C358" s="10">
        <f>[1]Sheet1_Raw!N357</f>
        <v>23117.871961000001</v>
      </c>
      <c r="D358" s="12">
        <f t="shared" si="14"/>
        <v>22537.991216857139</v>
      </c>
      <c r="E358" s="12">
        <f t="shared" si="13"/>
        <v>246.52825971428319</v>
      </c>
    </row>
    <row r="359" spans="1:5" ht="24" x14ac:dyDescent="0.25">
      <c r="A359" s="9" t="s">
        <v>399</v>
      </c>
      <c r="B359" s="9">
        <f t="shared" si="15"/>
        <v>317</v>
      </c>
      <c r="C359" s="10">
        <f>[1]Sheet1_Raw!N358</f>
        <v>23441.931572000001</v>
      </c>
      <c r="D359" s="12">
        <f t="shared" si="14"/>
        <v>22799.595300714289</v>
      </c>
      <c r="E359" s="12">
        <f t="shared" ref="E359:E421" si="16">D359-D358</f>
        <v>261.60408385714982</v>
      </c>
    </row>
    <row r="360" spans="1:5" ht="24" x14ac:dyDescent="0.25">
      <c r="A360" s="9" t="s">
        <v>400</v>
      </c>
      <c r="B360" s="9">
        <f t="shared" si="15"/>
        <v>318</v>
      </c>
      <c r="C360" s="10">
        <f>[1]Sheet1_Raw!N359</f>
        <v>23746.411838</v>
      </c>
      <c r="D360" s="12">
        <f t="shared" si="14"/>
        <v>23059.332983714288</v>
      </c>
      <c r="E360" s="12">
        <f t="shared" si="16"/>
        <v>259.73768299999938</v>
      </c>
    </row>
    <row r="361" spans="1:5" ht="24" x14ac:dyDescent="0.25">
      <c r="A361" s="9" t="s">
        <v>401</v>
      </c>
      <c r="B361" s="9">
        <f t="shared" si="15"/>
        <v>319</v>
      </c>
      <c r="C361" s="10">
        <f>[1]Sheet1_Raw!N360</f>
        <v>24000.597956000001</v>
      </c>
      <c r="D361" s="12">
        <f t="shared" ref="D361:D421" si="17">AVERAGE(C355:C361)</f>
        <v>23278.254842285714</v>
      </c>
      <c r="E361" s="12">
        <f t="shared" si="16"/>
        <v>218.92185857142613</v>
      </c>
    </row>
    <row r="362" spans="1:5" ht="24" x14ac:dyDescent="0.25">
      <c r="A362" s="9" t="s">
        <v>402</v>
      </c>
      <c r="B362" s="9">
        <f t="shared" si="15"/>
        <v>320</v>
      </c>
      <c r="C362" s="10">
        <f>[1]Sheet1_Raw!N361</f>
        <v>24102.936957999998</v>
      </c>
      <c r="D362" s="12">
        <f t="shared" si="17"/>
        <v>23479.339556142859</v>
      </c>
      <c r="E362" s="12">
        <f t="shared" si="16"/>
        <v>201.08471385714438</v>
      </c>
    </row>
    <row r="363" spans="1:5" ht="24" x14ac:dyDescent="0.25">
      <c r="A363" s="9" t="s">
        <v>403</v>
      </c>
      <c r="B363" s="9">
        <f t="shared" si="15"/>
        <v>321</v>
      </c>
      <c r="C363" s="10">
        <f>[1]Sheet1_Raw!N362</f>
        <v>24279.401172000002</v>
      </c>
      <c r="D363" s="12">
        <f t="shared" si="17"/>
        <v>23666.801414428573</v>
      </c>
      <c r="E363" s="12">
        <f t="shared" si="16"/>
        <v>187.4618582857147</v>
      </c>
    </row>
    <row r="364" spans="1:5" ht="24" x14ac:dyDescent="0.25">
      <c r="A364" s="9" t="s">
        <v>404</v>
      </c>
      <c r="B364" s="9">
        <f t="shared" ref="B364:B421" si="18">1+B363</f>
        <v>322</v>
      </c>
      <c r="C364" s="10">
        <f>[1]Sheet1_Raw!N363</f>
        <v>24416.170762999998</v>
      </c>
      <c r="D364" s="12">
        <f t="shared" si="17"/>
        <v>23872.188888571429</v>
      </c>
      <c r="E364" s="12">
        <f t="shared" si="16"/>
        <v>205.38747414285535</v>
      </c>
    </row>
    <row r="365" spans="1:5" ht="24" x14ac:dyDescent="0.25">
      <c r="A365" s="9" t="s">
        <v>405</v>
      </c>
      <c r="B365" s="9">
        <f t="shared" si="18"/>
        <v>323</v>
      </c>
      <c r="C365" s="10">
        <f>[1]Sheet1_Raw!N364</f>
        <v>24526.370085999999</v>
      </c>
      <c r="D365" s="12">
        <f t="shared" si="17"/>
        <v>24073.402906428568</v>
      </c>
      <c r="E365" s="12">
        <f t="shared" si="16"/>
        <v>201.21401785713897</v>
      </c>
    </row>
    <row r="366" spans="1:5" ht="24" x14ac:dyDescent="0.25">
      <c r="A366" s="9" t="s">
        <v>406</v>
      </c>
      <c r="B366" s="9">
        <f t="shared" si="18"/>
        <v>324</v>
      </c>
      <c r="C366" s="10">
        <f>[1]Sheet1_Raw!N365</f>
        <v>24672.059950999999</v>
      </c>
      <c r="D366" s="12">
        <f t="shared" si="17"/>
        <v>24249.135531999997</v>
      </c>
      <c r="E366" s="12">
        <f t="shared" si="16"/>
        <v>175.7326255714288</v>
      </c>
    </row>
    <row r="367" spans="1:5" ht="24" x14ac:dyDescent="0.25">
      <c r="A367" s="9" t="s">
        <v>407</v>
      </c>
      <c r="B367" s="9">
        <f t="shared" si="18"/>
        <v>325</v>
      </c>
      <c r="C367" s="10">
        <f>[1]Sheet1_Raw!N366</f>
        <v>25017.473435</v>
      </c>
      <c r="D367" s="12">
        <f t="shared" si="17"/>
        <v>24430.715760142855</v>
      </c>
      <c r="E367" s="12">
        <f t="shared" si="16"/>
        <v>181.58022814285869</v>
      </c>
    </row>
    <row r="368" spans="1:5" ht="24" x14ac:dyDescent="0.25">
      <c r="A368" s="9" t="s">
        <v>408</v>
      </c>
      <c r="B368" s="9">
        <f t="shared" si="18"/>
        <v>326</v>
      </c>
      <c r="C368" s="10">
        <f>[1]Sheet1_Raw!N367</f>
        <v>25116.049009999999</v>
      </c>
      <c r="D368" s="12">
        <f t="shared" si="17"/>
        <v>24590.065910714282</v>
      </c>
      <c r="E368" s="12">
        <f t="shared" si="16"/>
        <v>159.35015057142664</v>
      </c>
    </row>
    <row r="369" spans="1:5" ht="24" x14ac:dyDescent="0.25">
      <c r="A369" s="9" t="s">
        <v>409</v>
      </c>
      <c r="B369" s="9">
        <f t="shared" si="18"/>
        <v>327</v>
      </c>
      <c r="C369" s="10">
        <f>[1]Sheet1_Raw!N368</f>
        <v>25310.961159999999</v>
      </c>
      <c r="D369" s="12">
        <f t="shared" si="17"/>
        <v>24762.640796714284</v>
      </c>
      <c r="E369" s="12">
        <f t="shared" si="16"/>
        <v>172.57488600000215</v>
      </c>
    </row>
    <row r="370" spans="1:5" ht="24" x14ac:dyDescent="0.25">
      <c r="A370" s="9" t="s">
        <v>410</v>
      </c>
      <c r="B370" s="9">
        <f t="shared" si="18"/>
        <v>328</v>
      </c>
      <c r="C370" s="10">
        <f>[1]Sheet1_Raw!N369</f>
        <v>25458.997211000002</v>
      </c>
      <c r="D370" s="12">
        <f t="shared" si="17"/>
        <v>24931.154516571431</v>
      </c>
      <c r="E370" s="12">
        <f t="shared" si="16"/>
        <v>168.5137198571465</v>
      </c>
    </row>
    <row r="371" spans="1:5" ht="24" x14ac:dyDescent="0.25">
      <c r="A371" s="9" t="s">
        <v>411</v>
      </c>
      <c r="B371" s="9">
        <f t="shared" si="18"/>
        <v>329</v>
      </c>
      <c r="C371" s="10">
        <f>[1]Sheet1_Raw!N370</f>
        <v>25579.021936000001</v>
      </c>
      <c r="D371" s="12">
        <f t="shared" si="17"/>
        <v>25097.276112714288</v>
      </c>
      <c r="E371" s="12">
        <f t="shared" si="16"/>
        <v>166.12159614285702</v>
      </c>
    </row>
    <row r="372" spans="1:5" ht="24" x14ac:dyDescent="0.25">
      <c r="A372" s="9" t="s">
        <v>412</v>
      </c>
      <c r="B372" s="9">
        <f t="shared" si="18"/>
        <v>330</v>
      </c>
      <c r="C372" s="10">
        <f>[1]Sheet1_Raw!N371</f>
        <v>25661.043197999999</v>
      </c>
      <c r="D372" s="12">
        <f t="shared" si="17"/>
        <v>25259.372271571428</v>
      </c>
      <c r="E372" s="12">
        <f t="shared" si="16"/>
        <v>162.09615885714084</v>
      </c>
    </row>
    <row r="373" spans="1:5" ht="24" x14ac:dyDescent="0.25">
      <c r="A373" s="9" t="s">
        <v>413</v>
      </c>
      <c r="B373" s="9">
        <f t="shared" si="18"/>
        <v>331</v>
      </c>
      <c r="C373" s="10">
        <f>[1]Sheet1_Raw!N372</f>
        <v>25772.838404999999</v>
      </c>
      <c r="D373" s="12">
        <f t="shared" si="17"/>
        <v>25416.62633642857</v>
      </c>
      <c r="E373" s="12">
        <f t="shared" si="16"/>
        <v>157.2540648571412</v>
      </c>
    </row>
    <row r="374" spans="1:5" ht="24" x14ac:dyDescent="0.25">
      <c r="A374" s="9" t="s">
        <v>414</v>
      </c>
      <c r="B374" s="9">
        <f t="shared" si="18"/>
        <v>332</v>
      </c>
      <c r="C374" s="10">
        <f>[1]Sheet1_Raw!N373</f>
        <v>25959.056562999998</v>
      </c>
      <c r="D374" s="12">
        <f t="shared" si="17"/>
        <v>25551.138211857142</v>
      </c>
      <c r="E374" s="12">
        <f t="shared" si="16"/>
        <v>134.51187542857224</v>
      </c>
    </row>
    <row r="375" spans="1:5" ht="24" x14ac:dyDescent="0.25">
      <c r="A375" s="9" t="s">
        <v>415</v>
      </c>
      <c r="B375" s="9">
        <f t="shared" si="18"/>
        <v>333</v>
      </c>
      <c r="C375" s="10">
        <f>[1]Sheet1_Raw!N374</f>
        <v>26136.306809000002</v>
      </c>
      <c r="D375" s="12">
        <f t="shared" si="17"/>
        <v>25696.889326</v>
      </c>
      <c r="E375" s="12">
        <f t="shared" si="16"/>
        <v>145.75111414285857</v>
      </c>
    </row>
    <row r="376" spans="1:5" ht="24" x14ac:dyDescent="0.25">
      <c r="A376" s="9" t="s">
        <v>416</v>
      </c>
      <c r="B376" s="9">
        <f t="shared" si="18"/>
        <v>334</v>
      </c>
      <c r="C376" s="10">
        <f>[1]Sheet1_Raw!N375</f>
        <v>26289.118600999998</v>
      </c>
      <c r="D376" s="12">
        <f t="shared" si="17"/>
        <v>25836.626103285711</v>
      </c>
      <c r="E376" s="12">
        <f t="shared" si="16"/>
        <v>139.73677728571056</v>
      </c>
    </row>
    <row r="377" spans="1:5" ht="24" x14ac:dyDescent="0.25">
      <c r="A377" s="9" t="s">
        <v>417</v>
      </c>
      <c r="B377" s="9">
        <f t="shared" si="18"/>
        <v>335</v>
      </c>
      <c r="C377" s="10">
        <f>[1]Sheet1_Raw!N376</f>
        <v>26497.750584000001</v>
      </c>
      <c r="D377" s="12">
        <f t="shared" si="17"/>
        <v>25985.019442285713</v>
      </c>
      <c r="E377" s="12">
        <f t="shared" si="16"/>
        <v>148.39333900000202</v>
      </c>
    </row>
    <row r="378" spans="1:5" ht="24" x14ac:dyDescent="0.25">
      <c r="A378" s="9" t="s">
        <v>418</v>
      </c>
      <c r="B378" s="9">
        <f t="shared" si="18"/>
        <v>336</v>
      </c>
      <c r="C378" s="10">
        <f>[1]Sheet1_Raw!N377</f>
        <v>26506.658949000001</v>
      </c>
      <c r="D378" s="12">
        <f t="shared" si="17"/>
        <v>26117.53901557143</v>
      </c>
      <c r="E378" s="12">
        <f t="shared" si="16"/>
        <v>132.51957328571734</v>
      </c>
    </row>
    <row r="379" spans="1:5" ht="24" x14ac:dyDescent="0.25">
      <c r="A379" s="9" t="s">
        <v>419</v>
      </c>
      <c r="B379" s="9">
        <f t="shared" si="18"/>
        <v>337</v>
      </c>
      <c r="C379" s="10">
        <f>[1]Sheet1_Raw!N378</f>
        <v>26586.072013000001</v>
      </c>
      <c r="D379" s="12">
        <f t="shared" si="17"/>
        <v>26249.685989142858</v>
      </c>
      <c r="E379" s="12">
        <f t="shared" si="16"/>
        <v>132.14697357142722</v>
      </c>
    </row>
    <row r="380" spans="1:5" ht="24" x14ac:dyDescent="0.25">
      <c r="A380" s="9" t="s">
        <v>420</v>
      </c>
      <c r="B380" s="9">
        <f t="shared" si="18"/>
        <v>338</v>
      </c>
      <c r="C380" s="10">
        <f>[1]Sheet1_Raw!N379</f>
        <v>26677.656665999999</v>
      </c>
      <c r="D380" s="12">
        <f t="shared" si="17"/>
        <v>26378.945740714287</v>
      </c>
      <c r="E380" s="12">
        <f t="shared" si="16"/>
        <v>129.25975157142966</v>
      </c>
    </row>
    <row r="381" spans="1:5" ht="24" x14ac:dyDescent="0.25">
      <c r="A381" s="9" t="s">
        <v>421</v>
      </c>
      <c r="B381" s="9">
        <f t="shared" si="18"/>
        <v>339</v>
      </c>
      <c r="C381" s="10">
        <f>[1]Sheet1_Raw!N380</f>
        <v>26826.371564000001</v>
      </c>
      <c r="D381" s="12">
        <f t="shared" si="17"/>
        <v>26502.847883714283</v>
      </c>
      <c r="E381" s="12">
        <f t="shared" si="16"/>
        <v>123.9021429999957</v>
      </c>
    </row>
    <row r="382" spans="1:5" ht="24" x14ac:dyDescent="0.25">
      <c r="A382" s="9" t="s">
        <v>422</v>
      </c>
      <c r="B382" s="9">
        <f t="shared" si="18"/>
        <v>340</v>
      </c>
      <c r="C382" s="10">
        <f>[1]Sheet1_Raw!N381</f>
        <v>26981.577181000001</v>
      </c>
      <c r="D382" s="12">
        <f t="shared" si="17"/>
        <v>26623.600794000002</v>
      </c>
      <c r="E382" s="12">
        <f t="shared" si="16"/>
        <v>120.75291028571883</v>
      </c>
    </row>
    <row r="383" spans="1:5" ht="24" x14ac:dyDescent="0.25">
      <c r="A383" s="9" t="s">
        <v>423</v>
      </c>
      <c r="B383" s="9">
        <f t="shared" si="18"/>
        <v>341</v>
      </c>
      <c r="C383" s="10">
        <f>[1]Sheet1_Raw!N382</f>
        <v>27110.617456</v>
      </c>
      <c r="D383" s="12">
        <f t="shared" si="17"/>
        <v>26740.957773285714</v>
      </c>
      <c r="E383" s="12">
        <f t="shared" si="16"/>
        <v>117.35697928571244</v>
      </c>
    </row>
    <row r="384" spans="1:5" ht="24" x14ac:dyDescent="0.25">
      <c r="A384" s="9" t="s">
        <v>424</v>
      </c>
      <c r="B384" s="9">
        <f t="shared" si="18"/>
        <v>342</v>
      </c>
      <c r="C384" s="10">
        <f>[1]Sheet1_Raw!N383</f>
        <v>27213.420932000001</v>
      </c>
      <c r="D384" s="12">
        <f t="shared" si="17"/>
        <v>26843.196394428574</v>
      </c>
      <c r="E384" s="12">
        <f t="shared" si="16"/>
        <v>102.23862114286021</v>
      </c>
    </row>
    <row r="385" spans="1:5" ht="24" x14ac:dyDescent="0.25">
      <c r="A385" s="9" t="s">
        <v>425</v>
      </c>
      <c r="B385" s="9">
        <f t="shared" si="18"/>
        <v>343</v>
      </c>
      <c r="C385" s="10">
        <f>[1]Sheet1_Raw!N384</f>
        <v>27292.857814999999</v>
      </c>
      <c r="D385" s="12">
        <f t="shared" si="17"/>
        <v>26955.510518142859</v>
      </c>
      <c r="E385" s="12">
        <f t="shared" si="16"/>
        <v>112.31412371428451</v>
      </c>
    </row>
    <row r="386" spans="1:5" ht="24" x14ac:dyDescent="0.25">
      <c r="A386" s="9" t="s">
        <v>426</v>
      </c>
      <c r="B386" s="9">
        <f t="shared" si="18"/>
        <v>344</v>
      </c>
      <c r="C386" s="10">
        <f>[1]Sheet1_Raw!N385</f>
        <v>27348.237352</v>
      </c>
      <c r="D386" s="12">
        <f t="shared" si="17"/>
        <v>27064.391280857144</v>
      </c>
      <c r="E386" s="12">
        <f t="shared" si="16"/>
        <v>108.88076271428508</v>
      </c>
    </row>
    <row r="387" spans="1:5" ht="24" x14ac:dyDescent="0.25">
      <c r="A387" s="9" t="s">
        <v>427</v>
      </c>
      <c r="B387" s="9">
        <f t="shared" si="18"/>
        <v>345</v>
      </c>
      <c r="C387" s="10">
        <f>[1]Sheet1_Raw!N386</f>
        <v>27416.455414</v>
      </c>
      <c r="D387" s="12">
        <f t="shared" si="17"/>
        <v>27169.933959142858</v>
      </c>
      <c r="E387" s="12">
        <f t="shared" si="16"/>
        <v>105.54267828571392</v>
      </c>
    </row>
    <row r="388" spans="1:5" ht="24" x14ac:dyDescent="0.25">
      <c r="A388" s="9" t="s">
        <v>428</v>
      </c>
      <c r="B388" s="9">
        <f t="shared" si="18"/>
        <v>346</v>
      </c>
      <c r="C388" s="10">
        <f>[1]Sheet1_Raw!N387</f>
        <v>27526.571370000001</v>
      </c>
      <c r="D388" s="12">
        <f t="shared" si="17"/>
        <v>27269.962502857143</v>
      </c>
      <c r="E388" s="12">
        <f t="shared" si="16"/>
        <v>100.02854371428475</v>
      </c>
    </row>
    <row r="389" spans="1:5" ht="24" x14ac:dyDescent="0.25">
      <c r="A389" s="9" t="s">
        <v>429</v>
      </c>
      <c r="B389" s="9">
        <f t="shared" si="18"/>
        <v>347</v>
      </c>
      <c r="C389" s="10">
        <f>[1]Sheet1_Raw!N388</f>
        <v>27644.809657999998</v>
      </c>
      <c r="D389" s="12">
        <f t="shared" si="17"/>
        <v>27364.709999571431</v>
      </c>
      <c r="E389" s="12">
        <f t="shared" si="16"/>
        <v>94.74749671428799</v>
      </c>
    </row>
    <row r="390" spans="1:5" ht="24" x14ac:dyDescent="0.25">
      <c r="A390" s="9" t="s">
        <v>430</v>
      </c>
      <c r="B390" s="9">
        <f t="shared" si="18"/>
        <v>348</v>
      </c>
      <c r="C390" s="10">
        <f>[1]Sheet1_Raw!N389</f>
        <v>27754.342044000001</v>
      </c>
      <c r="D390" s="12">
        <f t="shared" si="17"/>
        <v>27456.670654999998</v>
      </c>
      <c r="E390" s="12">
        <f t="shared" si="16"/>
        <v>91.960655428567406</v>
      </c>
    </row>
    <row r="391" spans="1:5" ht="24" x14ac:dyDescent="0.25">
      <c r="A391" s="9" t="s">
        <v>431</v>
      </c>
      <c r="B391" s="9">
        <f t="shared" si="18"/>
        <v>349</v>
      </c>
      <c r="C391" s="10">
        <f>[1]Sheet1_Raw!N390</f>
        <v>27831.563747</v>
      </c>
      <c r="D391" s="12">
        <f t="shared" si="17"/>
        <v>27544.976771428574</v>
      </c>
      <c r="E391" s="12">
        <f t="shared" si="16"/>
        <v>88.306116428575478</v>
      </c>
    </row>
    <row r="392" spans="1:5" ht="24" x14ac:dyDescent="0.25">
      <c r="A392" s="9" t="s">
        <v>432</v>
      </c>
      <c r="B392" s="9">
        <f t="shared" si="18"/>
        <v>350</v>
      </c>
      <c r="C392" s="10">
        <f>[1]Sheet1_Raw!N391</f>
        <v>27889.182283999999</v>
      </c>
      <c r="D392" s="12">
        <f t="shared" si="17"/>
        <v>27630.165981285714</v>
      </c>
      <c r="E392" s="12">
        <f t="shared" si="16"/>
        <v>85.189209857140668</v>
      </c>
    </row>
    <row r="393" spans="1:5" ht="24" x14ac:dyDescent="0.25">
      <c r="A393" s="9" t="s">
        <v>433</v>
      </c>
      <c r="B393" s="9">
        <f t="shared" si="18"/>
        <v>351</v>
      </c>
      <c r="C393" s="10">
        <f>[1]Sheet1_Raw!N392</f>
        <v>27950.302237</v>
      </c>
      <c r="D393" s="12">
        <f t="shared" si="17"/>
        <v>27716.175250571428</v>
      </c>
      <c r="E393" s="12">
        <f t="shared" si="16"/>
        <v>86.009269285714254</v>
      </c>
    </row>
    <row r="394" spans="1:5" ht="24" x14ac:dyDescent="0.25">
      <c r="A394" s="9" t="s">
        <v>434</v>
      </c>
      <c r="B394" s="9">
        <f t="shared" si="18"/>
        <v>352</v>
      </c>
      <c r="C394" s="10">
        <f>[1]Sheet1_Raw!N393</f>
        <v>28020.449649999999</v>
      </c>
      <c r="D394" s="12">
        <f t="shared" si="17"/>
        <v>27802.460141428572</v>
      </c>
      <c r="E394" s="12">
        <f t="shared" si="16"/>
        <v>86.284890857143182</v>
      </c>
    </row>
    <row r="395" spans="1:5" ht="24" x14ac:dyDescent="0.25">
      <c r="A395" s="9" t="s">
        <v>435</v>
      </c>
      <c r="B395" s="9">
        <f t="shared" si="18"/>
        <v>353</v>
      </c>
      <c r="C395" s="10">
        <f>[1]Sheet1_Raw!N394</f>
        <v>28134.757777999999</v>
      </c>
      <c r="D395" s="12">
        <f t="shared" si="17"/>
        <v>27889.343914000001</v>
      </c>
      <c r="E395" s="12">
        <f t="shared" si="16"/>
        <v>86.88377257142929</v>
      </c>
    </row>
    <row r="396" spans="1:5" ht="24" x14ac:dyDescent="0.25">
      <c r="A396" s="9" t="s">
        <v>436</v>
      </c>
      <c r="B396" s="9">
        <f t="shared" si="18"/>
        <v>354</v>
      </c>
      <c r="C396" s="10">
        <f>[1]Sheet1_Raw!N395</f>
        <v>28252.007570999998</v>
      </c>
      <c r="D396" s="12">
        <f t="shared" si="17"/>
        <v>27976.086472999999</v>
      </c>
      <c r="E396" s="12">
        <f t="shared" si="16"/>
        <v>86.742558999998437</v>
      </c>
    </row>
    <row r="397" spans="1:5" ht="24" x14ac:dyDescent="0.25">
      <c r="A397" s="9" t="s">
        <v>437</v>
      </c>
      <c r="B397" s="9">
        <f t="shared" si="18"/>
        <v>355</v>
      </c>
      <c r="C397" s="10">
        <f>[1]Sheet1_Raw!N396</f>
        <v>28359.789250000002</v>
      </c>
      <c r="D397" s="12">
        <f t="shared" si="17"/>
        <v>28062.578931</v>
      </c>
      <c r="E397" s="12">
        <f t="shared" si="16"/>
        <v>86.492458000000624</v>
      </c>
    </row>
    <row r="398" spans="1:5" ht="24" x14ac:dyDescent="0.25">
      <c r="A398" s="9" t="s">
        <v>438</v>
      </c>
      <c r="B398" s="9">
        <f t="shared" si="18"/>
        <v>356</v>
      </c>
      <c r="C398" s="10">
        <f>[1]Sheet1_Raw!N397</f>
        <v>28445.085646</v>
      </c>
      <c r="D398" s="12">
        <f t="shared" si="17"/>
        <v>28150.224916571427</v>
      </c>
      <c r="E398" s="12">
        <f t="shared" si="16"/>
        <v>87.645985571427445</v>
      </c>
    </row>
    <row r="399" spans="1:5" ht="24" x14ac:dyDescent="0.25">
      <c r="A399" s="9" t="s">
        <v>439</v>
      </c>
      <c r="B399" s="9">
        <f t="shared" si="18"/>
        <v>357</v>
      </c>
      <c r="C399" s="10">
        <f>[1]Sheet1_Raw!N398</f>
        <v>28517.662612</v>
      </c>
      <c r="D399" s="12">
        <f t="shared" si="17"/>
        <v>28240.007820571424</v>
      </c>
      <c r="E399" s="12">
        <f t="shared" si="16"/>
        <v>89.782903999996051</v>
      </c>
    </row>
    <row r="400" spans="1:5" ht="24" x14ac:dyDescent="0.25">
      <c r="A400" s="9" t="s">
        <v>440</v>
      </c>
      <c r="B400" s="9">
        <f t="shared" si="18"/>
        <v>358</v>
      </c>
      <c r="C400" s="10">
        <f>[1]Sheet1_Raw!N399</f>
        <v>28577.019948000001</v>
      </c>
      <c r="D400" s="12">
        <f t="shared" si="17"/>
        <v>28329.538922142856</v>
      </c>
      <c r="E400" s="12">
        <f t="shared" si="16"/>
        <v>89.531101571432373</v>
      </c>
    </row>
    <row r="401" spans="1:5" ht="24" x14ac:dyDescent="0.25">
      <c r="A401" s="9" t="s">
        <v>441</v>
      </c>
      <c r="B401" s="9">
        <f t="shared" si="18"/>
        <v>359</v>
      </c>
      <c r="C401" s="10">
        <f>[1]Sheet1_Raw!N400</f>
        <v>28645.666754000002</v>
      </c>
      <c r="D401" s="12">
        <f t="shared" si="17"/>
        <v>28418.85565128571</v>
      </c>
      <c r="E401" s="12">
        <f t="shared" si="16"/>
        <v>89.316729142854456</v>
      </c>
    </row>
    <row r="402" spans="1:5" ht="24" x14ac:dyDescent="0.25">
      <c r="A402" s="9" t="s">
        <v>442</v>
      </c>
      <c r="B402" s="9">
        <f t="shared" si="18"/>
        <v>360</v>
      </c>
      <c r="C402" s="10">
        <f>[1]Sheet1_Raw!N401</f>
        <v>28773.980544999999</v>
      </c>
      <c r="D402" s="12">
        <f t="shared" si="17"/>
        <v>28510.173189428569</v>
      </c>
      <c r="E402" s="12">
        <f t="shared" si="16"/>
        <v>91.317538142859121</v>
      </c>
    </row>
    <row r="403" spans="1:5" ht="24" x14ac:dyDescent="0.25">
      <c r="A403" s="9" t="s">
        <v>443</v>
      </c>
      <c r="B403" s="9">
        <f t="shared" si="18"/>
        <v>361</v>
      </c>
      <c r="C403" s="10">
        <f>[1]Sheet1_Raw!N402</f>
        <v>28905.367007000001</v>
      </c>
      <c r="D403" s="12">
        <f t="shared" si="17"/>
        <v>28603.510251714288</v>
      </c>
      <c r="E403" s="12">
        <f t="shared" si="16"/>
        <v>93.337062285718275</v>
      </c>
    </row>
    <row r="404" spans="1:5" ht="24" x14ac:dyDescent="0.25">
      <c r="A404" s="9" t="s">
        <v>444</v>
      </c>
      <c r="B404" s="9">
        <f t="shared" si="18"/>
        <v>362</v>
      </c>
      <c r="C404" s="10">
        <f>[1]Sheet1_Raw!N403</f>
        <v>29017.757693</v>
      </c>
      <c r="D404" s="12">
        <f t="shared" si="17"/>
        <v>28697.50574357143</v>
      </c>
      <c r="E404" s="12">
        <f t="shared" si="16"/>
        <v>93.995491857142042</v>
      </c>
    </row>
    <row r="405" spans="1:5" ht="24" x14ac:dyDescent="0.25">
      <c r="A405" s="9" t="s">
        <v>445</v>
      </c>
      <c r="B405" s="9">
        <f t="shared" si="18"/>
        <v>363</v>
      </c>
      <c r="C405" s="10">
        <f>[1]Sheet1_Raw!N404</f>
        <v>29109.116064000002</v>
      </c>
      <c r="D405" s="12">
        <f t="shared" si="17"/>
        <v>28792.367231857144</v>
      </c>
      <c r="E405" s="12">
        <f t="shared" si="16"/>
        <v>94.861488285714586</v>
      </c>
    </row>
    <row r="406" spans="1:5" ht="24" x14ac:dyDescent="0.25">
      <c r="A406" s="9" t="s">
        <v>446</v>
      </c>
      <c r="B406" s="9">
        <f t="shared" si="18"/>
        <v>364</v>
      </c>
      <c r="C406" s="10">
        <f>[1]Sheet1_Raw!N405</f>
        <v>29181.978859999999</v>
      </c>
      <c r="D406" s="12">
        <f t="shared" si="17"/>
        <v>28887.269552999998</v>
      </c>
      <c r="E406" s="12">
        <f t="shared" si="16"/>
        <v>94.902321142853907</v>
      </c>
    </row>
    <row r="407" spans="1:5" ht="24" x14ac:dyDescent="0.25">
      <c r="A407" s="9" t="s">
        <v>447</v>
      </c>
      <c r="B407" s="9">
        <f t="shared" si="18"/>
        <v>365</v>
      </c>
      <c r="C407" s="10">
        <f>[1]Sheet1_Raw!N406</f>
        <v>29244.789973999999</v>
      </c>
      <c r="D407" s="12">
        <f t="shared" si="17"/>
        <v>28982.665270999998</v>
      </c>
      <c r="E407" s="12">
        <f t="shared" si="16"/>
        <v>95.395717999999761</v>
      </c>
    </row>
    <row r="408" spans="1:5" ht="24" x14ac:dyDescent="0.25">
      <c r="A408" s="9" t="s">
        <v>448</v>
      </c>
      <c r="B408" s="9">
        <f t="shared" si="18"/>
        <v>366</v>
      </c>
      <c r="C408" s="10">
        <f>[1]Sheet1_Raw!N407</f>
        <v>29322.106951999998</v>
      </c>
      <c r="D408" s="12">
        <f t="shared" si="17"/>
        <v>29079.299584999997</v>
      </c>
      <c r="E408" s="12">
        <f t="shared" si="16"/>
        <v>96.634313999998994</v>
      </c>
    </row>
    <row r="409" spans="1:5" ht="24" x14ac:dyDescent="0.25">
      <c r="A409" s="9" t="s">
        <v>449</v>
      </c>
      <c r="B409" s="9">
        <f t="shared" si="18"/>
        <v>367</v>
      </c>
      <c r="C409" s="10">
        <f>[1]Sheet1_Raw!N408</f>
        <v>29451.349689999999</v>
      </c>
      <c r="D409" s="12">
        <f t="shared" si="17"/>
        <v>29176.066605714288</v>
      </c>
      <c r="E409" s="12">
        <f t="shared" si="16"/>
        <v>96.767020714290993</v>
      </c>
    </row>
    <row r="410" spans="1:5" ht="24" x14ac:dyDescent="0.25">
      <c r="A410" s="9" t="s">
        <v>450</v>
      </c>
      <c r="B410" s="9">
        <f t="shared" si="18"/>
        <v>368</v>
      </c>
      <c r="C410" s="10">
        <f>[1]Sheet1_Raw!N409</f>
        <v>29587.035510000002</v>
      </c>
      <c r="D410" s="12">
        <f t="shared" si="17"/>
        <v>29273.447820428566</v>
      </c>
      <c r="E410" s="12">
        <f t="shared" si="16"/>
        <v>97.38121471427803</v>
      </c>
    </row>
    <row r="411" spans="1:5" ht="24" x14ac:dyDescent="0.25">
      <c r="A411" s="9" t="s">
        <v>451</v>
      </c>
      <c r="B411" s="9">
        <f t="shared" si="18"/>
        <v>369</v>
      </c>
      <c r="C411" s="10">
        <f>[1]Sheet1_Raw!N410</f>
        <v>29701.141175000001</v>
      </c>
      <c r="D411" s="12">
        <f t="shared" si="17"/>
        <v>29371.074032142857</v>
      </c>
      <c r="E411" s="12">
        <f t="shared" si="16"/>
        <v>97.626211714290548</v>
      </c>
    </row>
    <row r="412" spans="1:5" ht="24" x14ac:dyDescent="0.25">
      <c r="A412" s="9" t="s">
        <v>452</v>
      </c>
      <c r="B412" s="9">
        <f t="shared" si="18"/>
        <v>370</v>
      </c>
      <c r="C412" s="10">
        <f>[1]Sheet1_Raw!N411</f>
        <v>29799.561925000002</v>
      </c>
      <c r="D412" s="12">
        <f t="shared" si="17"/>
        <v>29469.709155142857</v>
      </c>
      <c r="E412" s="12">
        <f t="shared" si="16"/>
        <v>98.635123000000021</v>
      </c>
    </row>
    <row r="413" spans="1:5" ht="24" x14ac:dyDescent="0.25">
      <c r="A413" s="9" t="s">
        <v>453</v>
      </c>
      <c r="B413" s="9">
        <f t="shared" si="18"/>
        <v>371</v>
      </c>
      <c r="C413" s="10">
        <f>[1]Sheet1_Raw!N412</f>
        <v>29877.021819000001</v>
      </c>
      <c r="D413" s="12">
        <f t="shared" si="17"/>
        <v>29569.001006428578</v>
      </c>
      <c r="E413" s="12">
        <f t="shared" si="16"/>
        <v>99.29185128572135</v>
      </c>
    </row>
    <row r="414" spans="1:5" ht="24" x14ac:dyDescent="0.25">
      <c r="A414" s="9" t="s">
        <v>454</v>
      </c>
      <c r="B414" s="9">
        <f t="shared" si="18"/>
        <v>372</v>
      </c>
      <c r="C414" s="10">
        <f>[1]Sheet1_Raw!N413</f>
        <v>29938.106043</v>
      </c>
      <c r="D414" s="12">
        <f t="shared" si="17"/>
        <v>29668.046159142861</v>
      </c>
      <c r="E414" s="12">
        <f t="shared" si="16"/>
        <v>99.045152714283176</v>
      </c>
    </row>
    <row r="415" spans="1:5" ht="24" x14ac:dyDescent="0.25">
      <c r="A415" s="9" t="s">
        <v>455</v>
      </c>
      <c r="B415" s="9">
        <f t="shared" si="18"/>
        <v>373</v>
      </c>
      <c r="C415" s="10">
        <f>[1]Sheet1_Raw!N414</f>
        <v>30019.496098</v>
      </c>
      <c r="D415" s="12">
        <f t="shared" si="17"/>
        <v>29767.673180000005</v>
      </c>
      <c r="E415" s="12">
        <f t="shared" si="16"/>
        <v>99.627020857144089</v>
      </c>
    </row>
    <row r="416" spans="1:5" ht="24" x14ac:dyDescent="0.25">
      <c r="A416" s="9" t="s">
        <v>456</v>
      </c>
      <c r="B416" s="9">
        <f t="shared" si="18"/>
        <v>374</v>
      </c>
      <c r="C416" s="10">
        <f>[1]Sheet1_Raw!N415</f>
        <v>30271.538492</v>
      </c>
      <c r="D416" s="12">
        <f t="shared" si="17"/>
        <v>29884.84300885714</v>
      </c>
      <c r="E416" s="12">
        <f t="shared" si="16"/>
        <v>117.16982885713514</v>
      </c>
    </row>
    <row r="417" spans="1:5" ht="24" x14ac:dyDescent="0.25">
      <c r="A417" s="9" t="s">
        <v>457</v>
      </c>
      <c r="B417" s="9">
        <f t="shared" si="18"/>
        <v>375</v>
      </c>
      <c r="C417" s="10">
        <f>[1]Sheet1_Raw!N416</f>
        <v>30328.049438999999</v>
      </c>
      <c r="D417" s="12">
        <f t="shared" si="17"/>
        <v>29990.70214157143</v>
      </c>
      <c r="E417" s="12">
        <f t="shared" si="16"/>
        <v>105.85913271428944</v>
      </c>
    </row>
    <row r="418" spans="1:5" ht="24" x14ac:dyDescent="0.25">
      <c r="A418" s="9" t="s">
        <v>458</v>
      </c>
      <c r="B418" s="9">
        <f t="shared" si="18"/>
        <v>376</v>
      </c>
      <c r="C418" s="10">
        <f>[1]Sheet1_Raw!N417</f>
        <v>30480.134747</v>
      </c>
      <c r="D418" s="12">
        <f t="shared" si="17"/>
        <v>30101.98693757143</v>
      </c>
      <c r="E418" s="12">
        <f t="shared" si="16"/>
        <v>111.28479599999991</v>
      </c>
    </row>
    <row r="419" spans="1:5" ht="24" x14ac:dyDescent="0.25">
      <c r="A419" s="9" t="s">
        <v>459</v>
      </c>
      <c r="B419" s="9">
        <f t="shared" si="18"/>
        <v>377</v>
      </c>
      <c r="C419" s="10">
        <f>[1]Sheet1_Raw!N418</f>
        <v>30605.995165</v>
      </c>
      <c r="D419" s="12">
        <f t="shared" si="17"/>
        <v>30217.191686142854</v>
      </c>
      <c r="E419" s="12">
        <f t="shared" si="16"/>
        <v>115.20474857142472</v>
      </c>
    </row>
    <row r="420" spans="1:5" ht="24" x14ac:dyDescent="0.25">
      <c r="A420" s="9" t="s">
        <v>460</v>
      </c>
      <c r="B420" s="9">
        <f t="shared" si="18"/>
        <v>378</v>
      </c>
      <c r="C420" s="10">
        <f>[1]Sheet1_Raw!N419</f>
        <v>30712.919354000001</v>
      </c>
      <c r="D420" s="12">
        <f t="shared" si="17"/>
        <v>30336.605619714286</v>
      </c>
      <c r="E420" s="12">
        <f t="shared" si="16"/>
        <v>119.4139335714317</v>
      </c>
    </row>
    <row r="421" spans="1:5" ht="24" x14ac:dyDescent="0.25">
      <c r="A421" s="9" t="s">
        <v>461</v>
      </c>
      <c r="B421" s="9">
        <f t="shared" si="18"/>
        <v>379</v>
      </c>
      <c r="C421" s="10">
        <f>[1]Sheet1_Raw!N420</f>
        <v>30790.843721000001</v>
      </c>
      <c r="D421" s="12">
        <f t="shared" si="17"/>
        <v>30458.425288000002</v>
      </c>
      <c r="E421" s="12">
        <f t="shared" si="16"/>
        <v>121.81966828571603</v>
      </c>
    </row>
  </sheetData>
  <mergeCells count="2">
    <mergeCell ref="A1:B1"/>
    <mergeCell ref="F2:K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84"/>
  <sheetViews>
    <sheetView zoomScale="106" zoomScaleNormal="55" workbookViewId="0">
      <selection activeCell="I64" sqref="I64"/>
    </sheetView>
  </sheetViews>
  <sheetFormatPr defaultRowHeight="15" x14ac:dyDescent="0.25"/>
  <cols>
    <col min="2" max="2" width="9.5703125" customWidth="1"/>
    <col min="6" max="6" width="12" bestFit="1" customWidth="1"/>
    <col min="7" max="8" width="12" customWidth="1"/>
    <col min="9" max="9" width="12" bestFit="1" customWidth="1"/>
    <col min="12" max="12" width="9.5703125" customWidth="1"/>
    <col min="14" max="14" width="9.5703125" customWidth="1"/>
    <col min="15" max="15" width="12" bestFit="1" customWidth="1"/>
    <col min="16" max="17" width="12" customWidth="1"/>
    <col min="18" max="18" width="12.140625" bestFit="1" customWidth="1"/>
    <col min="19" max="19" width="12.42578125" bestFit="1" customWidth="1"/>
    <col min="22" max="22" width="16.42578125" bestFit="1" customWidth="1"/>
    <col min="23" max="23" width="12.28515625" bestFit="1" customWidth="1"/>
    <col min="24" max="26" width="9" bestFit="1" customWidth="1"/>
    <col min="28" max="28" width="11.5703125" bestFit="1" customWidth="1"/>
    <col min="29" max="29" width="12.42578125" customWidth="1"/>
    <col min="30" max="30" width="11.5703125" bestFit="1" customWidth="1"/>
  </cols>
  <sheetData>
    <row r="1" spans="1:35" ht="18" x14ac:dyDescent="0.35">
      <c r="C1" s="28" t="s">
        <v>18</v>
      </c>
      <c r="D1" s="28"/>
      <c r="E1" s="28"/>
      <c r="F1" s="28"/>
      <c r="G1" s="28"/>
      <c r="H1" s="28"/>
      <c r="I1" s="28"/>
      <c r="J1" s="28"/>
      <c r="L1" s="28" t="s">
        <v>19</v>
      </c>
      <c r="M1" s="28"/>
      <c r="N1" s="28"/>
      <c r="O1" s="28"/>
      <c r="P1" s="28"/>
      <c r="Q1" s="28"/>
      <c r="R1" s="28"/>
      <c r="S1" s="28"/>
    </row>
    <row r="2" spans="1:35" ht="14.45" x14ac:dyDescent="0.3">
      <c r="A2" t="s">
        <v>30</v>
      </c>
      <c r="B2" t="s">
        <v>9</v>
      </c>
      <c r="C2" t="s">
        <v>462</v>
      </c>
      <c r="D2" t="s">
        <v>20</v>
      </c>
      <c r="E2" t="s">
        <v>8</v>
      </c>
      <c r="F2" t="s">
        <v>464</v>
      </c>
      <c r="G2" t="s">
        <v>465</v>
      </c>
      <c r="I2" t="s">
        <v>466</v>
      </c>
      <c r="J2" t="s">
        <v>3</v>
      </c>
      <c r="L2" t="s">
        <v>0</v>
      </c>
      <c r="M2" t="s">
        <v>21</v>
      </c>
      <c r="N2" t="s">
        <v>8</v>
      </c>
      <c r="O2" t="s">
        <v>464</v>
      </c>
      <c r="P2" t="s">
        <v>465</v>
      </c>
      <c r="R2" t="s">
        <v>4</v>
      </c>
      <c r="S2" t="s">
        <v>3</v>
      </c>
      <c r="V2" t="s">
        <v>7</v>
      </c>
      <c r="X2" t="s">
        <v>10</v>
      </c>
      <c r="Y2" t="s">
        <v>29</v>
      </c>
      <c r="Z2" t="s">
        <v>1</v>
      </c>
    </row>
    <row r="3" spans="1:35" x14ac:dyDescent="0.25">
      <c r="A3">
        <f>Input!G4</f>
        <v>0</v>
      </c>
      <c r="B3">
        <f>A3-$A$3</f>
        <v>0</v>
      </c>
      <c r="C3" s="4">
        <f>Input!I4</f>
        <v>0.65283328571428567</v>
      </c>
      <c r="D3">
        <f>C3-$C$3</f>
        <v>0</v>
      </c>
      <c r="E3">
        <f t="shared" ref="E3:E34" si="0">(_Ac/(1+EXP(-1*(B3-_Muc)/_sc)))</f>
        <v>125.14881412498268</v>
      </c>
      <c r="F3">
        <f>(D3-E3)^2</f>
        <v>15662.225676889464</v>
      </c>
      <c r="G3">
        <f>(E3-$H$4)^2</f>
        <v>70378.209460660044</v>
      </c>
      <c r="H3" s="2" t="s">
        <v>11</v>
      </c>
      <c r="I3" s="16">
        <f>SUM(F3:F167)</f>
        <v>4426607.1065508332</v>
      </c>
      <c r="J3">
        <f>1-(I3/I5)</f>
        <v>-1.2067837050071852</v>
      </c>
      <c r="L3">
        <f>Input!J4</f>
        <v>0.2398162857142857</v>
      </c>
      <c r="M3">
        <f>L3-$L$3</f>
        <v>0</v>
      </c>
      <c r="N3">
        <f>_Ac*EXP(-1*(B3-_Muc)/_sc)*(1/_sc)*(1/(1+EXP(-1*(B3-_Muc)/_sc))^2)+$L$3</f>
        <v>2.4508428648669178</v>
      </c>
      <c r="O3">
        <f>(L3-N3)^2</f>
        <v>4.8886385337193898</v>
      </c>
      <c r="P3">
        <f>(N3-$Q$4)^2</f>
        <v>69.020742991438127</v>
      </c>
      <c r="Q3" s="1" t="s">
        <v>11</v>
      </c>
      <c r="R3" s="16">
        <f>SUM(O3:O167)</f>
        <v>7607.4497765559008</v>
      </c>
      <c r="S3" s="5">
        <f>1-(R3/R5)</f>
        <v>-1.6484887672163757</v>
      </c>
      <c r="V3">
        <f>COUNT(B3:B500)</f>
        <v>69</v>
      </c>
      <c r="X3">
        <v>15024.166343314135</v>
      </c>
      <c r="Y3">
        <v>268.2790505455298</v>
      </c>
      <c r="Z3">
        <v>56.130643759511109</v>
      </c>
      <c r="AA3">
        <v>0.28440957142857137</v>
      </c>
      <c r="AB3" s="29" t="s">
        <v>22</v>
      </c>
      <c r="AC3" s="29"/>
      <c r="AD3" s="29"/>
      <c r="AE3" s="29"/>
      <c r="AF3" s="29"/>
      <c r="AG3" s="29"/>
      <c r="AH3" s="29"/>
      <c r="AI3" s="29"/>
    </row>
    <row r="4" spans="1:35" x14ac:dyDescent="0.25">
      <c r="A4">
        <f>Input!G5</f>
        <v>1</v>
      </c>
      <c r="B4">
        <f t="shared" ref="B4:B67" si="1">A4-$A$3</f>
        <v>1</v>
      </c>
      <c r="C4" s="4">
        <f>Input!I5</f>
        <v>0.90597271428571424</v>
      </c>
      <c r="D4">
        <f>C4-$C$3</f>
        <v>0.25313942857142857</v>
      </c>
      <c r="E4">
        <f t="shared" si="0"/>
        <v>127.37931957430928</v>
      </c>
      <c r="F4">
        <f t="shared" ref="F4:F67" si="2">(D4-E4)^2</f>
        <v>16161.065678446592</v>
      </c>
      <c r="G4">
        <f t="shared" ref="G4:G67" si="3">(E4-$H$4)^2</f>
        <v>69199.727865378707</v>
      </c>
      <c r="H4">
        <f>AVERAGE(D3:D167)</f>
        <v>390.43773108281573</v>
      </c>
      <c r="I4" t="s">
        <v>5</v>
      </c>
      <c r="J4" t="s">
        <v>6</v>
      </c>
      <c r="L4">
        <f>Input!J5</f>
        <v>0.25313942857142857</v>
      </c>
      <c r="M4">
        <f t="shared" ref="M4:M67" si="4">L4-$L$3</f>
        <v>1.3323142857142867E-2</v>
      </c>
      <c r="N4">
        <f t="shared" ref="N4:N34" si="5">_Ac*EXP(-1*(B4-_Muc)/_sc)*(1/_sc)*(1/(1+EXP(-1*(B4-_Muc)/_sc))^2)+$L$3</f>
        <v>2.4899126969225467</v>
      </c>
      <c r="O4">
        <f t="shared" ref="O4:O67" si="6">(L4-N4)^2</f>
        <v>5.0031546540101433</v>
      </c>
      <c r="P4">
        <f t="shared" ref="P4:P67" si="7">(N4-$Q$4)^2</f>
        <v>68.373095088271299</v>
      </c>
      <c r="Q4">
        <f>AVERAGE(M3:M167)</f>
        <v>10.758715215320921</v>
      </c>
      <c r="R4" t="s">
        <v>5</v>
      </c>
      <c r="S4" t="s">
        <v>6</v>
      </c>
      <c r="AB4" s="29"/>
      <c r="AC4" s="29"/>
      <c r="AD4" s="29"/>
      <c r="AE4" s="29"/>
      <c r="AF4" s="29"/>
      <c r="AG4" s="29"/>
      <c r="AH4" s="29"/>
      <c r="AI4" s="29"/>
    </row>
    <row r="5" spans="1:35" x14ac:dyDescent="0.25">
      <c r="A5">
        <f>Input!G6</f>
        <v>2</v>
      </c>
      <c r="B5">
        <f t="shared" si="1"/>
        <v>2</v>
      </c>
      <c r="C5" s="4">
        <f>Input!I6</f>
        <v>1.2790202857142856</v>
      </c>
      <c r="D5">
        <f t="shared" ref="D5:D67" si="8">C5-$C$3</f>
        <v>0.62618699999999994</v>
      </c>
      <c r="E5">
        <f t="shared" si="0"/>
        <v>129.64923299943405</v>
      </c>
      <c r="F5">
        <f t="shared" si="2"/>
        <v>16646.946398972079</v>
      </c>
      <c r="G5">
        <f t="shared" si="3"/>
        <v>68010.640732585976</v>
      </c>
      <c r="I5">
        <f>SUM(G3:G167)</f>
        <v>2005908.9146375677</v>
      </c>
      <c r="J5" s="5">
        <f>1-((1-J3)*(V3-1)/(V3-1-1))</f>
        <v>-1.2397207752311727</v>
      </c>
      <c r="L5">
        <f>Input!J6</f>
        <v>0.37304757142857137</v>
      </c>
      <c r="M5">
        <f t="shared" si="4"/>
        <v>0.13323128571428566</v>
      </c>
      <c r="N5">
        <f t="shared" si="5"/>
        <v>2.5296606907971078</v>
      </c>
      <c r="O5">
        <f t="shared" si="6"/>
        <v>4.6509801466324898</v>
      </c>
      <c r="P5">
        <f t="shared" si="7"/>
        <v>67.717338367585825</v>
      </c>
      <c r="R5">
        <f>SUM(P3:P167)</f>
        <v>2872.3738120858675</v>
      </c>
      <c r="S5" s="5">
        <f>1-((1-S3)*(V3-1)/(V3-1-1))</f>
        <v>-1.6880184503091575</v>
      </c>
      <c r="V5" s="17"/>
      <c r="W5" s="18"/>
      <c r="AB5" s="29"/>
      <c r="AC5" s="29"/>
      <c r="AD5" s="29"/>
      <c r="AE5" s="29"/>
      <c r="AF5" s="29"/>
      <c r="AG5" s="29"/>
      <c r="AH5" s="29"/>
      <c r="AI5" s="29"/>
    </row>
    <row r="6" spans="1:35" x14ac:dyDescent="0.25">
      <c r="A6">
        <f>Input!G7</f>
        <v>3</v>
      </c>
      <c r="B6">
        <f t="shared" si="1"/>
        <v>3</v>
      </c>
      <c r="C6" s="4">
        <f>Input!I7</f>
        <v>1.6520678571428571</v>
      </c>
      <c r="D6">
        <f t="shared" si="8"/>
        <v>0.99923457142857142</v>
      </c>
      <c r="E6">
        <f t="shared" si="0"/>
        <v>131.95923821385279</v>
      </c>
      <c r="F6">
        <f t="shared" si="2"/>
        <v>17150.522554023766</v>
      </c>
      <c r="G6">
        <f t="shared" si="3"/>
        <v>66811.13127581052</v>
      </c>
      <c r="L6">
        <f>Input!J7</f>
        <v>0.37304757142857148</v>
      </c>
      <c r="M6">
        <f t="shared" si="4"/>
        <v>0.13323128571428577</v>
      </c>
      <c r="N6">
        <f t="shared" si="5"/>
        <v>2.570098178588581</v>
      </c>
      <c r="O6">
        <f t="shared" si="6"/>
        <v>4.8270313704221657</v>
      </c>
      <c r="P6">
        <f t="shared" si="7"/>
        <v>67.053448974263105</v>
      </c>
      <c r="V6" s="19" t="s">
        <v>17</v>
      </c>
      <c r="W6" s="20">
        <f>SQRT((S5-J5)^2)</f>
        <v>0.44829767507798479</v>
      </c>
      <c r="AB6" s="29"/>
      <c r="AC6" s="29"/>
      <c r="AD6" s="29"/>
      <c r="AE6" s="29"/>
      <c r="AF6" s="29"/>
      <c r="AG6" s="29"/>
      <c r="AH6" s="29"/>
      <c r="AI6" s="29"/>
    </row>
    <row r="7" spans="1:35" x14ac:dyDescent="0.25">
      <c r="A7">
        <f>Input!G8</f>
        <v>4</v>
      </c>
      <c r="B7">
        <f t="shared" si="1"/>
        <v>4</v>
      </c>
      <c r="C7" s="4">
        <f>Input!I8</f>
        <v>2.1317005714285715</v>
      </c>
      <c r="D7">
        <f t="shared" si="8"/>
        <v>1.4788672857142857</v>
      </c>
      <c r="E7">
        <f t="shared" si="0"/>
        <v>134.31003044973724</v>
      </c>
      <c r="F7">
        <f t="shared" si="2"/>
        <v>17644.117907507291</v>
      </c>
      <c r="G7">
        <f t="shared" si="3"/>
        <v>65601.399031587862</v>
      </c>
      <c r="L7">
        <f>Input!J8</f>
        <v>0.47963271428571441</v>
      </c>
      <c r="M7">
        <f t="shared" si="4"/>
        <v>0.23981642857142871</v>
      </c>
      <c r="N7">
        <f t="shared" si="5"/>
        <v>2.6112366658963344</v>
      </c>
      <c r="O7">
        <f t="shared" si="6"/>
        <v>4.5437354065220097</v>
      </c>
      <c r="P7">
        <f t="shared" si="7"/>
        <v>66.381406713333774</v>
      </c>
      <c r="V7" s="21"/>
      <c r="W7" s="22"/>
      <c r="AB7" s="29"/>
      <c r="AC7" s="29"/>
      <c r="AD7" s="29"/>
      <c r="AE7" s="29"/>
      <c r="AF7" s="29"/>
      <c r="AG7" s="29"/>
      <c r="AH7" s="29"/>
      <c r="AI7" s="29"/>
    </row>
    <row r="8" spans="1:35" x14ac:dyDescent="0.25">
      <c r="A8">
        <f>Input!G9</f>
        <v>5</v>
      </c>
      <c r="B8">
        <f t="shared" si="1"/>
        <v>5</v>
      </c>
      <c r="C8" s="4">
        <f>Input!I9</f>
        <v>3.237520142857143</v>
      </c>
      <c r="D8">
        <f t="shared" si="8"/>
        <v>2.5846868571428572</v>
      </c>
      <c r="E8">
        <f t="shared" si="0"/>
        <v>136.70231653247308</v>
      </c>
      <c r="F8">
        <f t="shared" si="2"/>
        <v>17987.538589729018</v>
      </c>
      <c r="G8">
        <f t="shared" si="3"/>
        <v>64381.660597034235</v>
      </c>
      <c r="L8">
        <f>Input!J9</f>
        <v>1.1058195714285715</v>
      </c>
      <c r="M8">
        <f t="shared" si="4"/>
        <v>0.86600328571428575</v>
      </c>
      <c r="N8">
        <f t="shared" si="5"/>
        <v>2.6530878338943857</v>
      </c>
      <c r="O8">
        <f t="shared" si="6"/>
        <v>2.3940390760339798</v>
      </c>
      <c r="P8">
        <f t="shared" si="7"/>
        <v>65.701195246531583</v>
      </c>
      <c r="AB8" s="29"/>
      <c r="AC8" s="29"/>
      <c r="AD8" s="29"/>
      <c r="AE8" s="29"/>
      <c r="AF8" s="29"/>
      <c r="AG8" s="29"/>
      <c r="AH8" s="29"/>
      <c r="AI8" s="29"/>
    </row>
    <row r="9" spans="1:35" x14ac:dyDescent="0.25">
      <c r="A9">
        <f>Input!G10</f>
        <v>6</v>
      </c>
      <c r="B9">
        <f t="shared" si="1"/>
        <v>6</v>
      </c>
      <c r="C9" s="4">
        <f>Input!I10</f>
        <v>4.3300165714285717</v>
      </c>
      <c r="D9">
        <f t="shared" si="8"/>
        <v>3.6771832857142859</v>
      </c>
      <c r="E9">
        <f t="shared" si="0"/>
        <v>139.13681505727189</v>
      </c>
      <c r="F9">
        <f t="shared" si="2"/>
        <v>18349.311839685979</v>
      </c>
      <c r="G9">
        <f t="shared" si="3"/>
        <v>63152.150395277436</v>
      </c>
      <c r="L9">
        <f>Input!J10</f>
        <v>1.0924964285714287</v>
      </c>
      <c r="M9">
        <f t="shared" si="4"/>
        <v>0.852680142857143</v>
      </c>
      <c r="N9">
        <f t="shared" si="5"/>
        <v>2.6956635414066747</v>
      </c>
      <c r="O9">
        <f t="shared" si="6"/>
        <v>2.5701447916764986</v>
      </c>
      <c r="P9">
        <f t="shared" si="7"/>
        <v>65.012802296211305</v>
      </c>
      <c r="AB9" s="29"/>
      <c r="AC9" s="29"/>
      <c r="AD9" s="29"/>
      <c r="AE9" s="29"/>
      <c r="AF9" s="29"/>
      <c r="AG9" s="29"/>
      <c r="AH9" s="29"/>
      <c r="AI9" s="29"/>
    </row>
    <row r="10" spans="1:35" x14ac:dyDescent="0.25">
      <c r="A10">
        <f>Input!G11</f>
        <v>7</v>
      </c>
      <c r="B10">
        <f t="shared" si="1"/>
        <v>7</v>
      </c>
      <c r="C10" s="4">
        <f>Input!I11</f>
        <v>5.9687612857142858</v>
      </c>
      <c r="D10">
        <f t="shared" si="8"/>
        <v>5.3159280000000004</v>
      </c>
      <c r="E10">
        <f t="shared" si="0"/>
        <v>141.61425656785926</v>
      </c>
      <c r="F10">
        <f t="shared" si="2"/>
        <v>18577.234370392114</v>
      </c>
      <c r="G10">
        <f t="shared" si="3"/>
        <v>61913.121469695194</v>
      </c>
      <c r="L10">
        <f>Input!J11</f>
        <v>1.6387447142857141</v>
      </c>
      <c r="M10">
        <f t="shared" si="4"/>
        <v>1.3989284285714283</v>
      </c>
      <c r="N10">
        <f t="shared" si="5"/>
        <v>2.7389758269832303</v>
      </c>
      <c r="O10">
        <f t="shared" si="6"/>
        <v>1.2105085013476145</v>
      </c>
      <c r="P10">
        <f t="shared" si="7"/>
        <v>64.316219856855</v>
      </c>
      <c r="AB10" s="29"/>
      <c r="AC10" s="29"/>
      <c r="AD10" s="29"/>
      <c r="AE10" s="29"/>
      <c r="AF10" s="29"/>
      <c r="AG10" s="29"/>
      <c r="AH10" s="29"/>
      <c r="AI10" s="29"/>
    </row>
    <row r="11" spans="1:35" x14ac:dyDescent="0.25">
      <c r="A11">
        <f>Input!G12</f>
        <v>8</v>
      </c>
      <c r="B11">
        <f t="shared" si="1"/>
        <v>8</v>
      </c>
      <c r="C11" s="4">
        <f>Input!I12</f>
        <v>8.2336930000000006</v>
      </c>
      <c r="D11">
        <f t="shared" si="8"/>
        <v>7.5808597142857153</v>
      </c>
      <c r="E11">
        <f t="shared" si="0"/>
        <v>144.13538373723881</v>
      </c>
      <c r="F11">
        <f t="shared" si="2"/>
        <v>18647.138031135277</v>
      </c>
      <c r="G11">
        <f t="shared" si="3"/>
        <v>60664.846307941225</v>
      </c>
      <c r="L11">
        <f>Input!J12</f>
        <v>2.2649317142857148</v>
      </c>
      <c r="M11">
        <f t="shared" si="4"/>
        <v>2.025115428571429</v>
      </c>
      <c r="N11">
        <f t="shared" si="5"/>
        <v>2.7830369109760835</v>
      </c>
      <c r="O11">
        <f t="shared" si="6"/>
        <v>0.26843299483756561</v>
      </c>
      <c r="P11">
        <f t="shared" si="7"/>
        <v>63.611444414396942</v>
      </c>
      <c r="AB11" s="29"/>
      <c r="AC11" s="29"/>
      <c r="AD11" s="29"/>
      <c r="AE11" s="29"/>
      <c r="AF11" s="29"/>
      <c r="AG11" s="29"/>
      <c r="AH11" s="29"/>
      <c r="AI11" s="29"/>
    </row>
    <row r="12" spans="1:35" x14ac:dyDescent="0.25">
      <c r="A12">
        <f>Input!G13</f>
        <v>9</v>
      </c>
      <c r="B12">
        <f t="shared" si="1"/>
        <v>9</v>
      </c>
      <c r="C12" s="4">
        <f>Input!I13</f>
        <v>11.191427285714285</v>
      </c>
      <c r="D12">
        <f t="shared" si="8"/>
        <v>10.538594</v>
      </c>
      <c r="E12">
        <f t="shared" si="0"/>
        <v>146.70095155053167</v>
      </c>
      <c r="F12">
        <f t="shared" si="2"/>
        <v>18540.18761371883</v>
      </c>
      <c r="G12">
        <f t="shared" si="3"/>
        <v>59407.617696769245</v>
      </c>
      <c r="L12">
        <f>Input!J13</f>
        <v>2.9577342857142845</v>
      </c>
      <c r="M12">
        <f t="shared" si="4"/>
        <v>2.7179179999999987</v>
      </c>
      <c r="N12">
        <f t="shared" si="5"/>
        <v>2.8278591976137077</v>
      </c>
      <c r="O12">
        <f t="shared" si="6"/>
        <v>1.6867538509132585E-2</v>
      </c>
      <c r="P12">
        <f t="shared" si="7"/>
        <v>62.898477173602714</v>
      </c>
      <c r="T12" t="s">
        <v>25</v>
      </c>
      <c r="U12" t="s">
        <v>26</v>
      </c>
      <c r="V12" t="s">
        <v>27</v>
      </c>
      <c r="AB12" s="29"/>
      <c r="AC12" s="29"/>
      <c r="AD12" s="29"/>
      <c r="AE12" s="29"/>
      <c r="AF12" s="29"/>
      <c r="AG12" s="29"/>
      <c r="AH12" s="29"/>
      <c r="AI12" s="29"/>
    </row>
    <row r="13" spans="1:35" x14ac:dyDescent="0.25">
      <c r="A13">
        <f>Input!G14</f>
        <v>10</v>
      </c>
      <c r="B13">
        <f t="shared" si="1"/>
        <v>10</v>
      </c>
      <c r="C13" s="4">
        <f>Input!I14</f>
        <v>14.748702285714286</v>
      </c>
      <c r="D13">
        <f t="shared" si="8"/>
        <v>14.095869</v>
      </c>
      <c r="E13">
        <f t="shared" si="0"/>
        <v>149.31172748988902</v>
      </c>
      <c r="F13">
        <f t="shared" si="2"/>
        <v>18283.328387157697</v>
      </c>
      <c r="G13">
        <f t="shared" si="3"/>
        <v>58141.749608696104</v>
      </c>
      <c r="L13">
        <f>Input!J14</f>
        <v>3.5572750000000006</v>
      </c>
      <c r="M13">
        <f t="shared" si="4"/>
        <v>3.3174587142857148</v>
      </c>
      <c r="N13">
        <f t="shared" si="5"/>
        <v>2.8734552770727233</v>
      </c>
      <c r="O13">
        <f t="shared" si="6"/>
        <v>0.46760941346433832</v>
      </c>
      <c r="P13">
        <f t="shared" si="7"/>
        <v>62.177324293741961</v>
      </c>
      <c r="S13" t="s">
        <v>23</v>
      </c>
      <c r="T13">
        <f>_Ac*0.8413</f>
        <v>12639.831144630183</v>
      </c>
      <c r="AB13" s="29"/>
      <c r="AC13" s="29"/>
      <c r="AD13" s="29"/>
      <c r="AE13" s="29"/>
      <c r="AF13" s="29"/>
      <c r="AG13" s="29"/>
      <c r="AH13" s="29"/>
      <c r="AI13" s="29"/>
    </row>
    <row r="14" spans="1:35" x14ac:dyDescent="0.25">
      <c r="A14">
        <f>Input!G15</f>
        <v>11</v>
      </c>
      <c r="B14">
        <f t="shared" si="1"/>
        <v>11</v>
      </c>
      <c r="C14" s="4">
        <f>Input!I15</f>
        <v>19.478412571428574</v>
      </c>
      <c r="D14">
        <f t="shared" si="8"/>
        <v>18.825579285714287</v>
      </c>
      <c r="E14">
        <f t="shared" si="0"/>
        <v>151.96849172147446</v>
      </c>
      <c r="F14">
        <f t="shared" si="2"/>
        <v>17727.035131876499</v>
      </c>
      <c r="G14">
        <f t="shared" si="3"/>
        <v>56867.578121576676</v>
      </c>
      <c r="L14">
        <f>Input!J15</f>
        <v>4.7297102857142885</v>
      </c>
      <c r="M14">
        <f t="shared" si="4"/>
        <v>4.4898940000000032</v>
      </c>
      <c r="N14">
        <f t="shared" si="5"/>
        <v>2.9198379275455326</v>
      </c>
      <c r="O14">
        <f t="shared" si="6"/>
        <v>3.2756379528633337</v>
      </c>
      <c r="P14">
        <f t="shared" si="7"/>
        <v>61.447997132800815</v>
      </c>
      <c r="S14" t="s">
        <v>24</v>
      </c>
      <c r="T14">
        <f>_Ac*0.9772</f>
        <v>14681.615350686572</v>
      </c>
      <c r="AB14" s="29"/>
      <c r="AC14" s="29"/>
      <c r="AD14" s="29"/>
      <c r="AE14" s="29"/>
      <c r="AF14" s="29"/>
      <c r="AG14" s="29"/>
      <c r="AH14" s="29"/>
      <c r="AI14" s="29"/>
    </row>
    <row r="15" spans="1:35" x14ac:dyDescent="0.25">
      <c r="A15">
        <f>Input!G16</f>
        <v>12</v>
      </c>
      <c r="B15">
        <f t="shared" si="1"/>
        <v>12</v>
      </c>
      <c r="C15" s="4">
        <f>Input!I16</f>
        <v>24.447939285714284</v>
      </c>
      <c r="D15">
        <f t="shared" si="8"/>
        <v>23.795105999999997</v>
      </c>
      <c r="E15">
        <f t="shared" si="0"/>
        <v>154.67203728451142</v>
      </c>
      <c r="F15">
        <f t="shared" si="2"/>
        <v>17128.771142450722</v>
      </c>
      <c r="G15">
        <f t="shared" si="3"/>
        <v>55585.462372195791</v>
      </c>
      <c r="L15">
        <f>Input!J16</f>
        <v>4.9695267142857098</v>
      </c>
      <c r="M15">
        <f t="shared" si="4"/>
        <v>4.7297104285714244</v>
      </c>
      <c r="N15">
        <f t="shared" si="5"/>
        <v>2.9670201173024906</v>
      </c>
      <c r="O15">
        <f t="shared" si="6"/>
        <v>4.010032670961313</v>
      </c>
      <c r="P15">
        <f t="shared" si="7"/>
        <v>60.710512500484427</v>
      </c>
      <c r="AB15" s="29"/>
      <c r="AC15" s="29"/>
      <c r="AD15" s="29"/>
      <c r="AE15" s="29"/>
      <c r="AF15" s="29"/>
      <c r="AG15" s="29"/>
      <c r="AH15" s="29"/>
      <c r="AI15" s="29"/>
    </row>
    <row r="16" spans="1:35" x14ac:dyDescent="0.25">
      <c r="A16">
        <f>Input!G17</f>
        <v>13</v>
      </c>
      <c r="B16">
        <f t="shared" si="1"/>
        <v>13</v>
      </c>
      <c r="C16" s="4">
        <f>Input!I17</f>
        <v>32.441815857142856</v>
      </c>
      <c r="D16">
        <f t="shared" si="8"/>
        <v>31.788982571428569</v>
      </c>
      <c r="E16">
        <f t="shared" si="0"/>
        <v>157.42317028238921</v>
      </c>
      <c r="F16">
        <f t="shared" si="2"/>
        <v>15783.949121792895</v>
      </c>
      <c r="G16">
        <f t="shared" si="3"/>
        <v>54295.785545015671</v>
      </c>
      <c r="L16">
        <f>Input!J17</f>
        <v>7.9938765714285722</v>
      </c>
      <c r="M16">
        <f t="shared" si="4"/>
        <v>7.7540602857142868</v>
      </c>
      <c r="N16">
        <f t="shared" si="5"/>
        <v>3.015015006747169</v>
      </c>
      <c r="O16">
        <f t="shared" si="6"/>
        <v>24.789062480261752</v>
      </c>
      <c r="P16">
        <f t="shared" si="7"/>
        <v>59.964892920265164</v>
      </c>
      <c r="AB16" s="29"/>
      <c r="AC16" s="29"/>
      <c r="AD16" s="29"/>
      <c r="AE16" s="29"/>
      <c r="AF16" s="29"/>
      <c r="AG16" s="29"/>
      <c r="AH16" s="29"/>
      <c r="AI16" s="29"/>
    </row>
    <row r="17" spans="1:35" x14ac:dyDescent="0.25">
      <c r="A17">
        <f>Input!G18</f>
        <v>14</v>
      </c>
      <c r="B17">
        <f t="shared" si="1"/>
        <v>14</v>
      </c>
      <c r="C17" s="4">
        <f>Input!I18</f>
        <v>41.661420142857146</v>
      </c>
      <c r="D17">
        <f t="shared" si="8"/>
        <v>41.008586857142859</v>
      </c>
      <c r="E17">
        <f t="shared" si="0"/>
        <v>160.22271007582074</v>
      </c>
      <c r="F17">
        <f t="shared" si="2"/>
        <v>14212.007174798113</v>
      </c>
      <c r="G17">
        <f t="shared" si="3"/>
        <v>52998.955897251144</v>
      </c>
      <c r="L17">
        <f>Input!J18</f>
        <v>9.2196042857142899</v>
      </c>
      <c r="M17">
        <f t="shared" si="4"/>
        <v>8.9797880000000045</v>
      </c>
      <c r="N17">
        <f t="shared" si="5"/>
        <v>3.0638359504631816</v>
      </c>
      <c r="O17">
        <f t="shared" si="6"/>
        <v>37.893483797280204</v>
      </c>
      <c r="P17">
        <f t="shared" si="7"/>
        <v>59.211166900737588</v>
      </c>
      <c r="AB17" s="29"/>
      <c r="AC17" s="29"/>
      <c r="AD17" s="29"/>
      <c r="AE17" s="29"/>
      <c r="AF17" s="29"/>
      <c r="AG17" s="29"/>
      <c r="AH17" s="29"/>
      <c r="AI17" s="29"/>
    </row>
    <row r="18" spans="1:35" x14ac:dyDescent="0.25">
      <c r="A18">
        <f>Input!G19</f>
        <v>15</v>
      </c>
      <c r="B18">
        <f t="shared" si="1"/>
        <v>15</v>
      </c>
      <c r="C18" s="4">
        <f>Input!I19</f>
        <v>52.399861000000001</v>
      </c>
      <c r="D18">
        <f t="shared" si="8"/>
        <v>51.747027714285714</v>
      </c>
      <c r="E18">
        <f t="shared" si="0"/>
        <v>163.07148947804157</v>
      </c>
      <c r="F18">
        <f t="shared" si="2"/>
        <v>12393.135786989942</v>
      </c>
      <c r="G18">
        <f t="shared" si="3"/>
        <v>51695.407821480534</v>
      </c>
      <c r="L18">
        <f>Input!J19</f>
        <v>10.738440857142855</v>
      </c>
      <c r="M18">
        <f t="shared" si="4"/>
        <v>10.49862457142857</v>
      </c>
      <c r="N18">
        <f t="shared" si="5"/>
        <v>3.1134964992509877</v>
      </c>
      <c r="O18">
        <f t="shared" si="6"/>
        <v>58.139776460947026</v>
      </c>
      <c r="P18">
        <f t="shared" si="7"/>
        <v>58.449369216545996</v>
      </c>
      <c r="AB18" s="29"/>
      <c r="AC18" s="29"/>
      <c r="AD18" s="29"/>
      <c r="AE18" s="29"/>
      <c r="AF18" s="29"/>
      <c r="AG18" s="29"/>
      <c r="AH18" s="29"/>
      <c r="AI18" s="29"/>
    </row>
    <row r="19" spans="1:35" x14ac:dyDescent="0.25">
      <c r="A19">
        <f>Input!G20</f>
        <v>16</v>
      </c>
      <c r="B19">
        <f t="shared" si="1"/>
        <v>16</v>
      </c>
      <c r="C19" s="4">
        <f>Input!I20</f>
        <v>63.951012714285717</v>
      </c>
      <c r="D19">
        <f t="shared" si="8"/>
        <v>63.29817942857143</v>
      </c>
      <c r="E19">
        <f t="shared" si="0"/>
        <v>165.97035495204048</v>
      </c>
      <c r="F19">
        <f t="shared" si="2"/>
        <v>10541.575626722037</v>
      </c>
      <c r="G19">
        <f t="shared" si="3"/>
        <v>50385.602947034931</v>
      </c>
      <c r="L19">
        <f>Input!J20</f>
        <v>11.551151714285716</v>
      </c>
      <c r="M19">
        <f t="shared" si="4"/>
        <v>11.31133542857143</v>
      </c>
      <c r="N19">
        <f t="shared" si="5"/>
        <v>3.1640104021530187</v>
      </c>
      <c r="O19">
        <f t="shared" si="6"/>
        <v>70.344139389682994</v>
      </c>
      <c r="P19">
        <f t="shared" si="7"/>
        <v>57.6795411991557</v>
      </c>
    </row>
    <row r="20" spans="1:35" x14ac:dyDescent="0.25">
      <c r="A20">
        <f>Input!G21</f>
        <v>17</v>
      </c>
      <c r="B20">
        <f t="shared" si="1"/>
        <v>17</v>
      </c>
      <c r="C20" s="4">
        <f>Input!I21</f>
        <v>76.448106428571435</v>
      </c>
      <c r="D20">
        <f t="shared" si="8"/>
        <v>75.795273142857155</v>
      </c>
      <c r="E20">
        <f t="shared" si="0"/>
        <v>168.92016680980856</v>
      </c>
      <c r="F20">
        <f t="shared" si="2"/>
        <v>8672.2458204810064</v>
      </c>
      <c r="G20">
        <f t="shared" si="3"/>
        <v>49070.031281445859</v>
      </c>
      <c r="L20">
        <f>Input!J21</f>
        <v>12.497093714285718</v>
      </c>
      <c r="M20">
        <f t="shared" si="4"/>
        <v>12.257277428571433</v>
      </c>
      <c r="N20">
        <f t="shared" si="5"/>
        <v>3.2153916084653988</v>
      </c>
      <c r="O20">
        <f t="shared" si="6"/>
        <v>86.14999398118934</v>
      </c>
      <c r="P20">
        <f t="shared" si="7"/>
        <v>56.901731037743794</v>
      </c>
    </row>
    <row r="21" spans="1:35" x14ac:dyDescent="0.25">
      <c r="A21">
        <f>Input!G22</f>
        <v>18</v>
      </c>
      <c r="B21">
        <f t="shared" si="1"/>
        <v>18</v>
      </c>
      <c r="C21" s="4">
        <f>Input!I22</f>
        <v>89.744587857142861</v>
      </c>
      <c r="D21">
        <f t="shared" si="8"/>
        <v>89.091754571428581</v>
      </c>
      <c r="E21">
        <f t="shared" si="0"/>
        <v>171.92179941359234</v>
      </c>
      <c r="F21">
        <f t="shared" si="2"/>
        <v>6860.816328554859</v>
      </c>
      <c r="G21">
        <f t="shared" si="3"/>
        <v>47749.212393268703</v>
      </c>
      <c r="L21">
        <f>Input!J22</f>
        <v>13.296481428571425</v>
      </c>
      <c r="M21">
        <f t="shared" si="4"/>
        <v>13.05666514285714</v>
      </c>
      <c r="N21">
        <f t="shared" si="5"/>
        <v>3.2676542697344453</v>
      </c>
      <c r="O21">
        <f t="shared" si="6"/>
        <v>100.57737418182623</v>
      </c>
      <c r="P21">
        <f t="shared" si="7"/>
        <v>56.115994090490943</v>
      </c>
    </row>
    <row r="22" spans="1:35" x14ac:dyDescent="0.25">
      <c r="A22">
        <f>Input!G23</f>
        <v>19</v>
      </c>
      <c r="B22">
        <f t="shared" si="1"/>
        <v>19</v>
      </c>
      <c r="C22" s="4">
        <f>Input!I23</f>
        <v>105.59910971428573</v>
      </c>
      <c r="D22">
        <f t="shared" si="8"/>
        <v>104.94627642857145</v>
      </c>
      <c r="E22">
        <f t="shared" si="0"/>
        <v>174.97614137913538</v>
      </c>
      <c r="F22">
        <f t="shared" si="2"/>
        <v>4904.1819849942231</v>
      </c>
      <c r="G22">
        <f t="shared" si="3"/>
        <v>46423.696637637091</v>
      </c>
      <c r="L22">
        <f>Input!J23</f>
        <v>15.854521857142871</v>
      </c>
      <c r="M22">
        <f t="shared" si="4"/>
        <v>15.614705571428585</v>
      </c>
      <c r="N22">
        <f t="shared" si="5"/>
        <v>3.3208127417360891</v>
      </c>
      <c r="O22">
        <f t="shared" si="6"/>
        <v>157.09386418963103</v>
      </c>
      <c r="P22">
        <f t="shared" si="7"/>
        <v>55.322393206559347</v>
      </c>
    </row>
    <row r="23" spans="1:35" x14ac:dyDescent="0.25">
      <c r="A23">
        <f>Input!G24</f>
        <v>20</v>
      </c>
      <c r="B23">
        <f t="shared" si="1"/>
        <v>20</v>
      </c>
      <c r="C23" s="4">
        <f>Input!I24</f>
        <v>121.99987985714286</v>
      </c>
      <c r="D23">
        <f t="shared" si="8"/>
        <v>121.34704657142858</v>
      </c>
      <c r="E23">
        <f t="shared" si="0"/>
        <v>178.08409578088956</v>
      </c>
      <c r="F23">
        <f t="shared" si="2"/>
        <v>3219.0927529967967</v>
      </c>
      <c r="G23">
        <f t="shared" si="3"/>
        <v>45094.066425943463</v>
      </c>
      <c r="L23">
        <f>Input!J24</f>
        <v>16.400770142857127</v>
      </c>
      <c r="M23">
        <f t="shared" si="4"/>
        <v>16.160953857142839</v>
      </c>
      <c r="N23">
        <f t="shared" si="5"/>
        <v>3.3748815864362318</v>
      </c>
      <c r="O23">
        <f t="shared" si="6"/>
        <v>169.67377268429684</v>
      </c>
      <c r="P23">
        <f t="shared" si="7"/>
        <v>54.520999059048442</v>
      </c>
    </row>
    <row r="24" spans="1:35" x14ac:dyDescent="0.25">
      <c r="A24">
        <f>Input!G25</f>
        <v>21</v>
      </c>
      <c r="B24">
        <f t="shared" si="1"/>
        <v>21</v>
      </c>
      <c r="C24" s="4">
        <f>Input!I25</f>
        <v>141.26512242857143</v>
      </c>
      <c r="D24">
        <f t="shared" si="8"/>
        <v>140.61228914285715</v>
      </c>
      <c r="E24">
        <f t="shared" si="0"/>
        <v>181.24658035917662</v>
      </c>
      <c r="F24">
        <f t="shared" si="2"/>
        <v>1651.1456226526575</v>
      </c>
      <c r="G24">
        <f t="shared" si="3"/>
        <v>43760.937541080297</v>
      </c>
      <c r="L24">
        <f>Input!J25</f>
        <v>19.265242571428573</v>
      </c>
      <c r="M24">
        <f t="shared" si="4"/>
        <v>19.025426285714286</v>
      </c>
      <c r="N24">
        <f t="shared" si="5"/>
        <v>3.4298755739300257</v>
      </c>
      <c r="O24">
        <f t="shared" si="6"/>
        <v>250.75884794546613</v>
      </c>
      <c r="P24">
        <f t="shared" si="7"/>
        <v>53.711890489222618</v>
      </c>
    </row>
    <row r="25" spans="1:35" x14ac:dyDescent="0.25">
      <c r="A25">
        <f>Input!G26</f>
        <v>22</v>
      </c>
      <c r="B25">
        <f t="shared" si="1"/>
        <v>22</v>
      </c>
      <c r="C25" s="4">
        <f>Input!I26</f>
        <v>163.06175928571429</v>
      </c>
      <c r="D25">
        <f t="shared" si="8"/>
        <v>162.40892600000001</v>
      </c>
      <c r="E25">
        <f t="shared" si="0"/>
        <v>184.46452772927751</v>
      </c>
      <c r="F25">
        <f t="shared" si="2"/>
        <v>486.44956764050858</v>
      </c>
      <c r="G25">
        <f t="shared" si="3"/>
        <v>42424.960499718007</v>
      </c>
      <c r="L25">
        <f>Input!J26</f>
        <v>21.796636857142857</v>
      </c>
      <c r="M25">
        <f t="shared" si="4"/>
        <v>21.55682057142857</v>
      </c>
      <c r="N25">
        <f t="shared" si="5"/>
        <v>3.4858096843579212</v>
      </c>
      <c r="O25">
        <f t="shared" si="6"/>
        <v>335.28639175159918</v>
      </c>
      <c r="P25">
        <f t="shared" si="7"/>
        <v>52.895154862312189</v>
      </c>
    </row>
    <row r="26" spans="1:35" x14ac:dyDescent="0.25">
      <c r="A26">
        <f>Input!G27</f>
        <v>23</v>
      </c>
      <c r="B26">
        <f t="shared" si="1"/>
        <v>23</v>
      </c>
      <c r="C26" s="4">
        <f>Input!I27</f>
        <v>185.67110685714286</v>
      </c>
      <c r="D26">
        <f t="shared" si="8"/>
        <v>185.01827357142858</v>
      </c>
      <c r="E26">
        <f t="shared" si="0"/>
        <v>187.73888559242513</v>
      </c>
      <c r="F26">
        <f t="shared" si="2"/>
        <v>7.4017297687909585</v>
      </c>
      <c r="G26">
        <f t="shared" si="3"/>
        <v>41086.821963137241</v>
      </c>
      <c r="L26">
        <f>Input!J27</f>
        <v>22.609347571428572</v>
      </c>
      <c r="M26">
        <f t="shared" si="4"/>
        <v>22.369531285714285</v>
      </c>
      <c r="N26">
        <f t="shared" si="5"/>
        <v>3.5426991097963083</v>
      </c>
      <c r="O26">
        <f t="shared" si="6"/>
        <v>363.53708355946389</v>
      </c>
      <c r="P26">
        <f t="shared" si="7"/>
        <v>52.070888435190597</v>
      </c>
    </row>
    <row r="27" spans="1:35" x14ac:dyDescent="0.25">
      <c r="A27">
        <f>Input!G28</f>
        <v>24</v>
      </c>
      <c r="B27">
        <f t="shared" si="1"/>
        <v>24</v>
      </c>
      <c r="C27" s="4">
        <f>Input!I28</f>
        <v>209.18642714285713</v>
      </c>
      <c r="D27">
        <f t="shared" si="8"/>
        <v>208.53359385714285</v>
      </c>
      <c r="E27">
        <f t="shared" si="0"/>
        <v>191.07061694867434</v>
      </c>
      <c r="F27">
        <f t="shared" si="2"/>
        <v>304.95556250570422</v>
      </c>
      <c r="G27">
        <f t="shared" si="3"/>
        <v>39747.246198175759</v>
      </c>
      <c r="L27">
        <f>Input!J28</f>
        <v>23.515320285714267</v>
      </c>
      <c r="M27">
        <f t="shared" si="4"/>
        <v>23.27550399999998</v>
      </c>
      <c r="N27">
        <f t="shared" si="5"/>
        <v>3.6005592561204183</v>
      </c>
      <c r="O27">
        <f t="shared" si="6"/>
        <v>396.59770686582982</v>
      </c>
      <c r="P27">
        <f t="shared" si="7"/>
        <v>51.239196736237673</v>
      </c>
    </row>
    <row r="28" spans="1:35" x14ac:dyDescent="0.25">
      <c r="A28">
        <f>Input!G29</f>
        <v>25</v>
      </c>
      <c r="B28">
        <f t="shared" si="1"/>
        <v>25</v>
      </c>
      <c r="C28" s="4">
        <f>Input!I29</f>
        <v>234.68689342857144</v>
      </c>
      <c r="D28">
        <f t="shared" si="8"/>
        <v>234.03406014285716</v>
      </c>
      <c r="E28">
        <f t="shared" si="0"/>
        <v>194.46070031161912</v>
      </c>
      <c r="F28">
        <f t="shared" si="2"/>
        <v>1566.0508083326442</v>
      </c>
      <c r="G28">
        <f t="shared" si="3"/>
        <v>38406.996589894545</v>
      </c>
      <c r="L28">
        <f>Input!J29</f>
        <v>25.50046628571431</v>
      </c>
      <c r="M28">
        <f t="shared" si="4"/>
        <v>25.260650000000023</v>
      </c>
      <c r="N28">
        <f t="shared" si="5"/>
        <v>3.6594057448371102</v>
      </c>
      <c r="O28">
        <f t="shared" si="6"/>
        <v>477.03192555026311</v>
      </c>
      <c r="P28">
        <f t="shared" si="7"/>
        <v>50.400194957701117</v>
      </c>
    </row>
    <row r="29" spans="1:35" x14ac:dyDescent="0.25">
      <c r="A29">
        <f>Input!G30</f>
        <v>26</v>
      </c>
      <c r="B29">
        <f t="shared" si="1"/>
        <v>26</v>
      </c>
      <c r="C29" s="4">
        <f>Input!I30</f>
        <v>259.38797199999999</v>
      </c>
      <c r="D29">
        <f t="shared" si="8"/>
        <v>258.73513871428571</v>
      </c>
      <c r="E29">
        <f t="shared" si="0"/>
        <v>197.91012992492816</v>
      </c>
      <c r="F29">
        <f t="shared" si="2"/>
        <v>3699.6816942254236</v>
      </c>
      <c r="G29">
        <f t="shared" si="3"/>
        <v>37066.877207610632</v>
      </c>
      <c r="L29">
        <f>Input!J30</f>
        <v>24.701078571428553</v>
      </c>
      <c r="M29">
        <f t="shared" si="4"/>
        <v>24.461262285714266</v>
      </c>
      <c r="N29">
        <f t="shared" si="5"/>
        <v>3.7192544148850786</v>
      </c>
      <c r="O29">
        <f t="shared" si="6"/>
        <v>440.23694493611129</v>
      </c>
      <c r="P29">
        <f t="shared" si="7"/>
        <v>49.554008360872828</v>
      </c>
    </row>
    <row r="30" spans="1:35" x14ac:dyDescent="0.25">
      <c r="A30">
        <f>Input!G31</f>
        <v>27</v>
      </c>
      <c r="B30">
        <f t="shared" si="1"/>
        <v>27</v>
      </c>
      <c r="C30" s="4">
        <f>Input!I31</f>
        <v>285.14157771428569</v>
      </c>
      <c r="D30">
        <f t="shared" si="8"/>
        <v>284.48874442857141</v>
      </c>
      <c r="E30">
        <f t="shared" si="0"/>
        <v>201.41991598066153</v>
      </c>
      <c r="F30">
        <f t="shared" si="2"/>
        <v>6900.4302597082815</v>
      </c>
      <c r="G30">
        <f t="shared" si="3"/>
        <v>35727.734425992152</v>
      </c>
      <c r="L30">
        <f>Input!J31</f>
        <v>25.753605714285698</v>
      </c>
      <c r="M30">
        <f t="shared" si="4"/>
        <v>25.51378942857141</v>
      </c>
      <c r="N30">
        <f t="shared" si="5"/>
        <v>3.7801213243998482</v>
      </c>
      <c r="O30">
        <f t="shared" si="6"/>
        <v>482.83401623255713</v>
      </c>
      <c r="P30">
        <f t="shared" si="7"/>
        <v>48.700772694400911</v>
      </c>
    </row>
    <row r="31" spans="1:35" x14ac:dyDescent="0.25">
      <c r="A31">
        <f>Input!G32</f>
        <v>28</v>
      </c>
      <c r="B31">
        <f t="shared" si="1"/>
        <v>28</v>
      </c>
      <c r="C31" s="4">
        <f>Input!I32</f>
        <v>309.28308500000003</v>
      </c>
      <c r="D31">
        <f t="shared" si="8"/>
        <v>308.63025171428575</v>
      </c>
      <c r="E31">
        <f t="shared" si="0"/>
        <v>204.99108483933455</v>
      </c>
      <c r="F31">
        <f t="shared" si="2"/>
        <v>10741.076910533982</v>
      </c>
      <c r="G31">
        <f t="shared" si="3"/>
        <v>34390.458602954852</v>
      </c>
      <c r="L31">
        <f>Input!J32</f>
        <v>24.14150728571434</v>
      </c>
      <c r="M31">
        <f t="shared" si="4"/>
        <v>23.901691000000053</v>
      </c>
      <c r="N31">
        <f t="shared" si="5"/>
        <v>3.8420227524409376</v>
      </c>
      <c r="O31">
        <f t="shared" si="6"/>
        <v>412.06907231660614</v>
      </c>
      <c r="P31">
        <f t="shared" si="7"/>
        <v>47.840634626060762</v>
      </c>
    </row>
    <row r="32" spans="1:35" x14ac:dyDescent="0.25">
      <c r="A32">
        <f>Input!G33</f>
        <v>29</v>
      </c>
      <c r="B32">
        <f t="shared" si="1"/>
        <v>29</v>
      </c>
      <c r="C32" s="4">
        <f>Input!I33</f>
        <v>333.81096300000002</v>
      </c>
      <c r="D32">
        <f t="shared" si="8"/>
        <v>333.15812971428574</v>
      </c>
      <c r="E32">
        <f t="shared" si="0"/>
        <v>208.62467925168849</v>
      </c>
      <c r="F32">
        <f t="shared" si="2"/>
        <v>15508.580284120162</v>
      </c>
      <c r="G32">
        <f t="shared" si="3"/>
        <v>33055.985816148161</v>
      </c>
      <c r="L32">
        <f>Input!J33</f>
        <v>24.527877999999987</v>
      </c>
      <c r="M32">
        <f t="shared" si="4"/>
        <v>24.2880617142857</v>
      </c>
      <c r="N32">
        <f t="shared" si="5"/>
        <v>3.9049752006783622</v>
      </c>
      <c r="O32">
        <f t="shared" si="6"/>
        <v>425.30411987026775</v>
      </c>
      <c r="P32">
        <f t="shared" si="7"/>
        <v>46.973752188312574</v>
      </c>
    </row>
    <row r="33" spans="1:16" x14ac:dyDescent="0.25">
      <c r="A33">
        <f>Input!G34</f>
        <v>30</v>
      </c>
      <c r="B33">
        <f t="shared" si="1"/>
        <v>30</v>
      </c>
      <c r="C33" s="4">
        <f>Input!I34</f>
        <v>357.39289885714282</v>
      </c>
      <c r="D33">
        <f t="shared" si="8"/>
        <v>356.74006557142854</v>
      </c>
      <c r="E33">
        <f t="shared" si="0"/>
        <v>212.32175858212645</v>
      </c>
      <c r="F33">
        <f t="shared" si="2"/>
        <v>20856.647393656302</v>
      </c>
      <c r="G33">
        <f t="shared" si="3"/>
        <v>31725.299659866301</v>
      </c>
      <c r="L33">
        <f>Input!J34</f>
        <v>23.58193585714281</v>
      </c>
      <c r="M33">
        <f t="shared" si="4"/>
        <v>23.342119571428523</v>
      </c>
      <c r="N33">
        <f t="shared" si="5"/>
        <v>3.9689953950356109</v>
      </c>
      <c r="O33">
        <f t="shared" si="6"/>
        <v>384.66743357016168</v>
      </c>
      <c r="P33">
        <f t="shared" si="7"/>
        <v>46.100295237975182</v>
      </c>
    </row>
    <row r="34" spans="1:16" x14ac:dyDescent="0.25">
      <c r="A34">
        <f>Input!G35</f>
        <v>31</v>
      </c>
      <c r="B34">
        <f t="shared" si="1"/>
        <v>31</v>
      </c>
      <c r="C34" s="4">
        <f>Input!I35</f>
        <v>381.65431428571429</v>
      </c>
      <c r="D34">
        <f t="shared" si="8"/>
        <v>381.00148100000001</v>
      </c>
      <c r="E34">
        <f t="shared" si="0"/>
        <v>216.08339903376884</v>
      </c>
      <c r="F34">
        <f t="shared" si="2"/>
        <v>27197.973759420544</v>
      </c>
      <c r="G34">
        <f t="shared" si="3"/>
        <v>30399.433104269297</v>
      </c>
      <c r="L34">
        <f>Input!J35</f>
        <v>24.261415428571468</v>
      </c>
      <c r="M34">
        <f t="shared" si="4"/>
        <v>24.02159914285718</v>
      </c>
      <c r="N34">
        <f t="shared" si="5"/>
        <v>4.0341002872860976</v>
      </c>
      <c r="O34">
        <f t="shared" si="6"/>
        <v>409.1442778248724</v>
      </c>
      <c r="P34">
        <f t="shared" si="7"/>
        <v>45.220445930348788</v>
      </c>
    </row>
    <row r="35" spans="1:16" x14ac:dyDescent="0.25">
      <c r="A35">
        <f>Input!G36</f>
        <v>32</v>
      </c>
      <c r="B35">
        <f t="shared" si="1"/>
        <v>32</v>
      </c>
      <c r="C35" s="4">
        <f>Input!I36</f>
        <v>404.42353942857147</v>
      </c>
      <c r="D35">
        <f t="shared" si="8"/>
        <v>403.77070614285719</v>
      </c>
      <c r="E35">
        <f t="shared" ref="E35:E66" si="9">(_Ac/(1+EXP(-1*(B35-_Muc)/_sc)))</f>
        <v>219.91069387508122</v>
      </c>
      <c r="F35">
        <f t="shared" si="2"/>
        <v>33804.504111106733</v>
      </c>
      <c r="G35">
        <f t="shared" si="3"/>
        <v>29079.470418848068</v>
      </c>
      <c r="L35">
        <f>Input!J36</f>
        <v>22.769225142857181</v>
      </c>
      <c r="M35">
        <f t="shared" si="4"/>
        <v>22.529408857142894</v>
      </c>
      <c r="N35">
        <f t="shared" ref="N35:N66" si="10">_Ac*EXP(-1*(B35-_Muc)/_sc)*(1/_sc)*(1/(1+EXP(-1*(B35-_Muc)/_sc))^2)+$L$3</f>
        <v>4.1003070565999806</v>
      </c>
      <c r="O35">
        <f t="shared" si="6"/>
        <v>348.52850251138119</v>
      </c>
      <c r="P35">
        <f t="shared" si="7"/>
        <v>44.334399208121582</v>
      </c>
    </row>
    <row r="36" spans="1:16" x14ac:dyDescent="0.25">
      <c r="A36">
        <f>Input!G37</f>
        <v>33</v>
      </c>
      <c r="B36">
        <f t="shared" si="1"/>
        <v>33</v>
      </c>
      <c r="C36" s="4">
        <f>Input!I37</f>
        <v>428.45846171428576</v>
      </c>
      <c r="D36">
        <f t="shared" si="8"/>
        <v>427.80562842857148</v>
      </c>
      <c r="E36">
        <f t="shared" si="9"/>
        <v>223.80475366802239</v>
      </c>
      <c r="F36">
        <f t="shared" si="2"/>
        <v>41616.356903069238</v>
      </c>
      <c r="G36">
        <f t="shared" si="3"/>
        <v>27766.54916211903</v>
      </c>
      <c r="L36">
        <f>Input!J37</f>
        <v>24.034922285714288</v>
      </c>
      <c r="M36">
        <f t="shared" si="4"/>
        <v>23.795106000000001</v>
      </c>
      <c r="N36">
        <f t="shared" si="10"/>
        <v>4.1676331110381337</v>
      </c>
      <c r="O36">
        <f t="shared" si="6"/>
        <v>394.70917915020425</v>
      </c>
      <c r="P36">
        <f t="shared" si="7"/>
        <v>43.44236330539681</v>
      </c>
    </row>
    <row r="37" spans="1:16" x14ac:dyDescent="0.25">
      <c r="A37">
        <f>Input!G38</f>
        <v>34</v>
      </c>
      <c r="B37">
        <f t="shared" si="1"/>
        <v>34</v>
      </c>
      <c r="C37" s="4">
        <f>Input!I38</f>
        <v>451.25433314285709</v>
      </c>
      <c r="D37">
        <f t="shared" si="8"/>
        <v>450.60149985714281</v>
      </c>
      <c r="E37">
        <f t="shared" si="9"/>
        <v>227.76670649765887</v>
      </c>
      <c r="F37">
        <f t="shared" si="2"/>
        <v>49655.34513156391</v>
      </c>
      <c r="G37">
        <f t="shared" si="3"/>
        <v>26461.862239584705</v>
      </c>
      <c r="L37">
        <f>Input!J38</f>
        <v>22.795871428571331</v>
      </c>
      <c r="M37">
        <f t="shared" si="4"/>
        <v>22.556055142857044</v>
      </c>
      <c r="N37">
        <f t="shared" si="10"/>
        <v>4.2360960889899228</v>
      </c>
      <c r="O37">
        <f t="shared" si="6"/>
        <v>344.46526065573414</v>
      </c>
      <c r="P37">
        <f t="shared" si="7"/>
        <v>42.544560267178952</v>
      </c>
    </row>
    <row r="38" spans="1:16" x14ac:dyDescent="0.25">
      <c r="A38">
        <f>Input!G39</f>
        <v>35</v>
      </c>
      <c r="B38">
        <f t="shared" si="1"/>
        <v>35</v>
      </c>
      <c r="C38" s="4">
        <f>Input!I39</f>
        <v>473.11758557142861</v>
      </c>
      <c r="D38">
        <f t="shared" si="8"/>
        <v>472.46475228571433</v>
      </c>
      <c r="E38">
        <f t="shared" si="9"/>
        <v>231.79769820318762</v>
      </c>
      <c r="F38">
        <f t="shared" si="2"/>
        <v>57920.630920761832</v>
      </c>
      <c r="G38">
        <f t="shared" si="3"/>
        <v>25166.660032049487</v>
      </c>
      <c r="L38">
        <f>Input!J39</f>
        <v>21.863252428571514</v>
      </c>
      <c r="M38">
        <f t="shared" si="4"/>
        <v>21.623436142857226</v>
      </c>
      <c r="N38">
        <f t="shared" si="10"/>
        <v>4.3057138605513483</v>
      </c>
      <c r="O38">
        <f t="shared" si="6"/>
        <v>308.26716056751553</v>
      </c>
      <c r="P38">
        <f t="shared" si="7"/>
        <v>41.641226484657935</v>
      </c>
    </row>
    <row r="39" spans="1:16" x14ac:dyDescent="0.25">
      <c r="A39">
        <f>Input!G40</f>
        <v>36</v>
      </c>
      <c r="B39">
        <f t="shared" si="1"/>
        <v>36</v>
      </c>
      <c r="C39" s="4">
        <f>Input!I40</f>
        <v>491.22371599999997</v>
      </c>
      <c r="D39">
        <f t="shared" si="8"/>
        <v>490.57088271428569</v>
      </c>
      <c r="E39">
        <f t="shared" si="9"/>
        <v>235.89889261030561</v>
      </c>
      <c r="F39">
        <f t="shared" si="2"/>
        <v>64857.822543521725</v>
      </c>
      <c r="G39">
        <f t="shared" si="3"/>
        <v>23882.252596432576</v>
      </c>
      <c r="L39">
        <f>Input!J40</f>
        <v>18.106130428571362</v>
      </c>
      <c r="M39">
        <f t="shared" si="4"/>
        <v>17.866314142857075</v>
      </c>
      <c r="N39">
        <f t="shared" si="10"/>
        <v>4.3765045288399662</v>
      </c>
      <c r="O39">
        <f t="shared" si="6"/>
        <v>188.50262734657514</v>
      </c>
      <c r="P39">
        <f t="shared" si="7"/>
        <v>40.732613246631693</v>
      </c>
    </row>
    <row r="40" spans="1:16" x14ac:dyDescent="0.25">
      <c r="A40">
        <f>Input!G41</f>
        <v>37</v>
      </c>
      <c r="B40">
        <f t="shared" si="1"/>
        <v>37</v>
      </c>
      <c r="C40" s="4">
        <f>Input!I41</f>
        <v>509.92938728571426</v>
      </c>
      <c r="D40">
        <f t="shared" si="8"/>
        <v>509.27655399999998</v>
      </c>
      <c r="E40">
        <f t="shared" si="9"/>
        <v>240.07147176486092</v>
      </c>
      <c r="F40">
        <f t="shared" si="2"/>
        <v>72471.376301227981</v>
      </c>
      <c r="G40">
        <f t="shared" si="3"/>
        <v>22610.011941274432</v>
      </c>
      <c r="L40">
        <f>Input!J41</f>
        <v>18.705671285714288</v>
      </c>
      <c r="M40">
        <f t="shared" si="4"/>
        <v>18.465855000000001</v>
      </c>
      <c r="N40">
        <f t="shared" si="10"/>
        <v>4.4484864312428885</v>
      </c>
      <c r="O40">
        <f t="shared" si="6"/>
        <v>203.26731997456869</v>
      </c>
      <c r="P40">
        <f t="shared" si="7"/>
        <v>39.818987307406921</v>
      </c>
    </row>
    <row r="41" spans="1:16" x14ac:dyDescent="0.25">
      <c r="A41">
        <f>Input!G42</f>
        <v>38</v>
      </c>
      <c r="B41">
        <f t="shared" si="1"/>
        <v>38</v>
      </c>
      <c r="C41" s="4">
        <f>Input!I42</f>
        <v>526.4100962857143</v>
      </c>
      <c r="D41">
        <f t="shared" si="8"/>
        <v>525.75726299999997</v>
      </c>
      <c r="E41">
        <f t="shared" si="9"/>
        <v>244.31663616771712</v>
      </c>
      <c r="F41">
        <f t="shared" si="2"/>
        <v>79208.826431748297</v>
      </c>
      <c r="G41">
        <f t="shared" si="3"/>
        <v>21351.374379187258</v>
      </c>
      <c r="L41">
        <f>Input!J42</f>
        <v>16.480709000000047</v>
      </c>
      <c r="M41">
        <f t="shared" si="4"/>
        <v>16.24089271428576</v>
      </c>
      <c r="N41">
        <f t="shared" si="10"/>
        <v>4.5216781405940196</v>
      </c>
      <c r="O41">
        <f t="shared" si="6"/>
        <v>143.01841909622567</v>
      </c>
      <c r="P41">
        <f t="shared" si="7"/>
        <v>38.900631471517897</v>
      </c>
    </row>
    <row r="42" spans="1:16" x14ac:dyDescent="0.25">
      <c r="A42">
        <f>Input!G43</f>
        <v>39</v>
      </c>
      <c r="B42">
        <f t="shared" si="1"/>
        <v>39</v>
      </c>
      <c r="C42" s="4">
        <f>Input!I43</f>
        <v>540.98559785714292</v>
      </c>
      <c r="D42">
        <f t="shared" si="8"/>
        <v>540.33276457142858</v>
      </c>
      <c r="E42">
        <f t="shared" si="9"/>
        <v>248.6356050107577</v>
      </c>
      <c r="F42">
        <f t="shared" si="2"/>
        <v>85087.232895763504</v>
      </c>
      <c r="G42">
        <f t="shared" si="3"/>
        <v>20107.842958555841</v>
      </c>
      <c r="L42">
        <f>Input!J43</f>
        <v>14.575501571428617</v>
      </c>
      <c r="M42">
        <f t="shared" si="4"/>
        <v>14.335685285714332</v>
      </c>
      <c r="N42">
        <f t="shared" si="10"/>
        <v>4.5960984662765902</v>
      </c>
      <c r="O42">
        <f t="shared" si="6"/>
        <v>99.588486335117921</v>
      </c>
      <c r="P42">
        <f t="shared" si="7"/>
        <v>37.977845195601709</v>
      </c>
    </row>
    <row r="43" spans="1:16" x14ac:dyDescent="0.25">
      <c r="A43">
        <f>Input!G44</f>
        <v>40</v>
      </c>
      <c r="B43">
        <f t="shared" si="1"/>
        <v>40</v>
      </c>
      <c r="C43" s="4">
        <f>Input!I44</f>
        <v>553.02970528571427</v>
      </c>
      <c r="D43">
        <f t="shared" si="8"/>
        <v>552.37687199999993</v>
      </c>
      <c r="E43">
        <f t="shared" si="9"/>
        <v>253.02961641395402</v>
      </c>
      <c r="F43">
        <f t="shared" si="2"/>
        <v>89608.779426897483</v>
      </c>
      <c r="G43">
        <f t="shared" si="3"/>
        <v>18880.989976851051</v>
      </c>
      <c r="L43">
        <f>Input!J44</f>
        <v>12.044107428571351</v>
      </c>
      <c r="M43">
        <f t="shared" si="4"/>
        <v>11.804291142857066</v>
      </c>
      <c r="N43">
        <f t="shared" si="10"/>
        <v>4.6717664552468703</v>
      </c>
      <c r="O43">
        <f t="shared" si="6"/>
        <v>54.351411426958954</v>
      </c>
      <c r="P43">
        <f t="shared" si="7"/>
        <v>37.050945207767022</v>
      </c>
    </row>
    <row r="44" spans="1:16" x14ac:dyDescent="0.25">
      <c r="A44">
        <f>Input!G45</f>
        <v>41</v>
      </c>
      <c r="B44">
        <f t="shared" si="1"/>
        <v>41</v>
      </c>
      <c r="C44" s="4">
        <f>Input!I45</f>
        <v>564.54088757142858</v>
      </c>
      <c r="D44">
        <f t="shared" si="8"/>
        <v>563.88805428571425</v>
      </c>
      <c r="E44">
        <f t="shared" si="9"/>
        <v>257.49992766341569</v>
      </c>
      <c r="F44">
        <f t="shared" si="2"/>
        <v>93873.684135121657</v>
      </c>
      <c r="G44">
        <f t="shared" si="3"/>
        <v>17672.459577975049</v>
      </c>
      <c r="L44">
        <f>Input!J45</f>
        <v>11.511182285714312</v>
      </c>
      <c r="M44">
        <f t="shared" si="4"/>
        <v>11.271366000000027</v>
      </c>
      <c r="N44">
        <f t="shared" si="10"/>
        <v>4.7487013929748318</v>
      </c>
      <c r="O44">
        <f t="shared" si="6"/>
        <v>45.731147824666564</v>
      </c>
      <c r="P44">
        <f t="shared" si="7"/>
        <v>36.120266144791046</v>
      </c>
    </row>
    <row r="45" spans="1:16" x14ac:dyDescent="0.25">
      <c r="A45">
        <f>Input!G46</f>
        <v>42</v>
      </c>
      <c r="B45">
        <f t="shared" si="1"/>
        <v>42</v>
      </c>
      <c r="C45" s="4">
        <f>Input!I46</f>
        <v>575.42588285714282</v>
      </c>
      <c r="D45">
        <f t="shared" si="8"/>
        <v>574.77304957142849</v>
      </c>
      <c r="E45">
        <f t="shared" si="9"/>
        <v>262.04781545033842</v>
      </c>
      <c r="F45">
        <f t="shared" si="2"/>
        <v>97797.07205609059</v>
      </c>
      <c r="G45">
        <f t="shared" si="3"/>
        <v>16483.970436114643</v>
      </c>
      <c r="L45">
        <f>Input!J46</f>
        <v>10.88499528571424</v>
      </c>
      <c r="M45">
        <f t="shared" si="4"/>
        <v>10.645178999999954</v>
      </c>
      <c r="N45">
        <f t="shared" si="10"/>
        <v>4.8269228042973849</v>
      </c>
      <c r="O45">
        <f t="shared" si="6"/>
        <v>36.70024219010017</v>
      </c>
      <c r="P45">
        <f t="shared" si="7"/>
        <v>35.18616120747641</v>
      </c>
    </row>
    <row r="46" spans="1:16" x14ac:dyDescent="0.25">
      <c r="A46">
        <f>Input!G47</f>
        <v>43</v>
      </c>
      <c r="B46">
        <f t="shared" si="1"/>
        <v>43</v>
      </c>
      <c r="C46" s="4">
        <f>Input!I47</f>
        <v>585.75130671428565</v>
      </c>
      <c r="D46">
        <f t="shared" si="8"/>
        <v>585.09847342857131</v>
      </c>
      <c r="E46">
        <f t="shared" si="9"/>
        <v>266.67457611075946</v>
      </c>
      <c r="F46">
        <f t="shared" si="2"/>
        <v>101393.77838306439</v>
      </c>
      <c r="G46">
        <f t="shared" si="3"/>
        <v>15317.318528637217</v>
      </c>
      <c r="L46">
        <f>Input!J47</f>
        <v>10.325423857142823</v>
      </c>
      <c r="M46">
        <f t="shared" si="4"/>
        <v>10.085607571428538</v>
      </c>
      <c r="N46">
        <f t="shared" si="10"/>
        <v>4.906450454179673</v>
      </c>
      <c r="O46">
        <f t="shared" si="6"/>
        <v>29.365272742022025</v>
      </c>
      <c r="P46">
        <f t="shared" si="7"/>
        <v>34.249002834495627</v>
      </c>
    </row>
    <row r="47" spans="1:16" x14ac:dyDescent="0.25">
      <c r="A47">
        <f>Input!G48</f>
        <v>44</v>
      </c>
      <c r="B47">
        <f t="shared" si="1"/>
        <v>44</v>
      </c>
      <c r="C47" s="4">
        <f>Input!I48</f>
        <v>595.81026800000006</v>
      </c>
      <c r="D47">
        <f t="shared" si="8"/>
        <v>595.15743471428573</v>
      </c>
      <c r="E47">
        <f t="shared" si="9"/>
        <v>271.38152586602655</v>
      </c>
      <c r="F47">
        <f t="shared" si="2"/>
        <v>104830.83915051623</v>
      </c>
      <c r="G47">
        <f t="shared" si="3"/>
        <v>14174.380000622219</v>
      </c>
      <c r="L47">
        <f>Input!J48</f>
        <v>10.058961285714417</v>
      </c>
      <c r="M47">
        <f t="shared" si="4"/>
        <v>9.8191450000001321</v>
      </c>
      <c r="N47">
        <f t="shared" si="10"/>
        <v>4.9873043483797561</v>
      </c>
      <c r="O47">
        <f t="shared" si="6"/>
        <v>25.721704090014796</v>
      </c>
      <c r="P47">
        <f t="shared" si="7"/>
        <v>33.309183395046567</v>
      </c>
    </row>
    <row r="48" spans="1:16" x14ac:dyDescent="0.25">
      <c r="A48">
        <f>Input!G49</f>
        <v>45</v>
      </c>
      <c r="B48">
        <f t="shared" si="1"/>
        <v>45</v>
      </c>
      <c r="C48" s="4">
        <f>Input!I49</f>
        <v>607.01501828571429</v>
      </c>
      <c r="D48">
        <f t="shared" si="8"/>
        <v>606.36218499999995</v>
      </c>
      <c r="E48">
        <f t="shared" si="9"/>
        <v>276.17000106388082</v>
      </c>
      <c r="F48">
        <f t="shared" si="2"/>
        <v>109026.87833250393</v>
      </c>
      <c r="G48">
        <f t="shared" si="3"/>
        <v>13057.1141236802</v>
      </c>
      <c r="L48">
        <f>Input!J49</f>
        <v>11.204750285714226</v>
      </c>
      <c r="M48">
        <f t="shared" si="4"/>
        <v>10.964933999999941</v>
      </c>
      <c r="N48">
        <f t="shared" si="10"/>
        <v>5.0695047340118551</v>
      </c>
      <c r="O48">
        <f t="shared" si="6"/>
        <v>37.64123797968373</v>
      </c>
      <c r="P48">
        <f t="shared" si="7"/>
        <v>32.367115900636932</v>
      </c>
    </row>
    <row r="49" spans="1:16" x14ac:dyDescent="0.25">
      <c r="A49">
        <f>Input!G50</f>
        <v>46</v>
      </c>
      <c r="B49">
        <f t="shared" si="1"/>
        <v>46</v>
      </c>
      <c r="C49" s="4">
        <f>Input!I50</f>
        <v>619.29894200000001</v>
      </c>
      <c r="D49">
        <f t="shared" si="8"/>
        <v>618.64610871428567</v>
      </c>
      <c r="E49">
        <f t="shared" si="9"/>
        <v>281.04135842005064</v>
      </c>
      <c r="F49">
        <f t="shared" si="2"/>
        <v>113976.9674212328</v>
      </c>
      <c r="G49">
        <f t="shared" si="3"/>
        <v>11967.566351770576</v>
      </c>
      <c r="L49">
        <f>Input!J50</f>
        <v>12.28392371428572</v>
      </c>
      <c r="M49">
        <f t="shared" si="4"/>
        <v>12.044107428571435</v>
      </c>
      <c r="N49">
        <f t="shared" si="10"/>
        <v>5.15307210000321</v>
      </c>
      <c r="O49">
        <f t="shared" si="6"/>
        <v>50.849044744915481</v>
      </c>
      <c r="P49">
        <f t="shared" si="7"/>
        <v>31.423234736308849</v>
      </c>
    </row>
    <row r="50" spans="1:16" x14ac:dyDescent="0.25">
      <c r="A50">
        <f>Input!G51</f>
        <v>47</v>
      </c>
      <c r="B50">
        <f t="shared" si="1"/>
        <v>47</v>
      </c>
      <c r="C50" s="4">
        <f>Input!I51</f>
        <v>631.50292685714271</v>
      </c>
      <c r="D50">
        <f t="shared" si="8"/>
        <v>630.85009357142837</v>
      </c>
      <c r="E50">
        <f t="shared" si="9"/>
        <v>285.99697526024693</v>
      </c>
      <c r="F50">
        <f t="shared" si="2"/>
        <v>118923.67320894571</v>
      </c>
      <c r="G50">
        <f t="shared" si="3"/>
        <v>10907.87147678944</v>
      </c>
      <c r="L50">
        <f>Input!J51</f>
        <v>12.2039848571427</v>
      </c>
      <c r="M50">
        <f t="shared" si="4"/>
        <v>11.964168571428415</v>
      </c>
      <c r="N50">
        <f t="shared" si="10"/>
        <v>5.238027177439406</v>
      </c>
      <c r="O50">
        <f t="shared" si="6"/>
        <v>48.524566395417303</v>
      </c>
      <c r="P50">
        <f t="shared" si="7"/>
        <v>30.477996411608046</v>
      </c>
    </row>
    <row r="51" spans="1:16" x14ac:dyDescent="0.25">
      <c r="A51">
        <f>Input!G52</f>
        <v>48</v>
      </c>
      <c r="B51">
        <f t="shared" si="1"/>
        <v>48</v>
      </c>
      <c r="C51" s="4">
        <f>Input!I52</f>
        <v>641.54856499999994</v>
      </c>
      <c r="D51">
        <f t="shared" si="8"/>
        <v>640.8957317142856</v>
      </c>
      <c r="E51">
        <f t="shared" si="9"/>
        <v>291.03824976244539</v>
      </c>
      <c r="F51">
        <f t="shared" si="2"/>
        <v>122400.2576776822</v>
      </c>
      <c r="G51">
        <f t="shared" si="3"/>
        <v>9880.2568867586524</v>
      </c>
      <c r="L51">
        <f>Input!J52</f>
        <v>10.045638142857229</v>
      </c>
      <c r="M51">
        <f t="shared" si="4"/>
        <v>9.8058218571429432</v>
      </c>
      <c r="N51">
        <f t="shared" si="10"/>
        <v>5.3243909397928899</v>
      </c>
      <c r="O51">
        <f t="shared" si="6"/>
        <v>22.290175152442842</v>
      </c>
      <c r="P51">
        <f t="shared" si="7"/>
        <v>29.531880331593257</v>
      </c>
    </row>
    <row r="52" spans="1:16" x14ac:dyDescent="0.25">
      <c r="A52">
        <f>Input!G53</f>
        <v>49</v>
      </c>
      <c r="B52">
        <f t="shared" si="1"/>
        <v>49</v>
      </c>
      <c r="C52" s="4">
        <f>Input!I53</f>
        <v>651.19450942857145</v>
      </c>
      <c r="D52">
        <f t="shared" si="8"/>
        <v>650.54167614285711</v>
      </c>
      <c r="E52">
        <f t="shared" si="9"/>
        <v>296.16660119933744</v>
      </c>
      <c r="F52">
        <f t="shared" si="2"/>
        <v>125581.69374122519</v>
      </c>
      <c r="G52">
        <f t="shared" si="3"/>
        <v>8887.0459295076344</v>
      </c>
      <c r="L52">
        <f>Input!J53</f>
        <v>9.6459444285715108</v>
      </c>
      <c r="M52">
        <f t="shared" si="4"/>
        <v>9.4061281428572254</v>
      </c>
      <c r="N52">
        <f t="shared" si="10"/>
        <v>5.4121846030292318</v>
      </c>
      <c r="O52">
        <f t="shared" si="6"/>
        <v>17.924722260375788</v>
      </c>
      <c r="P52">
        <f t="shared" si="7"/>
        <v>28.585389588172141</v>
      </c>
    </row>
    <row r="53" spans="1:16" x14ac:dyDescent="0.25">
      <c r="A53">
        <f>Input!G54</f>
        <v>50</v>
      </c>
      <c r="B53">
        <f t="shared" si="1"/>
        <v>50</v>
      </c>
      <c r="C53" s="4">
        <f>Input!I54</f>
        <v>661.13356271428563</v>
      </c>
      <c r="D53">
        <f t="shared" si="8"/>
        <v>660.48072942857129</v>
      </c>
      <c r="E53">
        <f t="shared" si="9"/>
        <v>301.38347018082271</v>
      </c>
      <c r="F53">
        <f t="shared" si="2"/>
        <v>128950.84159924476</v>
      </c>
      <c r="G53">
        <f t="shared" si="3"/>
        <v>7930.6613848002426</v>
      </c>
      <c r="L53">
        <f>Input!J54</f>
        <v>9.9390532857141807</v>
      </c>
      <c r="M53">
        <f t="shared" si="4"/>
        <v>9.6992369999998953</v>
      </c>
      <c r="N53">
        <f t="shared" si="10"/>
        <v>5.5014296255855042</v>
      </c>
      <c r="O53">
        <f t="shared" si="6"/>
        <v>19.692503748933831</v>
      </c>
      <c r="P53">
        <f t="shared" si="7"/>
        <v>27.639051772039664</v>
      </c>
    </row>
    <row r="54" spans="1:16" x14ac:dyDescent="0.25">
      <c r="A54">
        <f>Input!G55</f>
        <v>51</v>
      </c>
      <c r="B54">
        <f t="shared" si="1"/>
        <v>51</v>
      </c>
      <c r="C54" s="4">
        <f>Input!I55</f>
        <v>669.90018071428585</v>
      </c>
      <c r="D54">
        <f t="shared" si="8"/>
        <v>669.24734742857152</v>
      </c>
      <c r="E54">
        <f t="shared" si="9"/>
        <v>306.69031889641496</v>
      </c>
      <c r="F54">
        <f t="shared" si="2"/>
        <v>131447.59893806698</v>
      </c>
      <c r="G54">
        <f t="shared" si="3"/>
        <v>7013.6290479189074</v>
      </c>
      <c r="L54">
        <f>Input!J55</f>
        <v>8.7666180000002214</v>
      </c>
      <c r="M54">
        <f t="shared" si="4"/>
        <v>8.526801714285936</v>
      </c>
      <c r="N54">
        <f t="shared" si="10"/>
        <v>5.5921477082150322</v>
      </c>
      <c r="O54">
        <f t="shared" si="6"/>
        <v>10.077261633426744</v>
      </c>
      <c r="P54">
        <f t="shared" si="7"/>
        <v>26.693419805482357</v>
      </c>
    </row>
    <row r="55" spans="1:16" x14ac:dyDescent="0.25">
      <c r="A55">
        <f>Input!G56</f>
        <v>52</v>
      </c>
      <c r="B55">
        <f t="shared" si="1"/>
        <v>52</v>
      </c>
      <c r="C55" s="4">
        <f>Input!I56</f>
        <v>677.16128528571426</v>
      </c>
      <c r="D55">
        <f t="shared" si="8"/>
        <v>676.50845199999992</v>
      </c>
      <c r="E55">
        <f t="shared" si="9"/>
        <v>312.0886313574224</v>
      </c>
      <c r="F55">
        <f t="shared" si="2"/>
        <v>132801.80567716836</v>
      </c>
      <c r="G55">
        <f t="shared" si="3"/>
        <v>6138.5814277796289</v>
      </c>
      <c r="L55">
        <f>Input!J56</f>
        <v>7.2611045714284046</v>
      </c>
      <c r="M55">
        <f t="shared" si="4"/>
        <v>7.0212882857141192</v>
      </c>
      <c r="N55">
        <f t="shared" si="10"/>
        <v>5.6843607936925213</v>
      </c>
      <c r="O55">
        <f t="shared" si="6"/>
        <v>2.4861209406288243</v>
      </c>
      <c r="P55">
        <f t="shared" si="7"/>
        <v>25.749072796299686</v>
      </c>
    </row>
    <row r="56" spans="1:16" x14ac:dyDescent="0.25">
      <c r="A56">
        <f>Input!G57</f>
        <v>53</v>
      </c>
      <c r="B56">
        <f t="shared" si="1"/>
        <v>53</v>
      </c>
      <c r="C56" s="4">
        <f>Input!I57</f>
        <v>683.43647842857149</v>
      </c>
      <c r="D56">
        <f t="shared" si="8"/>
        <v>682.78364514285715</v>
      </c>
      <c r="E56">
        <f t="shared" si="9"/>
        <v>317.57991363876135</v>
      </c>
      <c r="F56">
        <f t="shared" si="2"/>
        <v>133373.7655045157</v>
      </c>
      <c r="G56">
        <f t="shared" si="3"/>
        <v>5308.2615627111545</v>
      </c>
      <c r="L56">
        <f>Input!J57</f>
        <v>6.2751931428572334</v>
      </c>
      <c r="M56">
        <f t="shared" si="4"/>
        <v>6.035376857142948</v>
      </c>
      <c r="N56">
        <f t="shared" si="10"/>
        <v>5.7780910663734586</v>
      </c>
      <c r="O56">
        <f t="shared" si="6"/>
        <v>0.2471104744444807</v>
      </c>
      <c r="P56">
        <f t="shared" si="7"/>
        <v>24.806616913078631</v>
      </c>
    </row>
    <row r="57" spans="1:16" x14ac:dyDescent="0.25">
      <c r="A57">
        <f>Input!G58</f>
        <v>54</v>
      </c>
      <c r="B57">
        <f t="shared" si="1"/>
        <v>54</v>
      </c>
      <c r="C57" s="4">
        <f>Input!I58</f>
        <v>689.39191657142862</v>
      </c>
      <c r="D57">
        <f t="shared" si="8"/>
        <v>688.73908328571429</v>
      </c>
      <c r="E57">
        <f t="shared" si="9"/>
        <v>323.1656941202537</v>
      </c>
      <c r="F57">
        <f t="shared" si="2"/>
        <v>133643.90286592129</v>
      </c>
      <c r="G57">
        <f t="shared" si="3"/>
        <v>4525.5269570923119</v>
      </c>
      <c r="L57">
        <f>Input!J58</f>
        <v>5.9554381428571332</v>
      </c>
      <c r="M57">
        <f t="shared" si="4"/>
        <v>5.7156218571428479</v>
      </c>
      <c r="N57">
        <f t="shared" si="10"/>
        <v>5.8733609516015068</v>
      </c>
      <c r="O57">
        <f t="shared" si="6"/>
        <v>6.7366653244126749E-3</v>
      </c>
      <c r="P57">
        <f t="shared" si="7"/>
        <v>23.866686282041456</v>
      </c>
    </row>
    <row r="58" spans="1:16" x14ac:dyDescent="0.25">
      <c r="A58">
        <f>Input!G59</f>
        <v>55</v>
      </c>
      <c r="B58">
        <f t="shared" si="1"/>
        <v>55</v>
      </c>
      <c r="C58" s="4">
        <f>Input!I59</f>
        <v>695.9868648571429</v>
      </c>
      <c r="D58">
        <f t="shared" si="8"/>
        <v>695.33403157142857</v>
      </c>
      <c r="E58">
        <f t="shared" si="9"/>
        <v>328.84752372725251</v>
      </c>
      <c r="F58">
        <f t="shared" si="2"/>
        <v>134312.36043181931</v>
      </c>
      <c r="G58">
        <f t="shared" si="3"/>
        <v>3793.3536421012741</v>
      </c>
      <c r="L58">
        <f>Input!J59</f>
        <v>6.5949482857142812</v>
      </c>
      <c r="M58">
        <f t="shared" si="4"/>
        <v>6.3551319999999958</v>
      </c>
      <c r="N58">
        <f t="shared" si="10"/>
        <v>5.9701931149573477</v>
      </c>
      <c r="O58">
        <f t="shared" si="6"/>
        <v>0.39031902338752505</v>
      </c>
      <c r="P58">
        <f t="shared" si="7"/>
        <v>22.929943905670363</v>
      </c>
    </row>
    <row r="59" spans="1:16" x14ac:dyDescent="0.25">
      <c r="A59">
        <f>Input!G60</f>
        <v>56</v>
      </c>
      <c r="B59">
        <f t="shared" si="1"/>
        <v>56</v>
      </c>
      <c r="C59" s="4">
        <f>Input!I60</f>
        <v>702.1687961428571</v>
      </c>
      <c r="D59">
        <f t="shared" si="8"/>
        <v>701.51596285714277</v>
      </c>
      <c r="E59">
        <f t="shared" si="9"/>
        <v>334.62697617043563</v>
      </c>
      <c r="F59">
        <f t="shared" si="2"/>
        <v>134607.52855199878</v>
      </c>
      <c r="G59">
        <f t="shared" si="3"/>
        <v>3114.8403638897598</v>
      </c>
      <c r="L59">
        <f>Input!J60</f>
        <v>6.1819312857141995</v>
      </c>
      <c r="M59">
        <f t="shared" si="4"/>
        <v>5.9421149999999141</v>
      </c>
      <c r="N59">
        <f t="shared" si="10"/>
        <v>6.068610461342403</v>
      </c>
      <c r="O59">
        <f t="shared" si="6"/>
        <v>1.2841609236303541E-2</v>
      </c>
      <c r="P59">
        <f t="shared" si="7"/>
        <v>21.99708260329189</v>
      </c>
    </row>
    <row r="60" spans="1:16" x14ac:dyDescent="0.25">
      <c r="A60">
        <f>Input!G61</f>
        <v>57</v>
      </c>
      <c r="B60">
        <f t="shared" si="1"/>
        <v>57</v>
      </c>
      <c r="C60" s="4">
        <f>Input!I61</f>
        <v>707.53801657142856</v>
      </c>
      <c r="D60">
        <f t="shared" si="8"/>
        <v>706.88518328571422</v>
      </c>
      <c r="E60">
        <f t="shared" si="9"/>
        <v>340.50564818459657</v>
      </c>
      <c r="F60">
        <f t="shared" si="2"/>
        <v>134233.9637409111</v>
      </c>
      <c r="G60">
        <f t="shared" si="3"/>
        <v>2493.2129025546305</v>
      </c>
      <c r="L60">
        <f>Input!J61</f>
        <v>5.3692204285714524</v>
      </c>
      <c r="M60">
        <f t="shared" si="4"/>
        <v>5.1294041428571671</v>
      </c>
      <c r="N60">
        <f t="shared" si="10"/>
        <v>6.168636133890498</v>
      </c>
      <c r="O60">
        <f t="shared" si="6"/>
        <v>0.6390654699107472</v>
      </c>
      <c r="P60">
        <f t="shared" si="7"/>
        <v>21.068825973785152</v>
      </c>
    </row>
    <row r="61" spans="1:16" x14ac:dyDescent="0.25">
      <c r="A61">
        <f>Input!G62</f>
        <v>58</v>
      </c>
      <c r="B61">
        <f t="shared" si="1"/>
        <v>58</v>
      </c>
      <c r="C61" s="4">
        <f>Input!I62</f>
        <v>712.56083571428576</v>
      </c>
      <c r="D61">
        <f t="shared" si="8"/>
        <v>711.90800242857142</v>
      </c>
      <c r="E61">
        <f t="shared" si="9"/>
        <v>346.48515976625833</v>
      </c>
      <c r="F61">
        <f t="shared" si="2"/>
        <v>133533.85393940561</v>
      </c>
      <c r="G61">
        <f t="shared" si="3"/>
        <v>1931.8285253370639</v>
      </c>
      <c r="L61">
        <f>Input!J62</f>
        <v>5.0228191428572018</v>
      </c>
      <c r="M61">
        <f t="shared" si="4"/>
        <v>4.7830028571429164</v>
      </c>
      <c r="N61">
        <f t="shared" si="10"/>
        <v>6.2702935127004951</v>
      </c>
      <c r="O61">
        <f t="shared" si="6"/>
        <v>1.5561923034159217</v>
      </c>
      <c r="P61">
        <f t="shared" si="7"/>
        <v>20.14592938055404</v>
      </c>
    </row>
    <row r="62" spans="1:16" x14ac:dyDescent="0.25">
      <c r="A62">
        <f>Input!G63</f>
        <v>59</v>
      </c>
      <c r="B62">
        <f t="shared" si="1"/>
        <v>59</v>
      </c>
      <c r="C62" s="4">
        <f>Input!I63</f>
        <v>717.54368542857151</v>
      </c>
      <c r="D62">
        <f t="shared" si="8"/>
        <v>716.89085214285717</v>
      </c>
      <c r="E62">
        <f t="shared" si="9"/>
        <v>352.56715440992764</v>
      </c>
      <c r="F62">
        <f t="shared" si="2"/>
        <v>132731.75672979502</v>
      </c>
      <c r="G62">
        <f t="shared" si="3"/>
        <v>1434.1805775370956</v>
      </c>
      <c r="L62">
        <f>Input!J63</f>
        <v>4.9828497142857486</v>
      </c>
      <c r="M62">
        <f t="shared" si="4"/>
        <v>4.7430334285714633</v>
      </c>
      <c r="N62">
        <f t="shared" si="10"/>
        <v>6.3736062133826499</v>
      </c>
      <c r="O62">
        <f t="shared" si="6"/>
        <v>1.9342036397802691</v>
      </c>
      <c r="P62">
        <f t="shared" si="7"/>
        <v>19.229180958880058</v>
      </c>
    </row>
    <row r="63" spans="1:16" x14ac:dyDescent="0.25">
      <c r="A63">
        <f>Input!G64</f>
        <v>60</v>
      </c>
      <c r="B63">
        <f t="shared" si="1"/>
        <v>60</v>
      </c>
      <c r="C63" s="4">
        <f>Input!I64</f>
        <v>722.7663514285714</v>
      </c>
      <c r="D63">
        <f t="shared" si="8"/>
        <v>722.11351814285706</v>
      </c>
      <c r="E63">
        <f t="shared" si="9"/>
        <v>358.75329934279893</v>
      </c>
      <c r="F63">
        <f t="shared" si="2"/>
        <v>132030.64860642611</v>
      </c>
      <c r="G63">
        <f t="shared" si="3"/>
        <v>1003.9032146877844</v>
      </c>
      <c r="L63">
        <f>Input!J64</f>
        <v>5.2226659999998901</v>
      </c>
      <c r="M63">
        <f t="shared" si="4"/>
        <v>4.9828497142856047</v>
      </c>
      <c r="N63">
        <f t="shared" si="10"/>
        <v>6.4785980854112886</v>
      </c>
      <c r="O63">
        <f t="shared" si="6"/>
        <v>1.5773654031658242</v>
      </c>
      <c r="P63">
        <f t="shared" si="7"/>
        <v>18.319402645745868</v>
      </c>
    </row>
    <row r="64" spans="1:16" x14ac:dyDescent="0.25">
      <c r="A64">
        <f>Input!G65</f>
        <v>61</v>
      </c>
      <c r="B64">
        <f t="shared" si="1"/>
        <v>61</v>
      </c>
      <c r="C64" s="4">
        <f>Input!I65</f>
        <v>728.02898685714285</v>
      </c>
      <c r="D64">
        <f t="shared" si="8"/>
        <v>727.37615357142852</v>
      </c>
      <c r="E64">
        <f t="shared" si="9"/>
        <v>365.04528575771161</v>
      </c>
      <c r="F64">
        <f t="shared" si="2"/>
        <v>131283.65777064121</v>
      </c>
      <c r="G64">
        <f t="shared" si="3"/>
        <v>644.77627958840208</v>
      </c>
      <c r="L64">
        <f>Input!J65</f>
        <v>5.2626354285714569</v>
      </c>
      <c r="M64">
        <f t="shared" si="4"/>
        <v>5.0228191428571716</v>
      </c>
      <c r="N64">
        <f t="shared" si="10"/>
        <v>6.5852932102762045</v>
      </c>
      <c r="O64">
        <f t="shared" si="6"/>
        <v>1.7494236075041236</v>
      </c>
      <c r="P64">
        <f t="shared" si="7"/>
        <v>17.417451232191461</v>
      </c>
    </row>
    <row r="65" spans="1:16" x14ac:dyDescent="0.25">
      <c r="A65">
        <f>Input!G66</f>
        <v>62</v>
      </c>
      <c r="B65">
        <f t="shared" si="1"/>
        <v>62</v>
      </c>
      <c r="C65" s="4">
        <f>Input!I66</f>
        <v>732.67875842857143</v>
      </c>
      <c r="D65">
        <f t="shared" si="8"/>
        <v>732.02592514285709</v>
      </c>
      <c r="E65">
        <f t="shared" si="9"/>
        <v>371.44482904415395</v>
      </c>
      <c r="F65">
        <f t="shared" si="2"/>
        <v>130018.72686374219</v>
      </c>
      <c r="G65">
        <f t="shared" si="3"/>
        <v>360.73032785020285</v>
      </c>
      <c r="L65">
        <f>Input!J66</f>
        <v>4.6497715714285732</v>
      </c>
      <c r="M65">
        <f t="shared" si="4"/>
        <v>4.4099552857142879</v>
      </c>
      <c r="N65">
        <f t="shared" si="10"/>
        <v>6.6937158994249621</v>
      </c>
      <c r="O65">
        <f t="shared" si="6"/>
        <v>4.1777084159486098</v>
      </c>
      <c r="P65">
        <f t="shared" si="7"/>
        <v>16.52421943823461</v>
      </c>
    </row>
    <row r="66" spans="1:16" x14ac:dyDescent="0.25">
      <c r="A66">
        <f>Input!G67</f>
        <v>63</v>
      </c>
      <c r="B66">
        <f t="shared" si="1"/>
        <v>63</v>
      </c>
      <c r="C66" s="4">
        <f>Input!I67</f>
        <v>737.20862185714282</v>
      </c>
      <c r="D66">
        <f t="shared" si="8"/>
        <v>736.55578857142848</v>
      </c>
      <c r="E66">
        <f t="shared" si="9"/>
        <v>377.95366901710213</v>
      </c>
      <c r="F66">
        <f t="shared" si="2"/>
        <v>128595.48014885536</v>
      </c>
      <c r="G66">
        <f t="shared" si="3"/>
        <v>155.85180566058935</v>
      </c>
      <c r="L66">
        <f>Input!J67</f>
        <v>4.5298634285713888</v>
      </c>
      <c r="M66">
        <f t="shared" si="4"/>
        <v>4.2900471428571034</v>
      </c>
      <c r="N66">
        <f t="shared" si="10"/>
        <v>6.8038906919881299</v>
      </c>
      <c r="O66">
        <f t="shared" si="6"/>
        <v>5.1711999947626328</v>
      </c>
      <c r="P66">
        <f t="shared" si="7"/>
        <v>15.640637010354435</v>
      </c>
    </row>
    <row r="67" spans="1:16" x14ac:dyDescent="0.25">
      <c r="A67">
        <f>Input!G68</f>
        <v>64</v>
      </c>
      <c r="B67">
        <f t="shared" si="1"/>
        <v>64</v>
      </c>
      <c r="C67" s="4">
        <f>Input!I68</f>
        <v>741.73848528571432</v>
      </c>
      <c r="D67">
        <f t="shared" si="8"/>
        <v>741.08565199999998</v>
      </c>
      <c r="E67">
        <f t="shared" ref="E67:E71" si="11">(_Ac/(1+EXP(-1*(B67-_Muc)/_sc)))</f>
        <v>384.57357014347235</v>
      </c>
      <c r="F67">
        <f t="shared" si="2"/>
        <v>127100.86450967546</v>
      </c>
      <c r="G67">
        <f t="shared" si="3"/>
        <v>34.388383522520613</v>
      </c>
      <c r="L67">
        <f>Input!J68</f>
        <v>4.5298634285715025</v>
      </c>
      <c r="M67">
        <f t="shared" si="4"/>
        <v>4.2900471428572171</v>
      </c>
      <c r="N67">
        <f t="shared" ref="N67:N71" si="12">_Ac*EXP(-1*(B67-_Muc)/_sc)*(1/_sc)*(1/(1+EXP(-1*(B67-_Muc)/_sc))^2)+$L$3</f>
        <v>6.9158423522792605</v>
      </c>
      <c r="O67">
        <f t="shared" si="6"/>
        <v>5.6928954243776309</v>
      </c>
      <c r="P67">
        <f t="shared" si="7"/>
        <v>14.767671841502006</v>
      </c>
    </row>
    <row r="68" spans="1:16" x14ac:dyDescent="0.25">
      <c r="A68">
        <f>Input!G69</f>
        <v>65</v>
      </c>
      <c r="B68">
        <f t="shared" ref="B68:B71" si="13">A68-$A$3</f>
        <v>65</v>
      </c>
      <c r="C68" s="4">
        <f>Input!I69</f>
        <v>746.29499500000009</v>
      </c>
      <c r="D68">
        <f t="shared" ref="D68:D71" si="14">C68-$C$3</f>
        <v>745.64216171428575</v>
      </c>
      <c r="E68">
        <f t="shared" si="11"/>
        <v>391.30632176595668</v>
      </c>
      <c r="F68">
        <f t="shared" ref="F68:F71" si="15">(D68-E68)^2</f>
        <v>125553.88747188788</v>
      </c>
      <c r="G68">
        <f t="shared" ref="G68:G71" si="16">(E68-$H$4)^2</f>
        <v>0.75444977483926412</v>
      </c>
      <c r="L68">
        <f>Input!J69</f>
        <v>4.5565097142857667</v>
      </c>
      <c r="M68">
        <f t="shared" ref="M68:M71" si="17">L68-$L$3</f>
        <v>4.3166934285714813</v>
      </c>
      <c r="N68">
        <f t="shared" si="12"/>
        <v>7.0295958670611958</v>
      </c>
      <c r="O68">
        <f t="shared" ref="O68:O71" si="18">(L68-N68)^2</f>
        <v>6.1161551190495729</v>
      </c>
      <c r="P68">
        <f t="shared" ref="P68:P71" si="19">(N68-$Q$4)^2</f>
        <v>13.906331113565036</v>
      </c>
    </row>
    <row r="69" spans="1:16" x14ac:dyDescent="0.25">
      <c r="A69">
        <f>Input!G70</f>
        <v>66</v>
      </c>
      <c r="B69">
        <f t="shared" si="13"/>
        <v>66</v>
      </c>
      <c r="C69" s="4">
        <f>Input!I70</f>
        <v>751.05135157142843</v>
      </c>
      <c r="D69">
        <f t="shared" si="14"/>
        <v>750.39851828571409</v>
      </c>
      <c r="E69">
        <f t="shared" si="11"/>
        <v>398.15373832400536</v>
      </c>
      <c r="F69">
        <f t="shared" si="15"/>
        <v>124076.3850102726</v>
      </c>
      <c r="G69">
        <f t="shared" si="16"/>
        <v>59.536767746090796</v>
      </c>
      <c r="L69">
        <f>Input!J70</f>
        <v>4.7563565714283413</v>
      </c>
      <c r="M69">
        <f t="shared" si="17"/>
        <v>4.516540285714056</v>
      </c>
      <c r="N69">
        <f t="shared" si="12"/>
        <v>7.1451764425701478</v>
      </c>
      <c r="O69">
        <f t="shared" si="18"/>
        <v>5.7064603767619566</v>
      </c>
      <c r="P69">
        <f t="shared" si="19"/>
        <v>13.057662462173161</v>
      </c>
    </row>
    <row r="70" spans="1:16" x14ac:dyDescent="0.25">
      <c r="A70">
        <f>Input!G71</f>
        <v>67</v>
      </c>
      <c r="B70">
        <f t="shared" si="13"/>
        <v>67</v>
      </c>
      <c r="C70" s="4">
        <f>Input!I71</f>
        <v>755.38136800000007</v>
      </c>
      <c r="D70">
        <f t="shared" si="14"/>
        <v>754.72853471428573</v>
      </c>
      <c r="E70">
        <f t="shared" si="11"/>
        <v>405.11765957170729</v>
      </c>
      <c r="F70">
        <f t="shared" si="15"/>
        <v>122227.76401795956</v>
      </c>
      <c r="G70">
        <f t="shared" si="16"/>
        <v>215.5003004389701</v>
      </c>
      <c r="L70">
        <f>Input!J71</f>
        <v>4.3300164285716392</v>
      </c>
      <c r="M70">
        <f t="shared" si="17"/>
        <v>4.0902001428573538</v>
      </c>
      <c r="N70">
        <f t="shared" si="12"/>
        <v>7.2626095012887468</v>
      </c>
      <c r="O70">
        <f t="shared" si="18"/>
        <v>8.6001021301483664</v>
      </c>
      <c r="P70">
        <f t="shared" si="19"/>
        <v>12.222755163688417</v>
      </c>
    </row>
    <row r="71" spans="1:16" x14ac:dyDescent="0.25">
      <c r="A71">
        <f>Input!G72</f>
        <v>68</v>
      </c>
      <c r="B71">
        <f t="shared" si="13"/>
        <v>68</v>
      </c>
      <c r="C71" s="4">
        <f>Input!I72</f>
        <v>759.31169057142858</v>
      </c>
      <c r="D71">
        <f t="shared" si="14"/>
        <v>758.65885728571425</v>
      </c>
      <c r="E71">
        <f t="shared" si="11"/>
        <v>412.19995079231558</v>
      </c>
      <c r="F71">
        <f t="shared" si="15"/>
        <v>120033.77388860156</v>
      </c>
      <c r="G71">
        <f t="shared" si="16"/>
        <v>473.59420668454356</v>
      </c>
      <c r="L71">
        <f>Input!J72</f>
        <v>3.930322571428519</v>
      </c>
      <c r="M71">
        <f t="shared" si="17"/>
        <v>3.6905062857142332</v>
      </c>
      <c r="N71">
        <f t="shared" si="12"/>
        <v>7.3819206784590827</v>
      </c>
      <c r="O71">
        <f t="shared" si="18"/>
        <v>11.91352949245697</v>
      </c>
      <c r="P71">
        <f t="shared" si="19"/>
        <v>11.402741344179955</v>
      </c>
    </row>
    <row r="72" spans="1:16" x14ac:dyDescent="0.25">
      <c r="C72" s="4"/>
    </row>
    <row r="73" spans="1:16" x14ac:dyDescent="0.25">
      <c r="C73" s="4"/>
    </row>
    <row r="74" spans="1:16" x14ac:dyDescent="0.25">
      <c r="C74" s="4"/>
    </row>
    <row r="75" spans="1:16" x14ac:dyDescent="0.25">
      <c r="C75" s="4"/>
    </row>
    <row r="76" spans="1:16" x14ac:dyDescent="0.25">
      <c r="C76" s="4"/>
    </row>
    <row r="77" spans="1:16" x14ac:dyDescent="0.25">
      <c r="C77" s="4"/>
    </row>
    <row r="78" spans="1:16" x14ac:dyDescent="0.25">
      <c r="C78" s="4"/>
    </row>
    <row r="79" spans="1:16" x14ac:dyDescent="0.25">
      <c r="C79" s="4"/>
    </row>
    <row r="80" spans="1:16" x14ac:dyDescent="0.25">
      <c r="C80" s="4"/>
    </row>
    <row r="81" spans="3:3" x14ac:dyDescent="0.25">
      <c r="C81" s="4"/>
    </row>
    <row r="82" spans="3:3" x14ac:dyDescent="0.25">
      <c r="C82" s="4"/>
    </row>
    <row r="83" spans="3:3" x14ac:dyDescent="0.25">
      <c r="C83" s="4"/>
    </row>
    <row r="84" spans="3:3" x14ac:dyDescent="0.25">
      <c r="C84" s="4"/>
    </row>
    <row r="85" spans="3:3" x14ac:dyDescent="0.25">
      <c r="C85" s="4"/>
    </row>
    <row r="86" spans="3:3" x14ac:dyDescent="0.25">
      <c r="C86" s="4"/>
    </row>
    <row r="87" spans="3:3" x14ac:dyDescent="0.25">
      <c r="C87" s="4"/>
    </row>
    <row r="88" spans="3:3" x14ac:dyDescent="0.25">
      <c r="C88" s="4"/>
    </row>
    <row r="89" spans="3:3" x14ac:dyDescent="0.25">
      <c r="C89" s="4"/>
    </row>
    <row r="90" spans="3:3" x14ac:dyDescent="0.25">
      <c r="C90" s="4"/>
    </row>
    <row r="91" spans="3:3" x14ac:dyDescent="0.25">
      <c r="C91" s="4"/>
    </row>
    <row r="92" spans="3:3" x14ac:dyDescent="0.25">
      <c r="C92" s="4"/>
    </row>
    <row r="93" spans="3:3" x14ac:dyDescent="0.25">
      <c r="C93" s="4"/>
    </row>
    <row r="94" spans="3:3" x14ac:dyDescent="0.25">
      <c r="C94" s="4"/>
    </row>
    <row r="95" spans="3:3" x14ac:dyDescent="0.25">
      <c r="C95" s="4"/>
    </row>
    <row r="96" spans="3:3" x14ac:dyDescent="0.25">
      <c r="C96" s="4"/>
    </row>
    <row r="97" spans="3:3" x14ac:dyDescent="0.25">
      <c r="C97" s="4"/>
    </row>
    <row r="98" spans="3:3" x14ac:dyDescent="0.25">
      <c r="C98" s="4"/>
    </row>
    <row r="99" spans="3:3" x14ac:dyDescent="0.25">
      <c r="C99" s="4"/>
    </row>
    <row r="100" spans="3:3" x14ac:dyDescent="0.25">
      <c r="C100" s="4"/>
    </row>
    <row r="101" spans="3:3" x14ac:dyDescent="0.25">
      <c r="C101" s="4"/>
    </row>
    <row r="102" spans="3:3" x14ac:dyDescent="0.25">
      <c r="C102" s="4"/>
    </row>
    <row r="103" spans="3:3" x14ac:dyDescent="0.25">
      <c r="C103" s="4"/>
    </row>
    <row r="104" spans="3:3" x14ac:dyDescent="0.25">
      <c r="C104" s="4"/>
    </row>
    <row r="105" spans="3:3" x14ac:dyDescent="0.25">
      <c r="C105" s="4"/>
    </row>
    <row r="106" spans="3:3" x14ac:dyDescent="0.25">
      <c r="C106" s="4"/>
    </row>
    <row r="107" spans="3:3" x14ac:dyDescent="0.25">
      <c r="C107" s="4"/>
    </row>
    <row r="108" spans="3:3" x14ac:dyDescent="0.25">
      <c r="C108" s="4"/>
    </row>
    <row r="109" spans="3:3" x14ac:dyDescent="0.25">
      <c r="C109" s="4"/>
    </row>
    <row r="110" spans="3:3" x14ac:dyDescent="0.25">
      <c r="C110" s="4"/>
    </row>
    <row r="111" spans="3:3" x14ac:dyDescent="0.25">
      <c r="C111" s="4"/>
    </row>
    <row r="112" spans="3:3" x14ac:dyDescent="0.25">
      <c r="C112" s="4"/>
    </row>
    <row r="113" spans="3:3" x14ac:dyDescent="0.25">
      <c r="C113" s="4"/>
    </row>
    <row r="114" spans="3:3" x14ac:dyDescent="0.25">
      <c r="C114" s="4"/>
    </row>
    <row r="115" spans="3:3" x14ac:dyDescent="0.25">
      <c r="C115" s="4"/>
    </row>
    <row r="116" spans="3:3" x14ac:dyDescent="0.25">
      <c r="C116" s="4"/>
    </row>
    <row r="117" spans="3:3" x14ac:dyDescent="0.25">
      <c r="C117" s="4"/>
    </row>
    <row r="118" spans="3:3" x14ac:dyDescent="0.25">
      <c r="C118" s="4"/>
    </row>
    <row r="119" spans="3:3" x14ac:dyDescent="0.25">
      <c r="C119" s="4"/>
    </row>
    <row r="120" spans="3:3" x14ac:dyDescent="0.25">
      <c r="C120" s="4"/>
    </row>
    <row r="121" spans="3:3" x14ac:dyDescent="0.25">
      <c r="C121" s="4"/>
    </row>
    <row r="122" spans="3:3" x14ac:dyDescent="0.25">
      <c r="C122" s="4"/>
    </row>
    <row r="123" spans="3:3" x14ac:dyDescent="0.25">
      <c r="C123" s="4"/>
    </row>
    <row r="124" spans="3:3" x14ac:dyDescent="0.25">
      <c r="C124" s="4"/>
    </row>
    <row r="125" spans="3:3" x14ac:dyDescent="0.25">
      <c r="C125" s="4"/>
    </row>
    <row r="126" spans="3:3" x14ac:dyDescent="0.25">
      <c r="C126" s="4"/>
    </row>
    <row r="127" spans="3:3" x14ac:dyDescent="0.25">
      <c r="C127" s="4"/>
    </row>
    <row r="128" spans="3:3" x14ac:dyDescent="0.25">
      <c r="C128" s="4"/>
    </row>
    <row r="129" spans="3:3" x14ac:dyDescent="0.25">
      <c r="C129" s="4"/>
    </row>
    <row r="130" spans="3:3" x14ac:dyDescent="0.25">
      <c r="C130" s="4"/>
    </row>
    <row r="131" spans="3:3" x14ac:dyDescent="0.25">
      <c r="C131" s="4"/>
    </row>
    <row r="132" spans="3:3" x14ac:dyDescent="0.25">
      <c r="C132" s="4"/>
    </row>
    <row r="133" spans="3:3" x14ac:dyDescent="0.25">
      <c r="C133" s="4"/>
    </row>
    <row r="134" spans="3:3" x14ac:dyDescent="0.25">
      <c r="C134" s="4"/>
    </row>
    <row r="135" spans="3:3" x14ac:dyDescent="0.25">
      <c r="C135" s="4"/>
    </row>
    <row r="136" spans="3:3" x14ac:dyDescent="0.25">
      <c r="C136" s="4"/>
    </row>
    <row r="137" spans="3:3" x14ac:dyDescent="0.25">
      <c r="C137" s="4"/>
    </row>
    <row r="138" spans="3:3" x14ac:dyDescent="0.25">
      <c r="C138" s="4"/>
    </row>
    <row r="139" spans="3:3" x14ac:dyDescent="0.25">
      <c r="C139" s="4"/>
    </row>
    <row r="140" spans="3:3" x14ac:dyDescent="0.25">
      <c r="C140" s="4"/>
    </row>
    <row r="141" spans="3:3" x14ac:dyDescent="0.25">
      <c r="C141" s="4"/>
    </row>
    <row r="142" spans="3:3" x14ac:dyDescent="0.25">
      <c r="C142" s="4"/>
    </row>
    <row r="143" spans="3:3" x14ac:dyDescent="0.25">
      <c r="C143" s="4"/>
    </row>
    <row r="144" spans="3:3" x14ac:dyDescent="0.25">
      <c r="C144" s="4"/>
    </row>
    <row r="145" spans="3:3" x14ac:dyDescent="0.25">
      <c r="C145" s="4"/>
    </row>
    <row r="146" spans="3:3" x14ac:dyDescent="0.25">
      <c r="C146" s="4"/>
    </row>
    <row r="147" spans="3:3" x14ac:dyDescent="0.25">
      <c r="C147" s="4"/>
    </row>
    <row r="148" spans="3:3" x14ac:dyDescent="0.25">
      <c r="C148" s="4"/>
    </row>
    <row r="149" spans="3:3" x14ac:dyDescent="0.25">
      <c r="C149" s="4"/>
    </row>
    <row r="150" spans="3:3" x14ac:dyDescent="0.25">
      <c r="C150" s="4"/>
    </row>
    <row r="151" spans="3:3" x14ac:dyDescent="0.25">
      <c r="C151" s="4"/>
    </row>
    <row r="152" spans="3:3" x14ac:dyDescent="0.25">
      <c r="C152" s="4"/>
    </row>
    <row r="153" spans="3:3" x14ac:dyDescent="0.25">
      <c r="C153" s="4"/>
    </row>
    <row r="154" spans="3:3" x14ac:dyDescent="0.25">
      <c r="C154" s="4"/>
    </row>
    <row r="155" spans="3:3" x14ac:dyDescent="0.25">
      <c r="C155" s="4"/>
    </row>
    <row r="156" spans="3:3" x14ac:dyDescent="0.25">
      <c r="C156" s="4"/>
    </row>
    <row r="157" spans="3:3" x14ac:dyDescent="0.25">
      <c r="C157" s="4"/>
    </row>
    <row r="158" spans="3:3" x14ac:dyDescent="0.25">
      <c r="C158" s="4"/>
    </row>
    <row r="159" spans="3:3" x14ac:dyDescent="0.25">
      <c r="C159" s="4"/>
    </row>
    <row r="160" spans="3:3" x14ac:dyDescent="0.25">
      <c r="C160" s="4"/>
    </row>
    <row r="161" spans="3:3" x14ac:dyDescent="0.25">
      <c r="C161" s="4"/>
    </row>
    <row r="162" spans="3:3" x14ac:dyDescent="0.25">
      <c r="C162" s="4"/>
    </row>
    <row r="163" spans="3:3" x14ac:dyDescent="0.25">
      <c r="C163" s="4"/>
    </row>
    <row r="164" spans="3:3" x14ac:dyDescent="0.25">
      <c r="C164" s="4"/>
    </row>
    <row r="165" spans="3:3" x14ac:dyDescent="0.25">
      <c r="C165" s="4"/>
    </row>
    <row r="166" spans="3:3" x14ac:dyDescent="0.25">
      <c r="C166" s="4"/>
    </row>
    <row r="167" spans="3:3" x14ac:dyDescent="0.25">
      <c r="C167" s="4"/>
    </row>
    <row r="168" spans="3:3" x14ac:dyDescent="0.25">
      <c r="C168" s="4"/>
    </row>
    <row r="169" spans="3:3" x14ac:dyDescent="0.25">
      <c r="C169" s="4"/>
    </row>
    <row r="170" spans="3:3" x14ac:dyDescent="0.25">
      <c r="C170" s="4"/>
    </row>
    <row r="171" spans="3:3" x14ac:dyDescent="0.25">
      <c r="C171" s="4"/>
    </row>
    <row r="172" spans="3:3" x14ac:dyDescent="0.25">
      <c r="C172" s="4"/>
    </row>
    <row r="173" spans="3:3" x14ac:dyDescent="0.25">
      <c r="C173" s="4"/>
    </row>
    <row r="174" spans="3:3" x14ac:dyDescent="0.25">
      <c r="C174" s="4"/>
    </row>
    <row r="175" spans="3:3" x14ac:dyDescent="0.25">
      <c r="C175" s="4"/>
    </row>
    <row r="176" spans="3:3" x14ac:dyDescent="0.25">
      <c r="C176" s="4"/>
    </row>
    <row r="177" spans="3:3" x14ac:dyDescent="0.25">
      <c r="C177" s="4"/>
    </row>
    <row r="178" spans="3:3" x14ac:dyDescent="0.25">
      <c r="C178" s="4"/>
    </row>
    <row r="179" spans="3:3" x14ac:dyDescent="0.25">
      <c r="C179" s="4"/>
    </row>
    <row r="180" spans="3:3" x14ac:dyDescent="0.25">
      <c r="C180" s="4"/>
    </row>
    <row r="181" spans="3:3" x14ac:dyDescent="0.25">
      <c r="C181" s="4"/>
    </row>
    <row r="182" spans="3:3" x14ac:dyDescent="0.25">
      <c r="C182" s="4"/>
    </row>
    <row r="183" spans="3:3" x14ac:dyDescent="0.25">
      <c r="C183" s="4"/>
    </row>
    <row r="184" spans="3:3" x14ac:dyDescent="0.25">
      <c r="C184" s="4"/>
    </row>
    <row r="185" spans="3:3" x14ac:dyDescent="0.25">
      <c r="C185" s="4"/>
    </row>
    <row r="186" spans="3:3" x14ac:dyDescent="0.25">
      <c r="C186" s="4"/>
    </row>
    <row r="187" spans="3:3" x14ac:dyDescent="0.25">
      <c r="C187" s="4"/>
    </row>
    <row r="188" spans="3:3" x14ac:dyDescent="0.25">
      <c r="C188" s="4"/>
    </row>
    <row r="189" spans="3:3" x14ac:dyDescent="0.25">
      <c r="C189" s="4"/>
    </row>
    <row r="190" spans="3:3" x14ac:dyDescent="0.25">
      <c r="C190" s="4"/>
    </row>
    <row r="191" spans="3:3" x14ac:dyDescent="0.25">
      <c r="C191" s="4"/>
    </row>
    <row r="192" spans="3:3" x14ac:dyDescent="0.25">
      <c r="C192" s="4"/>
    </row>
    <row r="193" spans="3:3" x14ac:dyDescent="0.25">
      <c r="C193" s="4"/>
    </row>
    <row r="194" spans="3:3" x14ac:dyDescent="0.25">
      <c r="C194" s="4"/>
    </row>
    <row r="195" spans="3:3" x14ac:dyDescent="0.25">
      <c r="C195" s="4"/>
    </row>
    <row r="196" spans="3:3" x14ac:dyDescent="0.25">
      <c r="C196" s="4"/>
    </row>
    <row r="197" spans="3:3" x14ac:dyDescent="0.25">
      <c r="C197" s="4"/>
    </row>
    <row r="198" spans="3:3" x14ac:dyDescent="0.25">
      <c r="C198" s="4"/>
    </row>
    <row r="199" spans="3:3" x14ac:dyDescent="0.25">
      <c r="C199" s="4"/>
    </row>
    <row r="200" spans="3:3" x14ac:dyDescent="0.25">
      <c r="C200" s="4"/>
    </row>
    <row r="201" spans="3:3" x14ac:dyDescent="0.25">
      <c r="C201" s="4"/>
    </row>
    <row r="202" spans="3:3" x14ac:dyDescent="0.25">
      <c r="C202" s="4"/>
    </row>
    <row r="203" spans="3:3" x14ac:dyDescent="0.25">
      <c r="C203" s="4"/>
    </row>
    <row r="204" spans="3:3" x14ac:dyDescent="0.25">
      <c r="C204" s="4"/>
    </row>
    <row r="205" spans="3:3" x14ac:dyDescent="0.25">
      <c r="C205" s="4"/>
    </row>
    <row r="206" spans="3:3" x14ac:dyDescent="0.25">
      <c r="C206" s="4"/>
    </row>
    <row r="207" spans="3:3" x14ac:dyDescent="0.25">
      <c r="C207" s="4"/>
    </row>
    <row r="208" spans="3:3" x14ac:dyDescent="0.25">
      <c r="C208" s="4"/>
    </row>
    <row r="209" spans="3:3" x14ac:dyDescent="0.25">
      <c r="C209" s="4"/>
    </row>
    <row r="210" spans="3:3" x14ac:dyDescent="0.25">
      <c r="C210" s="4"/>
    </row>
    <row r="211" spans="3:3" x14ac:dyDescent="0.25">
      <c r="C211" s="4"/>
    </row>
    <row r="212" spans="3:3" x14ac:dyDescent="0.25">
      <c r="C212" s="4"/>
    </row>
    <row r="213" spans="3:3" x14ac:dyDescent="0.25">
      <c r="C213" s="4"/>
    </row>
    <row r="214" spans="3:3" x14ac:dyDescent="0.25">
      <c r="C214" s="4"/>
    </row>
    <row r="215" spans="3:3" x14ac:dyDescent="0.25">
      <c r="C215" s="4"/>
    </row>
    <row r="216" spans="3:3" x14ac:dyDescent="0.25">
      <c r="C216" s="4"/>
    </row>
    <row r="217" spans="3:3" x14ac:dyDescent="0.25">
      <c r="C217" s="4"/>
    </row>
    <row r="218" spans="3:3" x14ac:dyDescent="0.25">
      <c r="C218" s="4"/>
    </row>
    <row r="219" spans="3:3" x14ac:dyDescent="0.25">
      <c r="C219" s="4"/>
    </row>
    <row r="220" spans="3:3" x14ac:dyDescent="0.25">
      <c r="C220" s="4"/>
    </row>
    <row r="221" spans="3:3" x14ac:dyDescent="0.25">
      <c r="C221" s="4"/>
    </row>
    <row r="222" spans="3:3" x14ac:dyDescent="0.25">
      <c r="C222" s="4"/>
    </row>
    <row r="223" spans="3:3" x14ac:dyDescent="0.25">
      <c r="C223" s="4"/>
    </row>
    <row r="224" spans="3:3" x14ac:dyDescent="0.25">
      <c r="C224" s="4"/>
    </row>
    <row r="225" spans="3:3" x14ac:dyDescent="0.25">
      <c r="C225" s="4"/>
    </row>
    <row r="226" spans="3:3" x14ac:dyDescent="0.25">
      <c r="C226" s="4"/>
    </row>
    <row r="227" spans="3:3" x14ac:dyDescent="0.25">
      <c r="C227" s="4"/>
    </row>
    <row r="228" spans="3:3" x14ac:dyDescent="0.25">
      <c r="C228" s="4"/>
    </row>
    <row r="229" spans="3:3" x14ac:dyDescent="0.25">
      <c r="C229" s="4"/>
    </row>
    <row r="230" spans="3:3" x14ac:dyDescent="0.25">
      <c r="C230" s="4"/>
    </row>
    <row r="231" spans="3:3" x14ac:dyDescent="0.25">
      <c r="C231" s="4"/>
    </row>
    <row r="232" spans="3:3" x14ac:dyDescent="0.25">
      <c r="C232" s="4"/>
    </row>
    <row r="233" spans="3:3" x14ac:dyDescent="0.25">
      <c r="C233" s="4"/>
    </row>
    <row r="234" spans="3:3" x14ac:dyDescent="0.25">
      <c r="C234" s="4"/>
    </row>
    <row r="235" spans="3:3" x14ac:dyDescent="0.25">
      <c r="C235" s="4"/>
    </row>
    <row r="236" spans="3:3" x14ac:dyDescent="0.25">
      <c r="C236" s="4"/>
    </row>
    <row r="237" spans="3:3" x14ac:dyDescent="0.25">
      <c r="C237" s="4"/>
    </row>
    <row r="238" spans="3:3" x14ac:dyDescent="0.25">
      <c r="C238" s="4"/>
    </row>
    <row r="239" spans="3:3" x14ac:dyDescent="0.25">
      <c r="C239" s="4"/>
    </row>
    <row r="240" spans="3:3" x14ac:dyDescent="0.25">
      <c r="C240" s="4"/>
    </row>
    <row r="241" spans="3:3" x14ac:dyDescent="0.25">
      <c r="C241" s="4"/>
    </row>
    <row r="242" spans="3:3" x14ac:dyDescent="0.25">
      <c r="C242" s="4"/>
    </row>
    <row r="243" spans="3:3" x14ac:dyDescent="0.25">
      <c r="C243" s="4"/>
    </row>
    <row r="244" spans="3:3" x14ac:dyDescent="0.25">
      <c r="C244" s="4"/>
    </row>
    <row r="245" spans="3:3" x14ac:dyDescent="0.25">
      <c r="C245" s="4"/>
    </row>
    <row r="246" spans="3:3" x14ac:dyDescent="0.25">
      <c r="C246" s="4"/>
    </row>
    <row r="247" spans="3:3" x14ac:dyDescent="0.25">
      <c r="C247" s="4"/>
    </row>
    <row r="248" spans="3:3" x14ac:dyDescent="0.25">
      <c r="C248" s="4"/>
    </row>
    <row r="249" spans="3:3" x14ac:dyDescent="0.25">
      <c r="C249" s="4"/>
    </row>
    <row r="250" spans="3:3" x14ac:dyDescent="0.25">
      <c r="C250" s="4"/>
    </row>
    <row r="251" spans="3:3" x14ac:dyDescent="0.25">
      <c r="C251" s="4"/>
    </row>
    <row r="252" spans="3:3" x14ac:dyDescent="0.25">
      <c r="C252" s="4"/>
    </row>
    <row r="253" spans="3:3" x14ac:dyDescent="0.25">
      <c r="C253" s="4"/>
    </row>
    <row r="254" spans="3:3" x14ac:dyDescent="0.25">
      <c r="C254" s="4"/>
    </row>
    <row r="255" spans="3:3" x14ac:dyDescent="0.25">
      <c r="C255" s="4"/>
    </row>
    <row r="256" spans="3:3" x14ac:dyDescent="0.25">
      <c r="C256" s="4"/>
    </row>
    <row r="257" spans="3:3" x14ac:dyDescent="0.25">
      <c r="C257" s="4"/>
    </row>
    <row r="258" spans="3:3" x14ac:dyDescent="0.25">
      <c r="C258" s="4"/>
    </row>
    <row r="259" spans="3:3" x14ac:dyDescent="0.25">
      <c r="C259" s="4"/>
    </row>
    <row r="260" spans="3:3" x14ac:dyDescent="0.25">
      <c r="C260" s="4"/>
    </row>
    <row r="261" spans="3:3" x14ac:dyDescent="0.25">
      <c r="C261" s="4"/>
    </row>
    <row r="262" spans="3:3" x14ac:dyDescent="0.25">
      <c r="C262" s="4"/>
    </row>
    <row r="263" spans="3:3" x14ac:dyDescent="0.25">
      <c r="C263" s="4"/>
    </row>
    <row r="264" spans="3:3" x14ac:dyDescent="0.25">
      <c r="C264" s="4"/>
    </row>
    <row r="265" spans="3:3" x14ac:dyDescent="0.25">
      <c r="C265" s="4"/>
    </row>
    <row r="266" spans="3:3" x14ac:dyDescent="0.25">
      <c r="C266" s="4"/>
    </row>
    <row r="267" spans="3:3" x14ac:dyDescent="0.25">
      <c r="C267" s="4"/>
    </row>
    <row r="268" spans="3:3" x14ac:dyDescent="0.25">
      <c r="C268" s="4"/>
    </row>
    <row r="269" spans="3:3" x14ac:dyDescent="0.25">
      <c r="C269" s="4"/>
    </row>
    <row r="270" spans="3:3" x14ac:dyDescent="0.25">
      <c r="C270" s="4"/>
    </row>
    <row r="271" spans="3:3" x14ac:dyDescent="0.25">
      <c r="C271" s="4"/>
    </row>
    <row r="272" spans="3:3" x14ac:dyDescent="0.25">
      <c r="C272" s="4"/>
    </row>
    <row r="273" spans="3:3" x14ac:dyDescent="0.25">
      <c r="C273" s="4"/>
    </row>
    <row r="274" spans="3:3" x14ac:dyDescent="0.25">
      <c r="C274" s="4"/>
    </row>
    <row r="275" spans="3:3" x14ac:dyDescent="0.25">
      <c r="C275" s="4"/>
    </row>
    <row r="276" spans="3:3" x14ac:dyDescent="0.25">
      <c r="C276" s="4"/>
    </row>
    <row r="277" spans="3:3" x14ac:dyDescent="0.25">
      <c r="C277" s="4"/>
    </row>
    <row r="278" spans="3:3" x14ac:dyDescent="0.25">
      <c r="C278" s="4"/>
    </row>
    <row r="279" spans="3:3" x14ac:dyDescent="0.25">
      <c r="C279" s="4"/>
    </row>
    <row r="280" spans="3:3" x14ac:dyDescent="0.25">
      <c r="C280" s="4"/>
    </row>
    <row r="281" spans="3:3" x14ac:dyDescent="0.25">
      <c r="C281" s="4"/>
    </row>
    <row r="282" spans="3:3" x14ac:dyDescent="0.25">
      <c r="C282" s="4"/>
    </row>
    <row r="283" spans="3:3" x14ac:dyDescent="0.25">
      <c r="C283" s="4"/>
    </row>
    <row r="284" spans="3:3" x14ac:dyDescent="0.25">
      <c r="C284" s="4"/>
    </row>
  </sheetData>
  <scenarios current="0">
    <scenario name="1" count="3" user="Pre-Setup" comment="Created by Pre-Setup on 6/11/2021">
      <inputCells r="X3" val="1772.33141208547"/>
      <inputCells r="Y3" val="27.9013684746188"/>
      <inputCells r="Z3" val="4.87769446178679"/>
    </scenario>
  </scenarios>
  <mergeCells count="3">
    <mergeCell ref="C1:J1"/>
    <mergeCell ref="L1:S1"/>
    <mergeCell ref="AB3:AI18"/>
  </mergeCells>
  <phoneticPr fontId="9" type="noConversion"/>
  <conditionalFormatting sqref="W6">
    <cfRule type="cellIs" dxfId="18" priority="1" operator="greaterThan">
      <formula>0.05</formula>
    </cfRule>
    <cfRule type="cellIs" dxfId="17" priority="2" operator="between">
      <formula>0.05</formula>
      <formula>0.025</formula>
    </cfRule>
    <cfRule type="cellIs" dxfId="16" priority="3" operator="lessThan">
      <formula>0.025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17"/>
  <sheetViews>
    <sheetView topLeftCell="A20" zoomScale="60" zoomScaleNormal="60" workbookViewId="0">
      <selection activeCell="O30" sqref="O30"/>
    </sheetView>
  </sheetViews>
  <sheetFormatPr defaultRowHeight="15" x14ac:dyDescent="0.25"/>
  <cols>
    <col min="7" max="7" width="12.42578125" bestFit="1" customWidth="1"/>
    <col min="8" max="8" width="12" bestFit="1" customWidth="1"/>
    <col min="9" max="10" width="12" customWidth="1"/>
    <col min="11" max="11" width="12" bestFit="1" customWidth="1"/>
    <col min="16" max="17" width="12" bestFit="1" customWidth="1"/>
    <col min="18" max="19" width="12" customWidth="1"/>
    <col min="20" max="20" width="12" bestFit="1" customWidth="1"/>
    <col min="23" max="23" width="11.28515625" bestFit="1" customWidth="1"/>
  </cols>
  <sheetData>
    <row r="1" spans="1:31" ht="18" x14ac:dyDescent="0.35">
      <c r="C1" s="30" t="s">
        <v>18</v>
      </c>
      <c r="D1" s="30"/>
      <c r="E1" s="30"/>
      <c r="F1" s="30"/>
      <c r="G1" s="30"/>
      <c r="H1" s="30"/>
      <c r="I1" s="30"/>
      <c r="J1" s="30"/>
      <c r="K1" s="30"/>
      <c r="L1" s="30"/>
      <c r="N1" s="31" t="s">
        <v>19</v>
      </c>
      <c r="O1" s="31"/>
      <c r="P1" s="31"/>
      <c r="Q1" s="31"/>
      <c r="R1" s="31"/>
      <c r="S1" s="31"/>
      <c r="T1" s="31"/>
      <c r="U1" s="31"/>
    </row>
    <row r="2" spans="1:31" ht="14.45" x14ac:dyDescent="0.3">
      <c r="A2" t="s">
        <v>30</v>
      </c>
      <c r="B2" t="s">
        <v>9</v>
      </c>
      <c r="C2" t="s">
        <v>14</v>
      </c>
      <c r="D2" t="s">
        <v>15</v>
      </c>
      <c r="E2" t="s">
        <v>0</v>
      </c>
      <c r="F2" t="s">
        <v>16</v>
      </c>
      <c r="G2" t="s">
        <v>8</v>
      </c>
      <c r="H2" t="s">
        <v>2</v>
      </c>
      <c r="K2" t="s">
        <v>4</v>
      </c>
      <c r="L2" t="s">
        <v>3</v>
      </c>
      <c r="N2" t="s">
        <v>0</v>
      </c>
      <c r="O2" t="s">
        <v>16</v>
      </c>
      <c r="P2" t="s">
        <v>8</v>
      </c>
      <c r="Q2" t="s">
        <v>2</v>
      </c>
      <c r="T2" t="s">
        <v>4</v>
      </c>
      <c r="U2" t="s">
        <v>3</v>
      </c>
      <c r="W2" t="s">
        <v>7</v>
      </c>
      <c r="Y2" t="s">
        <v>10</v>
      </c>
      <c r="Z2" t="s">
        <v>13</v>
      </c>
      <c r="AA2" t="s">
        <v>12</v>
      </c>
    </row>
    <row r="3" spans="1:31" ht="14.45" x14ac:dyDescent="0.3">
      <c r="A3">
        <f>Input!G4</f>
        <v>0</v>
      </c>
      <c r="B3">
        <f>A3-$A$3</f>
        <v>0</v>
      </c>
      <c r="C3" s="3"/>
      <c r="D3" s="3"/>
      <c r="E3" s="15">
        <f>Input!I4</f>
        <v>0.65283328571428567</v>
      </c>
      <c r="F3" s="3"/>
      <c r="G3" s="3"/>
      <c r="H3" s="3"/>
      <c r="I3" s="3"/>
      <c r="J3" s="2" t="s">
        <v>11</v>
      </c>
      <c r="K3" s="23">
        <f>SUM(H4:H161)</f>
        <v>8660.550875370438</v>
      </c>
      <c r="L3">
        <f>1-(K3/K5)</f>
        <v>0.99839323863997076</v>
      </c>
      <c r="N3" s="15">
        <f>Input!J4</f>
        <v>0.2398162857142857</v>
      </c>
      <c r="O3" s="3"/>
      <c r="P3" s="3">
        <v>0</v>
      </c>
      <c r="Q3" s="3">
        <v>0</v>
      </c>
      <c r="R3" s="3">
        <v>0</v>
      </c>
      <c r="S3" s="2" t="s">
        <v>11</v>
      </c>
      <c r="T3" s="23">
        <f>SUM(Q4:Q167)</f>
        <v>184.7751390850222</v>
      </c>
      <c r="U3">
        <f>1-(T3/T5)</f>
        <v>0.98506309249264146</v>
      </c>
      <c r="W3">
        <f>COUNT(B4:B500)</f>
        <v>68</v>
      </c>
      <c r="Y3">
        <v>3638.8268690037635</v>
      </c>
      <c r="Z3">
        <v>3.5104751823586047</v>
      </c>
      <c r="AA3">
        <v>0.47119304011905011</v>
      </c>
    </row>
    <row r="4" spans="1:31" ht="14.45" x14ac:dyDescent="0.3">
      <c r="A4">
        <f>Input!G5</f>
        <v>1</v>
      </c>
      <c r="B4">
        <f t="shared" ref="B4:B67" si="0">A4-$A$3</f>
        <v>1</v>
      </c>
      <c r="C4">
        <f>LN(B4)</f>
        <v>0</v>
      </c>
      <c r="D4">
        <f>((C4-$Z$3)/$AA$3)</f>
        <v>-7.4501847087377593</v>
      </c>
      <c r="E4" s="4">
        <f>Input!I5</f>
        <v>0.90597271428571424</v>
      </c>
      <c r="F4">
        <f>E4-$E$4</f>
        <v>0</v>
      </c>
      <c r="G4">
        <f>P4</f>
        <v>6.0570052952269525E-10</v>
      </c>
      <c r="H4">
        <f>(F4-G4)^2</f>
        <v>3.6687313146407342E-19</v>
      </c>
      <c r="I4">
        <f>(G4-$J$4)^2</f>
        <v>156757.65323883001</v>
      </c>
      <c r="J4">
        <f>AVERAGE(F3:F161)</f>
        <v>395.92632299369745</v>
      </c>
      <c r="K4" t="s">
        <v>5</v>
      </c>
      <c r="L4" t="s">
        <v>6</v>
      </c>
      <c r="N4" s="4">
        <f>Input!J5</f>
        <v>0.25313942857142857</v>
      </c>
      <c r="O4">
        <f>N4-$N$4</f>
        <v>0</v>
      </c>
      <c r="P4">
        <f>$Y$3*((1/B4*$AA$3)*(1/SQRT(2*PI()))*EXP(-1*D4*D4/2))</f>
        <v>6.0570052952269525E-10</v>
      </c>
      <c r="Q4">
        <f>(O4-P4)^2</f>
        <v>3.6687313146407342E-19</v>
      </c>
      <c r="R4">
        <f>(O4-S4)^2</f>
        <v>118.88867772569681</v>
      </c>
      <c r="S4">
        <f>AVERAGE(O3:O167)</f>
        <v>10.903608472689067</v>
      </c>
      <c r="T4" t="s">
        <v>5</v>
      </c>
      <c r="U4" t="s">
        <v>6</v>
      </c>
      <c r="AE4">
        <f>LN(37)</f>
        <v>3.6109179126442243</v>
      </c>
    </row>
    <row r="5" spans="1:31" ht="14.45" x14ac:dyDescent="0.3">
      <c r="A5">
        <f>Input!G6</f>
        <v>2</v>
      </c>
      <c r="B5">
        <f t="shared" si="0"/>
        <v>2</v>
      </c>
      <c r="C5">
        <f t="shared" ref="C5:C68" si="1">LN(B5)</f>
        <v>0.69314718055994529</v>
      </c>
      <c r="D5">
        <f t="shared" ref="D5:D68" si="2">((C5-$Z$3)/$AA$3)</f>
        <v>-5.9791375549325654</v>
      </c>
      <c r="E5" s="4">
        <f>Input!I6</f>
        <v>1.2790202857142856</v>
      </c>
      <c r="F5">
        <f t="shared" ref="F5:F68" si="3">E5-$E$4</f>
        <v>0.37304757142857137</v>
      </c>
      <c r="G5">
        <f>G4+P5</f>
        <v>5.9027226788958353E-6</v>
      </c>
      <c r="H5">
        <f t="shared" ref="H5:H68" si="4">(F5-G5)^2</f>
        <v>0.13916008659087681</v>
      </c>
      <c r="I5">
        <f t="shared" ref="I5:I68" si="5">(G5-$J$4)^2</f>
        <v>156757.64856522309</v>
      </c>
      <c r="K5">
        <f>SUM(I4:I161)</f>
        <v>5390066.6837126417</v>
      </c>
      <c r="L5">
        <f>1-((1-L3)*(W3-1)/(W3-1-1))</f>
        <v>0.99836889377087945</v>
      </c>
      <c r="N5" s="4">
        <f>Input!J6</f>
        <v>0.37304757142857137</v>
      </c>
      <c r="O5">
        <f t="shared" ref="O5:O68" si="6">N5-$N$4</f>
        <v>0.1199081428571428</v>
      </c>
      <c r="P5">
        <f t="shared" ref="P5:P68" si="7">$Y$3*((1/B5*$AA$3)*(1/SQRT(2*PI()))*EXP(-1*D5*D5/2))</f>
        <v>5.9021169783663123E-6</v>
      </c>
      <c r="Q5">
        <f t="shared" ref="Q5:Q68" si="8">(O5-P5)^2</f>
        <v>1.4376547334512348E-2</v>
      </c>
      <c r="R5">
        <f t="shared" ref="R5:R68" si="9">(O5-S5)^2</f>
        <v>1.4377962723448965E-2</v>
      </c>
      <c r="T5">
        <f>SUM(R4:R167)</f>
        <v>12370.374456291873</v>
      </c>
      <c r="U5">
        <f>1-((1-U3)*(Y3-1)/(Y3-1-1))</f>
        <v>0.98505898536627956</v>
      </c>
    </row>
    <row r="6" spans="1:31" ht="14.45" x14ac:dyDescent="0.3">
      <c r="A6">
        <f>Input!G7</f>
        <v>3</v>
      </c>
      <c r="B6">
        <f t="shared" si="0"/>
        <v>3</v>
      </c>
      <c r="C6">
        <f t="shared" si="1"/>
        <v>1.0986122886681098</v>
      </c>
      <c r="D6">
        <f t="shared" si="2"/>
        <v>-5.1186301331639399</v>
      </c>
      <c r="E6" s="4">
        <f>Input!I7</f>
        <v>1.6520678571428571</v>
      </c>
      <c r="F6">
        <f t="shared" si="3"/>
        <v>0.74609514285714285</v>
      </c>
      <c r="G6">
        <f t="shared" ref="G6:G69" si="10">G5+P6</f>
        <v>4.7214328014744529E-4</v>
      </c>
      <c r="H6">
        <f t="shared" si="4"/>
        <v>0.55595365749819614</v>
      </c>
      <c r="I6">
        <f t="shared" si="5"/>
        <v>156757.27937162688</v>
      </c>
      <c r="N6" s="4">
        <f>Input!J7</f>
        <v>0.37304757142857148</v>
      </c>
      <c r="O6">
        <f t="shared" si="6"/>
        <v>0.11990814285714291</v>
      </c>
      <c r="P6">
        <f t="shared" si="7"/>
        <v>4.6624055746854944E-4</v>
      </c>
      <c r="Q6">
        <f t="shared" si="8"/>
        <v>1.4266368024964955E-2</v>
      </c>
      <c r="R6">
        <f t="shared" si="9"/>
        <v>1.4377962723448991E-2</v>
      </c>
    </row>
    <row r="7" spans="1:31" ht="14.45" x14ac:dyDescent="0.3">
      <c r="A7">
        <f>Input!G8</f>
        <v>4</v>
      </c>
      <c r="B7">
        <f t="shared" si="0"/>
        <v>4</v>
      </c>
      <c r="C7">
        <f t="shared" si="1"/>
        <v>1.3862943611198906</v>
      </c>
      <c r="D7">
        <f t="shared" si="2"/>
        <v>-4.5080904011273715</v>
      </c>
      <c r="E7" s="4">
        <f>Input!I8</f>
        <v>2.1317005714285715</v>
      </c>
      <c r="F7">
        <f t="shared" si="3"/>
        <v>1.2257278571428571</v>
      </c>
      <c r="G7">
        <f t="shared" si="10"/>
        <v>7.0783660908801931E-3</v>
      </c>
      <c r="H7">
        <f t="shared" si="4"/>
        <v>1.4851065820412424</v>
      </c>
      <c r="I7">
        <f t="shared" si="5"/>
        <v>156752.04826649459</v>
      </c>
      <c r="N7" s="4">
        <f>Input!J8</f>
        <v>0.47963271428571441</v>
      </c>
      <c r="O7">
        <f t="shared" si="6"/>
        <v>0.22649328571428584</v>
      </c>
      <c r="P7">
        <f t="shared" si="7"/>
        <v>6.6062228107327476E-3</v>
      </c>
      <c r="Q7">
        <f t="shared" si="8"/>
        <v>4.8350320432351115E-2</v>
      </c>
      <c r="R7">
        <f t="shared" si="9"/>
        <v>5.1299208473653116E-2</v>
      </c>
      <c r="T7" s="17"/>
      <c r="U7" s="18"/>
    </row>
    <row r="8" spans="1:31" ht="14.45" x14ac:dyDescent="0.3">
      <c r="A8">
        <f>Input!G9</f>
        <v>5</v>
      </c>
      <c r="B8">
        <f t="shared" si="0"/>
        <v>5</v>
      </c>
      <c r="C8">
        <f t="shared" si="1"/>
        <v>1.6094379124341003</v>
      </c>
      <c r="D8">
        <f t="shared" si="2"/>
        <v>-4.0345189934133883</v>
      </c>
      <c r="E8" s="4">
        <f>Input!I9</f>
        <v>3.237520142857143</v>
      </c>
      <c r="F8">
        <f t="shared" si="3"/>
        <v>2.3315474285714286</v>
      </c>
      <c r="G8">
        <f t="shared" si="10"/>
        <v>4.7028670098537777E-2</v>
      </c>
      <c r="H8">
        <f t="shared" si="4"/>
        <v>5.2190259578145195</v>
      </c>
      <c r="I8">
        <f t="shared" si="5"/>
        <v>156720.41567415066</v>
      </c>
      <c r="N8" s="4">
        <f>Input!J9</f>
        <v>1.1058195714285715</v>
      </c>
      <c r="O8">
        <f t="shared" si="6"/>
        <v>0.85268014285714289</v>
      </c>
      <c r="P8">
        <f t="shared" si="7"/>
        <v>3.9950304007657582E-2</v>
      </c>
      <c r="Q8">
        <f t="shared" si="8"/>
        <v>0.66052979095631048</v>
      </c>
      <c r="R8">
        <f t="shared" si="9"/>
        <v>0.72706342602287755</v>
      </c>
      <c r="T8" s="19" t="s">
        <v>28</v>
      </c>
      <c r="U8" s="24">
        <f>SQRT((U5-L5)^2)</f>
        <v>1.3309908404599891E-2</v>
      </c>
    </row>
    <row r="9" spans="1:31" ht="14.45" x14ac:dyDescent="0.3">
      <c r="A9">
        <f>Input!G10</f>
        <v>6</v>
      </c>
      <c r="B9">
        <f t="shared" si="0"/>
        <v>6</v>
      </c>
      <c r="C9">
        <f t="shared" si="1"/>
        <v>1.791759469228055</v>
      </c>
      <c r="D9">
        <f t="shared" si="2"/>
        <v>-3.6475829793587455</v>
      </c>
      <c r="E9" s="4">
        <f>Input!I10</f>
        <v>4.3300165714285717</v>
      </c>
      <c r="F9">
        <f t="shared" si="3"/>
        <v>3.4240438571428573</v>
      </c>
      <c r="G9">
        <f t="shared" si="10"/>
        <v>0.19419385806697298</v>
      </c>
      <c r="H9">
        <f t="shared" si="4"/>
        <v>10.431931016530491</v>
      </c>
      <c r="I9">
        <f t="shared" si="5"/>
        <v>156603.91803021933</v>
      </c>
      <c r="N9" s="4">
        <f>Input!J10</f>
        <v>1.0924964285714287</v>
      </c>
      <c r="O9">
        <f t="shared" si="6"/>
        <v>0.83935700000000013</v>
      </c>
      <c r="P9">
        <f t="shared" si="7"/>
        <v>0.1471651879684352</v>
      </c>
      <c r="Q9">
        <f t="shared" si="8"/>
        <v>0.47912950464354126</v>
      </c>
      <c r="R9">
        <f t="shared" si="9"/>
        <v>0.7045201734490002</v>
      </c>
      <c r="T9" s="21"/>
      <c r="U9" s="22"/>
    </row>
    <row r="10" spans="1:31" ht="14.45" x14ac:dyDescent="0.3">
      <c r="A10">
        <f>Input!G11</f>
        <v>7</v>
      </c>
      <c r="B10">
        <f t="shared" si="0"/>
        <v>7</v>
      </c>
      <c r="C10">
        <f t="shared" si="1"/>
        <v>1.9459101490553132</v>
      </c>
      <c r="D10">
        <f t="shared" si="2"/>
        <v>-3.3204332409239186</v>
      </c>
      <c r="E10" s="4">
        <f>Input!I11</f>
        <v>5.9687612857142858</v>
      </c>
      <c r="F10">
        <f t="shared" si="3"/>
        <v>5.0627885714285714</v>
      </c>
      <c r="G10">
        <f t="shared" si="10"/>
        <v>0.5885274951734667</v>
      </c>
      <c r="H10">
        <f t="shared" si="4"/>
        <v>20.019012178491487</v>
      </c>
      <c r="I10">
        <f t="shared" si="5"/>
        <v>156291.97254963277</v>
      </c>
      <c r="N10" s="4">
        <f>Input!J11</f>
        <v>1.6387447142857141</v>
      </c>
      <c r="O10">
        <f t="shared" si="6"/>
        <v>1.3856052857142855</v>
      </c>
      <c r="P10">
        <f t="shared" si="7"/>
        <v>0.39433363710649366</v>
      </c>
      <c r="Q10">
        <f t="shared" si="8"/>
        <v>0.98261948133360977</v>
      </c>
      <c r="R10">
        <f t="shared" si="9"/>
        <v>1.9199020077993669</v>
      </c>
      <c r="Z10">
        <f>Z3+AA3</f>
        <v>3.981668222477655</v>
      </c>
      <c r="AA10">
        <f>EXP(Z10)</f>
        <v>53.606387056403548</v>
      </c>
      <c r="AC10">
        <v>686</v>
      </c>
    </row>
    <row r="11" spans="1:31" ht="14.45" x14ac:dyDescent="0.3">
      <c r="A11">
        <f>Input!G12</f>
        <v>8</v>
      </c>
      <c r="B11">
        <f t="shared" si="0"/>
        <v>8</v>
      </c>
      <c r="C11">
        <f t="shared" si="1"/>
        <v>2.0794415416798357</v>
      </c>
      <c r="D11">
        <f t="shared" si="2"/>
        <v>-3.0370432473221771</v>
      </c>
      <c r="E11" s="4">
        <f>Input!I12</f>
        <v>8.2336930000000006</v>
      </c>
      <c r="F11">
        <f t="shared" si="3"/>
        <v>7.3277202857142862</v>
      </c>
      <c r="G11">
        <f t="shared" si="10"/>
        <v>1.4378921148465076</v>
      </c>
      <c r="H11">
        <f t="shared" si="4"/>
        <v>34.690075882347678</v>
      </c>
      <c r="I11">
        <f t="shared" si="5"/>
        <v>155621.12209725793</v>
      </c>
      <c r="N11" s="4">
        <f>Input!J12</f>
        <v>2.2649317142857148</v>
      </c>
      <c r="O11">
        <f t="shared" si="6"/>
        <v>2.0117922857142863</v>
      </c>
      <c r="P11">
        <f t="shared" si="7"/>
        <v>0.84936461967304089</v>
      </c>
      <c r="Q11">
        <f t="shared" si="8"/>
        <v>1.3512380787780971</v>
      </c>
      <c r="R11">
        <f t="shared" si="9"/>
        <v>4.0473082008595123</v>
      </c>
      <c r="Z11">
        <f>Z3+AA3*2</f>
        <v>4.4528612625967048</v>
      </c>
      <c r="AA11">
        <f>EXP(Z11)</f>
        <v>85.872296015225373</v>
      </c>
    </row>
    <row r="12" spans="1:31" ht="14.45" x14ac:dyDescent="0.3">
      <c r="A12">
        <f>Input!G13</f>
        <v>9</v>
      </c>
      <c r="B12">
        <f t="shared" si="0"/>
        <v>9</v>
      </c>
      <c r="C12">
        <f t="shared" si="1"/>
        <v>2.1972245773362196</v>
      </c>
      <c r="D12">
        <f t="shared" si="2"/>
        <v>-2.7870755575901196</v>
      </c>
      <c r="E12" s="4">
        <f>Input!I13</f>
        <v>11.191427285714285</v>
      </c>
      <c r="F12">
        <f t="shared" si="3"/>
        <v>10.285454571428572</v>
      </c>
      <c r="G12">
        <f t="shared" si="10"/>
        <v>3.0013047369246593</v>
      </c>
      <c r="H12">
        <f t="shared" si="4"/>
        <v>53.058838811503371</v>
      </c>
      <c r="I12">
        <f t="shared" si="5"/>
        <v>154390.06997208521</v>
      </c>
      <c r="N12" s="4">
        <f>Input!J13</f>
        <v>2.9577342857142845</v>
      </c>
      <c r="O12">
        <f t="shared" si="6"/>
        <v>2.704594857142856</v>
      </c>
      <c r="P12">
        <f t="shared" si="7"/>
        <v>1.5634126220781515</v>
      </c>
      <c r="Q12">
        <f t="shared" si="8"/>
        <v>1.3022968936272745</v>
      </c>
      <c r="R12">
        <f t="shared" si="9"/>
        <v>7.3148333412835855</v>
      </c>
    </row>
    <row r="13" spans="1:31" ht="14.45" x14ac:dyDescent="0.3">
      <c r="A13">
        <f>Input!G14</f>
        <v>10</v>
      </c>
      <c r="B13">
        <f t="shared" si="0"/>
        <v>10</v>
      </c>
      <c r="C13">
        <f t="shared" si="1"/>
        <v>2.3025850929940459</v>
      </c>
      <c r="D13">
        <f t="shared" si="2"/>
        <v>-2.5634718396081935</v>
      </c>
      <c r="E13" s="4">
        <f>Input!I14</f>
        <v>14.748702285714286</v>
      </c>
      <c r="F13">
        <f t="shared" si="3"/>
        <v>13.842729571428572</v>
      </c>
      <c r="G13">
        <f t="shared" si="10"/>
        <v>5.5605480659965423</v>
      </c>
      <c r="H13">
        <f t="shared" si="4"/>
        <v>68.59453048892037</v>
      </c>
      <c r="I13">
        <f t="shared" si="5"/>
        <v>152385.43823490443</v>
      </c>
      <c r="N13" s="4">
        <f>Input!J14</f>
        <v>3.5572750000000006</v>
      </c>
      <c r="O13">
        <f t="shared" si="6"/>
        <v>3.3041355714285721</v>
      </c>
      <c r="P13">
        <f t="shared" si="7"/>
        <v>2.5592433290718835</v>
      </c>
      <c r="Q13">
        <f t="shared" si="8"/>
        <v>0.55486445272317575</v>
      </c>
      <c r="R13">
        <f t="shared" si="9"/>
        <v>10.917311874379616</v>
      </c>
    </row>
    <row r="14" spans="1:31" ht="14.45" x14ac:dyDescent="0.3">
      <c r="A14">
        <f>Input!G15</f>
        <v>11</v>
      </c>
      <c r="B14">
        <f t="shared" si="0"/>
        <v>11</v>
      </c>
      <c r="C14">
        <f t="shared" si="1"/>
        <v>2.3978952727983707</v>
      </c>
      <c r="D14">
        <f t="shared" si="2"/>
        <v>-2.3611976723576671</v>
      </c>
      <c r="E14" s="4">
        <f>Input!I15</f>
        <v>19.478412571428574</v>
      </c>
      <c r="F14">
        <f t="shared" si="3"/>
        <v>18.572439857142861</v>
      </c>
      <c r="G14">
        <f t="shared" si="10"/>
        <v>9.3890292723286244</v>
      </c>
      <c r="H14">
        <f t="shared" si="4"/>
        <v>84.335029969278153</v>
      </c>
      <c r="I14">
        <f t="shared" si="5"/>
        <v>149411.07943743977</v>
      </c>
      <c r="N14" s="4">
        <f>Input!J15</f>
        <v>4.7297102857142885</v>
      </c>
      <c r="O14">
        <f t="shared" si="6"/>
        <v>4.4765708571428604</v>
      </c>
      <c r="P14">
        <f t="shared" si="7"/>
        <v>3.8284812063320817</v>
      </c>
      <c r="Q14">
        <f t="shared" si="8"/>
        <v>0.4200201954880371</v>
      </c>
      <c r="R14">
        <f t="shared" si="9"/>
        <v>20.039686639020765</v>
      </c>
    </row>
    <row r="15" spans="1:31" ht="14.45" x14ac:dyDescent="0.3">
      <c r="A15">
        <f>Input!G16</f>
        <v>12</v>
      </c>
      <c r="B15">
        <f t="shared" si="0"/>
        <v>12</v>
      </c>
      <c r="C15">
        <f t="shared" si="1"/>
        <v>2.4849066497880004</v>
      </c>
      <c r="D15">
        <f t="shared" si="2"/>
        <v>-2.1765358255535512</v>
      </c>
      <c r="E15" s="4">
        <f>Input!I16</f>
        <v>24.447939285714284</v>
      </c>
      <c r="F15">
        <f t="shared" si="3"/>
        <v>23.541966571428571</v>
      </c>
      <c r="G15">
        <f t="shared" si="10"/>
        <v>14.724781746820465</v>
      </c>
      <c r="H15">
        <f t="shared" si="4"/>
        <v>77.742748231299473</v>
      </c>
      <c r="I15">
        <f t="shared" si="5"/>
        <v>145314.61504899448</v>
      </c>
      <c r="N15" s="4">
        <f>Input!J16</f>
        <v>4.9695267142857098</v>
      </c>
      <c r="O15">
        <f t="shared" si="6"/>
        <v>4.7163872857142817</v>
      </c>
      <c r="P15">
        <f t="shared" si="7"/>
        <v>5.3357524744918408</v>
      </c>
      <c r="Q15">
        <f t="shared" si="8"/>
        <v>0.38361323706946138</v>
      </c>
      <c r="R15">
        <f t="shared" si="9"/>
        <v>22.244309028847329</v>
      </c>
    </row>
    <row r="16" spans="1:31" x14ac:dyDescent="0.25">
      <c r="A16">
        <f>Input!G17</f>
        <v>13</v>
      </c>
      <c r="B16">
        <f t="shared" si="0"/>
        <v>13</v>
      </c>
      <c r="C16">
        <f t="shared" si="1"/>
        <v>2.5649493574615367</v>
      </c>
      <c r="D16">
        <f t="shared" si="2"/>
        <v>-2.0066633935386111</v>
      </c>
      <c r="E16" s="4">
        <f>Input!I17</f>
        <v>32.441815857142856</v>
      </c>
      <c r="F16">
        <f t="shared" si="3"/>
        <v>31.535843142857143</v>
      </c>
      <c r="G16">
        <f t="shared" si="10"/>
        <v>21.751307105093009</v>
      </c>
      <c r="H16">
        <f t="shared" si="4"/>
        <v>95.737145474305066</v>
      </c>
      <c r="I16">
        <f t="shared" si="5"/>
        <v>140006.94251523737</v>
      </c>
      <c r="N16" s="4">
        <f>Input!J17</f>
        <v>7.9938765714285722</v>
      </c>
      <c r="O16">
        <f t="shared" si="6"/>
        <v>7.7407371428571441</v>
      </c>
      <c r="P16">
        <f t="shared" si="7"/>
        <v>7.0265253582725444</v>
      </c>
      <c r="Q16">
        <f t="shared" si="8"/>
        <v>0.51009847323951862</v>
      </c>
      <c r="R16">
        <f t="shared" si="9"/>
        <v>59.919011514808183</v>
      </c>
      <c r="X16" t="s">
        <v>469</v>
      </c>
      <c r="Y16">
        <f>EXP($Z$3-$AA$3*$AA$3)</f>
        <v>26.801351123499646</v>
      </c>
    </row>
    <row r="17" spans="1:18" ht="14.45" x14ac:dyDescent="0.3">
      <c r="A17">
        <f>Input!G18</f>
        <v>14</v>
      </c>
      <c r="B17">
        <f t="shared" si="0"/>
        <v>14</v>
      </c>
      <c r="C17">
        <f t="shared" si="1"/>
        <v>2.6390573296152584</v>
      </c>
      <c r="D17">
        <f t="shared" si="2"/>
        <v>-1.8493860871187244</v>
      </c>
      <c r="E17" s="4">
        <f>Input!I18</f>
        <v>41.661420142857146</v>
      </c>
      <c r="F17">
        <f t="shared" si="3"/>
        <v>40.755447428571429</v>
      </c>
      <c r="G17">
        <f t="shared" si="10"/>
        <v>30.587171072900617</v>
      </c>
      <c r="H17">
        <f t="shared" si="4"/>
        <v>103.3938440452941</v>
      </c>
      <c r="I17">
        <f t="shared" si="5"/>
        <v>133472.69592620706</v>
      </c>
      <c r="N17" s="4">
        <f>Input!J18</f>
        <v>9.2196042857142899</v>
      </c>
      <c r="O17">
        <f t="shared" si="6"/>
        <v>8.9664648571428618</v>
      </c>
      <c r="P17">
        <f t="shared" si="7"/>
        <v>8.8358639678076099</v>
      </c>
      <c r="Q17">
        <f t="shared" si="8"/>
        <v>1.7056592295158723E-2</v>
      </c>
      <c r="R17">
        <f t="shared" si="9"/>
        <v>80.397492034377962</v>
      </c>
    </row>
    <row r="18" spans="1:18" ht="14.45" x14ac:dyDescent="0.3">
      <c r="A18">
        <f>Input!G19</f>
        <v>15</v>
      </c>
      <c r="B18">
        <f t="shared" si="0"/>
        <v>15</v>
      </c>
      <c r="C18">
        <f t="shared" si="1"/>
        <v>2.7080502011022101</v>
      </c>
      <c r="D18">
        <f t="shared" si="2"/>
        <v>-1.7029644178395684</v>
      </c>
      <c r="E18" s="4">
        <f>Input!I19</f>
        <v>52.399861000000001</v>
      </c>
      <c r="F18">
        <f t="shared" si="3"/>
        <v>51.493888285714284</v>
      </c>
      <c r="G18">
        <f t="shared" si="10"/>
        <v>41.283456920152432</v>
      </c>
      <c r="H18">
        <f t="shared" si="4"/>
        <v>104.25290867084928</v>
      </c>
      <c r="I18">
        <f t="shared" si="5"/>
        <v>125771.56245685839</v>
      </c>
      <c r="N18" s="4">
        <f>Input!J19</f>
        <v>10.738440857142855</v>
      </c>
      <c r="O18">
        <f t="shared" si="6"/>
        <v>10.485301428571427</v>
      </c>
      <c r="P18">
        <f t="shared" si="7"/>
        <v>10.696285847251817</v>
      </c>
      <c r="Q18">
        <f t="shared" si="8"/>
        <v>4.4514424925901998E-2</v>
      </c>
      <c r="R18">
        <f t="shared" si="9"/>
        <v>109.94154604800201</v>
      </c>
    </row>
    <row r="19" spans="1:18" ht="14.45" x14ac:dyDescent="0.3">
      <c r="A19">
        <f>Input!G20</f>
        <v>16</v>
      </c>
      <c r="B19">
        <f t="shared" si="0"/>
        <v>16</v>
      </c>
      <c r="C19">
        <f t="shared" si="1"/>
        <v>2.7725887222397811</v>
      </c>
      <c r="D19">
        <f t="shared" si="2"/>
        <v>-1.565996093516983</v>
      </c>
      <c r="E19" s="4">
        <f>Input!I20</f>
        <v>63.951012714285717</v>
      </c>
      <c r="F19">
        <f t="shared" si="3"/>
        <v>63.04504</v>
      </c>
      <c r="G19">
        <f t="shared" si="10"/>
        <v>53.827301389848074</v>
      </c>
      <c r="H19">
        <f t="shared" si="4"/>
        <v>84.966705085085565</v>
      </c>
      <c r="I19">
        <f t="shared" si="5"/>
        <v>117031.74058231102</v>
      </c>
      <c r="N19" s="4">
        <f>Input!J20</f>
        <v>11.551151714285716</v>
      </c>
      <c r="O19">
        <f t="shared" si="6"/>
        <v>11.298012285714288</v>
      </c>
      <c r="P19">
        <f t="shared" si="7"/>
        <v>12.543844469695644</v>
      </c>
      <c r="Q19">
        <f t="shared" si="8"/>
        <v>1.5520978306437563</v>
      </c>
      <c r="R19">
        <f t="shared" si="9"/>
        <v>127.64508160815099</v>
      </c>
    </row>
    <row r="20" spans="1:18" ht="14.45" x14ac:dyDescent="0.3">
      <c r="A20">
        <f>Input!G21</f>
        <v>17</v>
      </c>
      <c r="B20">
        <f t="shared" si="0"/>
        <v>17</v>
      </c>
      <c r="C20">
        <f t="shared" si="1"/>
        <v>2.8332133440562162</v>
      </c>
      <c r="D20">
        <f t="shared" si="2"/>
        <v>-1.4373341298319553</v>
      </c>
      <c r="E20" s="4">
        <f>Input!I21</f>
        <v>76.448106428571435</v>
      </c>
      <c r="F20">
        <f t="shared" si="3"/>
        <v>75.542133714285725</v>
      </c>
      <c r="G20">
        <f t="shared" si="10"/>
        <v>68.149527799752946</v>
      </c>
      <c r="H20">
        <f t="shared" si="4"/>
        <v>54.650622207585037</v>
      </c>
      <c r="I20">
        <f t="shared" si="5"/>
        <v>107437.62746761304</v>
      </c>
      <c r="N20" s="4">
        <f>Input!J21</f>
        <v>12.497093714285718</v>
      </c>
      <c r="O20">
        <f t="shared" si="6"/>
        <v>12.24395428571429</v>
      </c>
      <c r="P20">
        <f t="shared" si="7"/>
        <v>14.32222640990487</v>
      </c>
      <c r="Q20">
        <f t="shared" si="8"/>
        <v>4.319215022187624</v>
      </c>
      <c r="R20">
        <f t="shared" si="9"/>
        <v>149.91441655066134</v>
      </c>
    </row>
    <row r="21" spans="1:18" ht="14.45" x14ac:dyDescent="0.3">
      <c r="A21">
        <f>Input!G22</f>
        <v>18</v>
      </c>
      <c r="B21">
        <f t="shared" si="0"/>
        <v>18</v>
      </c>
      <c r="C21">
        <f t="shared" si="1"/>
        <v>2.8903717578961645</v>
      </c>
      <c r="D21">
        <f t="shared" si="2"/>
        <v>-1.3160284037849261</v>
      </c>
      <c r="E21" s="4">
        <f>Input!I22</f>
        <v>89.744587857142861</v>
      </c>
      <c r="F21">
        <f t="shared" si="3"/>
        <v>88.838615142857151</v>
      </c>
      <c r="G21">
        <f t="shared" si="10"/>
        <v>84.134571746626278</v>
      </c>
      <c r="H21">
        <f t="shared" si="4"/>
        <v>22.128024273623282</v>
      </c>
      <c r="I21">
        <f t="shared" si="5"/>
        <v>97214.096145715492</v>
      </c>
      <c r="N21" s="4">
        <f>Input!J22</f>
        <v>13.296481428571425</v>
      </c>
      <c r="O21">
        <f t="shared" si="6"/>
        <v>13.043341999999997</v>
      </c>
      <c r="P21">
        <f t="shared" si="7"/>
        <v>15.985043946873338</v>
      </c>
      <c r="Q21">
        <f t="shared" si="8"/>
        <v>8.6536103442384036</v>
      </c>
      <c r="R21">
        <f t="shared" si="9"/>
        <v>170.12877052896394</v>
      </c>
    </row>
    <row r="22" spans="1:18" ht="14.45" x14ac:dyDescent="0.3">
      <c r="A22">
        <f>Input!G23</f>
        <v>19</v>
      </c>
      <c r="B22">
        <f t="shared" si="0"/>
        <v>19</v>
      </c>
      <c r="C22">
        <f t="shared" si="1"/>
        <v>2.9444389791664403</v>
      </c>
      <c r="D22">
        <f t="shared" si="2"/>
        <v>-1.2012830305157978</v>
      </c>
      <c r="E22" s="4">
        <f>Input!I23</f>
        <v>105.59910971428573</v>
      </c>
      <c r="F22">
        <f t="shared" si="3"/>
        <v>104.69313700000002</v>
      </c>
      <c r="G22">
        <f t="shared" si="10"/>
        <v>101.63125318014298</v>
      </c>
      <c r="H22">
        <f t="shared" si="4"/>
        <v>9.3751325263023659</v>
      </c>
      <c r="I22">
        <f t="shared" si="5"/>
        <v>86609.588116564919</v>
      </c>
      <c r="N22" s="4">
        <f>Input!J23</f>
        <v>15.854521857142871</v>
      </c>
      <c r="O22">
        <f t="shared" si="6"/>
        <v>15.601382428571442</v>
      </c>
      <c r="P22">
        <f t="shared" si="7"/>
        <v>17.496681433516695</v>
      </c>
      <c r="Q22">
        <f t="shared" si="8"/>
        <v>3.5921583181464651</v>
      </c>
      <c r="R22">
        <f t="shared" si="9"/>
        <v>243.40313368253777</v>
      </c>
    </row>
    <row r="23" spans="1:18" ht="14.45" x14ac:dyDescent="0.3">
      <c r="A23">
        <f>Input!G24</f>
        <v>20</v>
      </c>
      <c r="B23">
        <f t="shared" si="0"/>
        <v>20</v>
      </c>
      <c r="C23">
        <f t="shared" si="1"/>
        <v>2.9957322735539909</v>
      </c>
      <c r="D23">
        <f t="shared" si="2"/>
        <v>-1.0924246858030002</v>
      </c>
      <c r="E23" s="4">
        <f>Input!I24</f>
        <v>121.99987985714286</v>
      </c>
      <c r="F23">
        <f t="shared" si="3"/>
        <v>121.09390714285715</v>
      </c>
      <c r="G23">
        <f t="shared" si="10"/>
        <v>120.46334730832143</v>
      </c>
      <c r="H23">
        <f t="shared" si="4"/>
        <v>0.39760570492971059</v>
      </c>
      <c r="I23">
        <f t="shared" si="5"/>
        <v>75879.850973442066</v>
      </c>
      <c r="N23" s="4">
        <f>Input!J24</f>
        <v>16.400770142857127</v>
      </c>
      <c r="O23">
        <f t="shared" si="6"/>
        <v>16.147630714285697</v>
      </c>
      <c r="P23">
        <f t="shared" si="7"/>
        <v>18.832094128178451</v>
      </c>
      <c r="Q23">
        <f t="shared" si="8"/>
        <v>7.2063438205287387</v>
      </c>
      <c r="R23">
        <f t="shared" si="9"/>
        <v>260.74597768494277</v>
      </c>
    </row>
    <row r="24" spans="1:18" ht="14.45" x14ac:dyDescent="0.3">
      <c r="A24">
        <f>Input!G25</f>
        <v>21</v>
      </c>
      <c r="B24">
        <f t="shared" si="0"/>
        <v>21</v>
      </c>
      <c r="C24">
        <f t="shared" si="1"/>
        <v>3.044522437723423</v>
      </c>
      <c r="D24">
        <f t="shared" si="2"/>
        <v>-0.98887866535009838</v>
      </c>
      <c r="E24" s="4">
        <f>Input!I25</f>
        <v>141.26512242857143</v>
      </c>
      <c r="F24">
        <f t="shared" si="3"/>
        <v>140.35914971428571</v>
      </c>
      <c r="G24">
        <f t="shared" si="10"/>
        <v>140.43927082740262</v>
      </c>
      <c r="H24">
        <f t="shared" si="4"/>
        <v>6.4193927670937821E-3</v>
      </c>
      <c r="I24">
        <f t="shared" si="5"/>
        <v>65273.633824623059</v>
      </c>
      <c r="N24" s="4">
        <f>Input!J25</f>
        <v>19.265242571428573</v>
      </c>
      <c r="O24">
        <f t="shared" si="6"/>
        <v>19.012103142857143</v>
      </c>
      <c r="P24">
        <f t="shared" si="7"/>
        <v>19.975923519081185</v>
      </c>
      <c r="Q24">
        <f t="shared" si="8"/>
        <v>0.92894971762465439</v>
      </c>
      <c r="R24">
        <f t="shared" si="9"/>
        <v>361.46006591463845</v>
      </c>
    </row>
    <row r="25" spans="1:18" ht="14.45" x14ac:dyDescent="0.3">
      <c r="A25">
        <f>Input!G26</f>
        <v>22</v>
      </c>
      <c r="B25">
        <f t="shared" si="0"/>
        <v>22</v>
      </c>
      <c r="C25">
        <f t="shared" si="1"/>
        <v>3.0910424533583161</v>
      </c>
      <c r="D25">
        <f t="shared" si="2"/>
        <v>-0.89015051855247285</v>
      </c>
      <c r="E25" s="4">
        <f>Input!I26</f>
        <v>163.06175928571429</v>
      </c>
      <c r="F25">
        <f t="shared" si="3"/>
        <v>162.15578657142856</v>
      </c>
      <c r="G25">
        <f t="shared" si="10"/>
        <v>161.36049686007226</v>
      </c>
      <c r="H25">
        <f t="shared" si="4"/>
        <v>0.63248572498919331</v>
      </c>
      <c r="I25">
        <f t="shared" si="5"/>
        <v>55021.126789750087</v>
      </c>
      <c r="N25" s="4">
        <f>Input!J26</f>
        <v>21.796636857142857</v>
      </c>
      <c r="O25">
        <f t="shared" si="6"/>
        <v>21.543497428571428</v>
      </c>
      <c r="P25">
        <f t="shared" si="7"/>
        <v>20.921226032669644</v>
      </c>
      <c r="Q25">
        <f t="shared" si="8"/>
        <v>0.38722169015755459</v>
      </c>
      <c r="R25">
        <f t="shared" si="9"/>
        <v>464.1222814548637</v>
      </c>
    </row>
    <row r="26" spans="1:18" ht="14.45" x14ac:dyDescent="0.3">
      <c r="A26">
        <f>Input!G27</f>
        <v>23</v>
      </c>
      <c r="B26">
        <f t="shared" si="0"/>
        <v>23</v>
      </c>
      <c r="C26">
        <f t="shared" si="1"/>
        <v>3.1354942159291497</v>
      </c>
      <c r="D26">
        <f t="shared" si="2"/>
        <v>-0.79581176821863397</v>
      </c>
      <c r="E26" s="4">
        <f>Input!I27</f>
        <v>185.67110685714286</v>
      </c>
      <c r="F26">
        <f t="shared" si="3"/>
        <v>184.76513414285714</v>
      </c>
      <c r="G26">
        <f t="shared" si="10"/>
        <v>183.02853479000697</v>
      </c>
      <c r="H26">
        <f t="shared" si="4"/>
        <v>3.0157773123196061</v>
      </c>
      <c r="I26">
        <f t="shared" si="5"/>
        <v>45325.468222023454</v>
      </c>
      <c r="N26" s="4">
        <f>Input!J27</f>
        <v>22.609347571428572</v>
      </c>
      <c r="O26">
        <f t="shared" si="6"/>
        <v>22.356208142857142</v>
      </c>
      <c r="P26">
        <f t="shared" si="7"/>
        <v>21.668037929934719</v>
      </c>
      <c r="Q26">
        <f t="shared" si="8"/>
        <v>0.47357824195369208</v>
      </c>
      <c r="R26">
        <f t="shared" si="9"/>
        <v>499.80004252675195</v>
      </c>
    </row>
    <row r="27" spans="1:18" ht="14.45" x14ac:dyDescent="0.3">
      <c r="A27">
        <f>Input!G28</f>
        <v>24</v>
      </c>
      <c r="B27">
        <f t="shared" si="0"/>
        <v>24</v>
      </c>
      <c r="C27">
        <f t="shared" si="1"/>
        <v>3.1780538303479458</v>
      </c>
      <c r="D27">
        <f t="shared" si="2"/>
        <v>-0.70548867174835694</v>
      </c>
      <c r="E27" s="4">
        <f>Input!I28</f>
        <v>209.18642714285713</v>
      </c>
      <c r="F27">
        <f t="shared" si="3"/>
        <v>208.2804544285714</v>
      </c>
      <c r="G27">
        <f t="shared" si="10"/>
        <v>205.25046627864569</v>
      </c>
      <c r="H27">
        <f t="shared" si="4"/>
        <v>9.180828188690251</v>
      </c>
      <c r="I27">
        <f t="shared" si="5"/>
        <v>36357.28233401895</v>
      </c>
      <c r="N27" s="4">
        <f>Input!J28</f>
        <v>23.515320285714267</v>
      </c>
      <c r="O27">
        <f t="shared" si="6"/>
        <v>23.262180857142837</v>
      </c>
      <c r="P27">
        <f t="shared" si="7"/>
        <v>22.22193148863872</v>
      </c>
      <c r="Q27">
        <f t="shared" si="8"/>
        <v>1.0821187486732147</v>
      </c>
      <c r="R27">
        <f t="shared" si="9"/>
        <v>541.12905823042263</v>
      </c>
    </row>
    <row r="28" spans="1:18" ht="14.45" x14ac:dyDescent="0.3">
      <c r="A28">
        <f>Input!G29</f>
        <v>25</v>
      </c>
      <c r="B28">
        <f t="shared" si="0"/>
        <v>25</v>
      </c>
      <c r="C28">
        <f t="shared" si="1"/>
        <v>3.2188758248682006</v>
      </c>
      <c r="D28">
        <f t="shared" si="2"/>
        <v>-0.61885327808901758</v>
      </c>
      <c r="E28" s="4">
        <f>Input!I29</f>
        <v>234.68689342857144</v>
      </c>
      <c r="F28">
        <f t="shared" si="3"/>
        <v>233.78092071428571</v>
      </c>
      <c r="G28">
        <f t="shared" si="10"/>
        <v>227.84312808405812</v>
      </c>
      <c r="H28">
        <f t="shared" si="4"/>
        <v>35.257381319585093</v>
      </c>
      <c r="I28">
        <f t="shared" si="5"/>
        <v>28251.960411031807</v>
      </c>
      <c r="N28" s="4">
        <f>Input!J29</f>
        <v>25.50046628571431</v>
      </c>
      <c r="O28">
        <f t="shared" si="6"/>
        <v>25.24732685714288</v>
      </c>
      <c r="P28">
        <f t="shared" si="7"/>
        <v>22.592661805412437</v>
      </c>
      <c r="Q28">
        <f t="shared" si="8"/>
        <v>7.0472465368789985</v>
      </c>
      <c r="R28">
        <f t="shared" si="9"/>
        <v>637.42751343140822</v>
      </c>
    </row>
    <row r="29" spans="1:18" ht="14.45" x14ac:dyDescent="0.3">
      <c r="A29">
        <f>Input!G30</f>
        <v>26</v>
      </c>
      <c r="B29">
        <f t="shared" si="0"/>
        <v>26</v>
      </c>
      <c r="C29">
        <f t="shared" si="1"/>
        <v>3.2580965380214821</v>
      </c>
      <c r="D29">
        <f t="shared" si="2"/>
        <v>-0.53561623973341665</v>
      </c>
      <c r="E29" s="4">
        <f>Input!I30</f>
        <v>259.38797199999999</v>
      </c>
      <c r="F29">
        <f t="shared" si="3"/>
        <v>258.48199928571427</v>
      </c>
      <c r="G29">
        <f t="shared" si="10"/>
        <v>250.63608892603656</v>
      </c>
      <c r="H29">
        <f t="shared" si="4"/>
        <v>61.558309372097895</v>
      </c>
      <c r="I29">
        <f t="shared" si="5"/>
        <v>21109.252115435687</v>
      </c>
      <c r="N29" s="4">
        <f>Input!J30</f>
        <v>24.701078571428553</v>
      </c>
      <c r="O29">
        <f t="shared" si="6"/>
        <v>24.447939142857123</v>
      </c>
      <c r="P29">
        <f t="shared" si="7"/>
        <v>22.792960841978456</v>
      </c>
      <c r="Q29">
        <f t="shared" si="8"/>
        <v>2.7389531763792414</v>
      </c>
      <c r="R29">
        <f t="shared" si="9"/>
        <v>597.70172833284551</v>
      </c>
    </row>
    <row r="30" spans="1:18" x14ac:dyDescent="0.25">
      <c r="A30">
        <f>Input!G31</f>
        <v>27</v>
      </c>
      <c r="B30">
        <f t="shared" si="0"/>
        <v>27</v>
      </c>
      <c r="C30">
        <f t="shared" si="1"/>
        <v>3.2958368660043291</v>
      </c>
      <c r="D30">
        <f t="shared" si="2"/>
        <v>-0.45552098201629998</v>
      </c>
      <c r="E30" s="4">
        <f>Input!I31</f>
        <v>285.14157771428569</v>
      </c>
      <c r="F30">
        <f t="shared" si="3"/>
        <v>284.23560499999996</v>
      </c>
      <c r="G30">
        <f t="shared" si="10"/>
        <v>273.47359347546228</v>
      </c>
      <c r="H30">
        <f t="shared" si="4"/>
        <v>115.82089205428191</v>
      </c>
      <c r="I30">
        <f t="shared" si="5"/>
        <v>14994.670966466063</v>
      </c>
      <c r="N30" s="4">
        <f>Input!J31</f>
        <v>25.753605714285698</v>
      </c>
      <c r="O30">
        <f t="shared" si="6"/>
        <v>25.500466285714268</v>
      </c>
      <c r="P30">
        <f t="shared" si="7"/>
        <v>22.837504549425741</v>
      </c>
      <c r="Q30">
        <f t="shared" si="8"/>
        <v>7.0913652089368027</v>
      </c>
      <c r="R30">
        <f t="shared" si="9"/>
        <v>650.27378078884999</v>
      </c>
    </row>
    <row r="31" spans="1:18" x14ac:dyDescent="0.25">
      <c r="A31">
        <f>Input!G32</f>
        <v>28</v>
      </c>
      <c r="B31">
        <f t="shared" si="0"/>
        <v>28</v>
      </c>
      <c r="C31">
        <f t="shared" si="1"/>
        <v>3.3322045101752038</v>
      </c>
      <c r="D31">
        <f t="shared" si="2"/>
        <v>-0.37833893331353025</v>
      </c>
      <c r="E31" s="4">
        <f>Input!I32</f>
        <v>309.28308500000003</v>
      </c>
      <c r="F31">
        <f t="shared" si="3"/>
        <v>308.3771122857143</v>
      </c>
      <c r="G31">
        <f t="shared" si="10"/>
        <v>296.21565146393851</v>
      </c>
      <c r="H31">
        <f t="shared" si="4"/>
        <v>147.90112931958748</v>
      </c>
      <c r="I31">
        <f t="shared" si="5"/>
        <v>9942.2180169154799</v>
      </c>
      <c r="N31" s="4">
        <f>Input!J32</f>
        <v>24.14150728571434</v>
      </c>
      <c r="O31">
        <f t="shared" si="6"/>
        <v>23.88836785714291</v>
      </c>
      <c r="P31">
        <f t="shared" si="7"/>
        <v>22.742057988476258</v>
      </c>
      <c r="Q31">
        <f t="shared" si="8"/>
        <v>1.3140263150025568</v>
      </c>
      <c r="R31">
        <f t="shared" si="9"/>
        <v>570.65411887817856</v>
      </c>
    </row>
    <row r="32" spans="1:18" x14ac:dyDescent="0.25">
      <c r="A32">
        <f>Input!G33</f>
        <v>29</v>
      </c>
      <c r="B32">
        <f t="shared" si="0"/>
        <v>29</v>
      </c>
      <c r="C32">
        <f t="shared" si="1"/>
        <v>3.3672958299864741</v>
      </c>
      <c r="D32">
        <f t="shared" si="2"/>
        <v>-0.30386559261561946</v>
      </c>
      <c r="E32" s="4">
        <f>Input!I33</f>
        <v>333.81096300000002</v>
      </c>
      <c r="F32">
        <f t="shared" si="3"/>
        <v>332.90499028571429</v>
      </c>
      <c r="G32">
        <f t="shared" si="10"/>
        <v>318.73844157199881</v>
      </c>
      <c r="H32">
        <f t="shared" si="4"/>
        <v>200.69110245807389</v>
      </c>
      <c r="I32">
        <f t="shared" si="5"/>
        <v>5957.9690383702109</v>
      </c>
      <c r="N32" s="4">
        <f>Input!J33</f>
        <v>24.527877999999987</v>
      </c>
      <c r="O32">
        <f t="shared" si="6"/>
        <v>24.274738571428557</v>
      </c>
      <c r="P32">
        <f t="shared" si="7"/>
        <v>22.522790108060271</v>
      </c>
      <c r="Q32">
        <f t="shared" si="8"/>
        <v>3.0693234182985001</v>
      </c>
      <c r="R32">
        <f t="shared" si="9"/>
        <v>589.2629327112013</v>
      </c>
    </row>
    <row r="33" spans="1:18" x14ac:dyDescent="0.25">
      <c r="A33">
        <f>Input!G34</f>
        <v>30</v>
      </c>
      <c r="B33">
        <f t="shared" si="0"/>
        <v>30</v>
      </c>
      <c r="C33">
        <f t="shared" si="1"/>
        <v>3.4011973816621555</v>
      </c>
      <c r="D33">
        <f t="shared" si="2"/>
        <v>-0.23191726403437418</v>
      </c>
      <c r="E33" s="4">
        <f>Input!I34</f>
        <v>357.39289885714282</v>
      </c>
      <c r="F33">
        <f t="shared" si="3"/>
        <v>356.4869261428571</v>
      </c>
      <c r="G33">
        <f t="shared" si="10"/>
        <v>340.9341838033825</v>
      </c>
      <c r="H33">
        <f t="shared" si="4"/>
        <v>241.88779427808601</v>
      </c>
      <c r="I33">
        <f t="shared" si="5"/>
        <v>3024.1353727269743</v>
      </c>
      <c r="N33" s="4">
        <f>Input!J34</f>
        <v>23.58193585714281</v>
      </c>
      <c r="O33">
        <f t="shared" si="6"/>
        <v>23.32879642857138</v>
      </c>
      <c r="P33">
        <f t="shared" si="7"/>
        <v>22.195742231383701</v>
      </c>
      <c r="Q33">
        <f t="shared" si="8"/>
        <v>1.283811813764616</v>
      </c>
      <c r="R33">
        <f t="shared" si="9"/>
        <v>544.2327428057248</v>
      </c>
    </row>
    <row r="34" spans="1:18" x14ac:dyDescent="0.25">
      <c r="A34">
        <f>Input!G35</f>
        <v>31</v>
      </c>
      <c r="B34">
        <f t="shared" si="0"/>
        <v>31</v>
      </c>
      <c r="C34">
        <f t="shared" si="1"/>
        <v>3.4339872044851463</v>
      </c>
      <c r="D34">
        <f t="shared" si="2"/>
        <v>-0.1623283269509524</v>
      </c>
      <c r="E34" s="4">
        <f>Input!I35</f>
        <v>381.65431428571429</v>
      </c>
      <c r="F34">
        <f t="shared" si="3"/>
        <v>380.74834157142857</v>
      </c>
      <c r="G34">
        <f t="shared" si="10"/>
        <v>362.71061445386601</v>
      </c>
      <c r="H34">
        <f t="shared" si="4"/>
        <v>325.35959956765151</v>
      </c>
      <c r="I34">
        <f t="shared" si="5"/>
        <v>1103.2832938030313</v>
      </c>
      <c r="N34" s="4">
        <f>Input!J35</f>
        <v>24.261415428571468</v>
      </c>
      <c r="O34">
        <f t="shared" si="6"/>
        <v>24.008276000000038</v>
      </c>
      <c r="P34">
        <f t="shared" si="7"/>
        <v>21.776430650483512</v>
      </c>
      <c r="Q34">
        <f t="shared" si="8"/>
        <v>4.9811336641585431</v>
      </c>
      <c r="R34">
        <f t="shared" si="9"/>
        <v>576.39731649217777</v>
      </c>
    </row>
    <row r="35" spans="1:18" x14ac:dyDescent="0.25">
      <c r="A35">
        <f>Input!G36</f>
        <v>32</v>
      </c>
      <c r="B35">
        <f t="shared" si="0"/>
        <v>32</v>
      </c>
      <c r="C35">
        <f t="shared" si="1"/>
        <v>3.4657359027997265</v>
      </c>
      <c r="D35">
        <f t="shared" si="2"/>
        <v>-9.4948939711788721E-2</v>
      </c>
      <c r="E35" s="4">
        <f>Input!I36</f>
        <v>404.42353942857147</v>
      </c>
      <c r="F35">
        <f t="shared" si="3"/>
        <v>403.51756671428575</v>
      </c>
      <c r="G35">
        <f t="shared" si="10"/>
        <v>383.99017718832545</v>
      </c>
      <c r="H35">
        <f t="shared" si="4"/>
        <v>381.31894169858413</v>
      </c>
      <c r="I35">
        <f t="shared" si="5"/>
        <v>142.47157668709977</v>
      </c>
      <c r="N35" s="4">
        <f>Input!J36</f>
        <v>22.769225142857181</v>
      </c>
      <c r="O35">
        <f t="shared" si="6"/>
        <v>22.516085714285751</v>
      </c>
      <c r="P35">
        <f t="shared" si="7"/>
        <v>21.279562734459411</v>
      </c>
      <c r="Q35">
        <f t="shared" si="8"/>
        <v>1.5289890796386112</v>
      </c>
      <c r="R35">
        <f t="shared" si="9"/>
        <v>506.9741158930629</v>
      </c>
    </row>
    <row r="36" spans="1:18" x14ac:dyDescent="0.25">
      <c r="A36">
        <f>Input!G37</f>
        <v>33</v>
      </c>
      <c r="B36">
        <f t="shared" si="0"/>
        <v>33</v>
      </c>
      <c r="C36">
        <f t="shared" si="1"/>
        <v>3.4965075614664802</v>
      </c>
      <c r="D36">
        <f t="shared" si="2"/>
        <v>-2.964309678384772E-2</v>
      </c>
      <c r="E36" s="4">
        <f>Input!I37</f>
        <v>428.45846171428576</v>
      </c>
      <c r="F36">
        <f t="shared" si="3"/>
        <v>427.55248900000004</v>
      </c>
      <c r="G36">
        <f t="shared" si="10"/>
        <v>404.70902382078975</v>
      </c>
      <c r="H36">
        <f t="shared" si="4"/>
        <v>521.82390139379277</v>
      </c>
      <c r="I36">
        <f t="shared" si="5"/>
        <v>77.135833818207743</v>
      </c>
      <c r="N36" s="4">
        <f>Input!J37</f>
        <v>24.034922285714288</v>
      </c>
      <c r="O36">
        <f t="shared" si="6"/>
        <v>23.781782857142858</v>
      </c>
      <c r="P36">
        <f t="shared" si="7"/>
        <v>20.718846632464331</v>
      </c>
      <c r="Q36">
        <f t="shared" si="8"/>
        <v>9.381578316447948</v>
      </c>
      <c r="R36">
        <f t="shared" si="9"/>
        <v>565.57319586429389</v>
      </c>
    </row>
    <row r="37" spans="1:18" x14ac:dyDescent="0.25">
      <c r="A37">
        <f>Input!G38</f>
        <v>34</v>
      </c>
      <c r="B37">
        <f t="shared" si="0"/>
        <v>34</v>
      </c>
      <c r="C37">
        <f t="shared" si="1"/>
        <v>3.5263605246161616</v>
      </c>
      <c r="D37">
        <f t="shared" si="2"/>
        <v>3.371302397323897E-2</v>
      </c>
      <c r="E37" s="4">
        <f>Input!I38</f>
        <v>451.25433314285709</v>
      </c>
      <c r="F37">
        <f t="shared" si="3"/>
        <v>450.34836042857137</v>
      </c>
      <c r="G37">
        <f t="shared" si="10"/>
        <v>424.81590011673688</v>
      </c>
      <c r="H37">
        <f t="shared" si="4"/>
        <v>651.90652957540306</v>
      </c>
      <c r="I37">
        <f t="shared" si="5"/>
        <v>834.60766634804315</v>
      </c>
      <c r="N37" s="4">
        <f>Input!J38</f>
        <v>22.795871428571331</v>
      </c>
      <c r="O37">
        <f t="shared" si="6"/>
        <v>22.542731999999901</v>
      </c>
      <c r="P37">
        <f t="shared" si="7"/>
        <v>20.106876295947128</v>
      </c>
      <c r="Q37">
        <f t="shared" si="8"/>
        <v>5.9333930109664328</v>
      </c>
      <c r="R37">
        <f t="shared" si="9"/>
        <v>508.17476602381953</v>
      </c>
    </row>
    <row r="38" spans="1:18" x14ac:dyDescent="0.25">
      <c r="A38">
        <f>Input!G39</f>
        <v>35</v>
      </c>
      <c r="B38">
        <f t="shared" si="0"/>
        <v>35</v>
      </c>
      <c r="C38">
        <f t="shared" si="1"/>
        <v>3.5553480614894135</v>
      </c>
      <c r="D38">
        <f t="shared" si="2"/>
        <v>9.523247440045253E-2</v>
      </c>
      <c r="E38" s="4">
        <f>Input!I39</f>
        <v>473.11758557142861</v>
      </c>
      <c r="F38">
        <f t="shared" si="3"/>
        <v>472.21161285714288</v>
      </c>
      <c r="G38">
        <f t="shared" si="10"/>
        <v>444.27097578573313</v>
      </c>
      <c r="H38">
        <f t="shared" si="4"/>
        <v>780.67919995623697</v>
      </c>
      <c r="I38">
        <f t="shared" si="5"/>
        <v>2337.2054535824827</v>
      </c>
      <c r="N38" s="4">
        <f>Input!J39</f>
        <v>21.863252428571514</v>
      </c>
      <c r="O38">
        <f t="shared" si="6"/>
        <v>21.610113000000084</v>
      </c>
      <c r="P38">
        <f t="shared" si="7"/>
        <v>19.455075668996241</v>
      </c>
      <c r="Q38">
        <f t="shared" si="8"/>
        <v>4.6441858980201678</v>
      </c>
      <c r="R38">
        <f t="shared" si="9"/>
        <v>466.9969838727726</v>
      </c>
    </row>
    <row r="39" spans="1:18" x14ac:dyDescent="0.25">
      <c r="A39">
        <f>Input!G40</f>
        <v>36</v>
      </c>
      <c r="B39">
        <f t="shared" si="0"/>
        <v>36</v>
      </c>
      <c r="C39">
        <f t="shared" si="1"/>
        <v>3.5835189384561099</v>
      </c>
      <c r="D39">
        <f t="shared" si="2"/>
        <v>0.15501875002026821</v>
      </c>
      <c r="E39" s="4">
        <f>Input!I40</f>
        <v>491.22371599999997</v>
      </c>
      <c r="F39">
        <f t="shared" si="3"/>
        <v>490.31774328571424</v>
      </c>
      <c r="G39">
        <f t="shared" si="10"/>
        <v>463.04466396430547</v>
      </c>
      <c r="H39">
        <f t="shared" si="4"/>
        <v>743.82085567185482</v>
      </c>
      <c r="I39">
        <f t="shared" si="5"/>
        <v>4504.8716946467985</v>
      </c>
      <c r="N39" s="4">
        <f>Input!J40</f>
        <v>18.106130428571362</v>
      </c>
      <c r="O39">
        <f t="shared" si="6"/>
        <v>17.852990999999932</v>
      </c>
      <c r="P39">
        <f t="shared" si="7"/>
        <v>18.773688178572318</v>
      </c>
      <c r="Q39">
        <f t="shared" si="8"/>
        <v>0.84768329463115177</v>
      </c>
      <c r="R39">
        <f t="shared" si="9"/>
        <v>318.72928764607855</v>
      </c>
    </row>
    <row r="40" spans="1:18" x14ac:dyDescent="0.25">
      <c r="A40">
        <f>Input!G41</f>
        <v>37</v>
      </c>
      <c r="B40">
        <f t="shared" si="0"/>
        <v>37</v>
      </c>
      <c r="C40">
        <f t="shared" si="1"/>
        <v>3.6109179126442243</v>
      </c>
      <c r="D40">
        <f t="shared" si="2"/>
        <v>0.21316683765159633</v>
      </c>
      <c r="E40" s="4">
        <f>Input!I41</f>
        <v>509.92938728571426</v>
      </c>
      <c r="F40">
        <f t="shared" si="3"/>
        <v>509.02341457142853</v>
      </c>
      <c r="G40">
        <f t="shared" si="10"/>
        <v>481.11646385955066</v>
      </c>
      <c r="H40">
        <f t="shared" si="4"/>
        <v>778.79789803518065</v>
      </c>
      <c r="I40">
        <f t="shared" si="5"/>
        <v>7257.3601007439129</v>
      </c>
      <c r="N40" s="4">
        <f>Input!J41</f>
        <v>18.705671285714288</v>
      </c>
      <c r="O40">
        <f t="shared" si="6"/>
        <v>18.452531857142858</v>
      </c>
      <c r="P40">
        <f t="shared" si="7"/>
        <v>18.071799895245171</v>
      </c>
      <c r="Q40">
        <f t="shared" si="8"/>
        <v>0.14495682681046229</v>
      </c>
      <c r="R40">
        <f t="shared" si="9"/>
        <v>340.49593193887205</v>
      </c>
    </row>
    <row r="41" spans="1:18" x14ac:dyDescent="0.25">
      <c r="A41">
        <f>Input!G42</f>
        <v>38</v>
      </c>
      <c r="B41">
        <f t="shared" si="0"/>
        <v>38</v>
      </c>
      <c r="C41">
        <f t="shared" si="1"/>
        <v>3.6375861597263857</v>
      </c>
      <c r="D41">
        <f t="shared" si="2"/>
        <v>0.26976412328939653</v>
      </c>
      <c r="E41" s="4">
        <f>Input!I42</f>
        <v>526.4100962857143</v>
      </c>
      <c r="F41">
        <f t="shared" si="3"/>
        <v>525.50412357142864</v>
      </c>
      <c r="G41">
        <f t="shared" si="10"/>
        <v>498.47385067108644</v>
      </c>
      <c r="H41">
        <f t="shared" si="4"/>
        <v>730.63565306697376</v>
      </c>
      <c r="I41">
        <f t="shared" si="5"/>
        <v>10515.995432744859</v>
      </c>
      <c r="N41" s="4">
        <f>Input!J42</f>
        <v>16.480709000000047</v>
      </c>
      <c r="O41">
        <f t="shared" si="6"/>
        <v>16.227569571428617</v>
      </c>
      <c r="P41">
        <f t="shared" si="7"/>
        <v>17.357386811535758</v>
      </c>
      <c r="Q41">
        <f t="shared" si="8"/>
        <v>1.2764869960433158</v>
      </c>
      <c r="R41">
        <f t="shared" si="9"/>
        <v>263.33401419555594</v>
      </c>
    </row>
    <row r="42" spans="1:18" x14ac:dyDescent="0.25">
      <c r="A42">
        <f>Input!G43</f>
        <v>39</v>
      </c>
      <c r="B42">
        <f t="shared" si="0"/>
        <v>39</v>
      </c>
      <c r="C42">
        <f t="shared" si="1"/>
        <v>3.6635616461296463</v>
      </c>
      <c r="D42">
        <f t="shared" si="2"/>
        <v>0.3248911820352085</v>
      </c>
      <c r="E42" s="4">
        <f>Input!I43</f>
        <v>540.98559785714292</v>
      </c>
      <c r="F42">
        <f t="shared" si="3"/>
        <v>540.07962514285725</v>
      </c>
      <c r="G42">
        <f t="shared" si="10"/>
        <v>515.11122920967</v>
      </c>
      <c r="H42">
        <f t="shared" si="4"/>
        <v>623.42079547640174</v>
      </c>
      <c r="I42">
        <f t="shared" si="5"/>
        <v>14205.04186971017</v>
      </c>
      <c r="N42" s="4">
        <f>Input!J43</f>
        <v>14.575501571428617</v>
      </c>
      <c r="O42">
        <f t="shared" si="6"/>
        <v>14.322362142857189</v>
      </c>
      <c r="P42">
        <f t="shared" si="7"/>
        <v>16.637378538583562</v>
      </c>
      <c r="Q42">
        <f t="shared" si="8"/>
        <v>5.3593009124819249</v>
      </c>
      <c r="R42">
        <f t="shared" si="9"/>
        <v>205.13005735114876</v>
      </c>
    </row>
    <row r="43" spans="1:18" x14ac:dyDescent="0.25">
      <c r="A43">
        <f>Input!G44</f>
        <v>40</v>
      </c>
      <c r="B43">
        <f t="shared" si="0"/>
        <v>40</v>
      </c>
      <c r="C43">
        <f t="shared" si="1"/>
        <v>3.6888794541139363</v>
      </c>
      <c r="D43">
        <f t="shared" si="2"/>
        <v>0.37862246800219401</v>
      </c>
      <c r="E43" s="4">
        <f>Input!I44</f>
        <v>553.02970528571427</v>
      </c>
      <c r="F43">
        <f t="shared" si="3"/>
        <v>552.1237325714286</v>
      </c>
      <c r="G43">
        <f t="shared" si="10"/>
        <v>531.02896153976587</v>
      </c>
      <c r="H43">
        <f t="shared" si="4"/>
        <v>444.98936487827712</v>
      </c>
      <c r="I43">
        <f t="shared" si="5"/>
        <v>18252.722942109613</v>
      </c>
      <c r="N43" s="4">
        <f>Input!J44</f>
        <v>12.044107428571351</v>
      </c>
      <c r="O43">
        <f t="shared" si="6"/>
        <v>11.790967999999923</v>
      </c>
      <c r="P43">
        <f t="shared" si="7"/>
        <v>15.917732330095882</v>
      </c>
      <c r="Q43">
        <f t="shared" si="8"/>
        <v>17.03018383615235</v>
      </c>
      <c r="R43">
        <f t="shared" si="9"/>
        <v>139.02692637702219</v>
      </c>
    </row>
    <row r="44" spans="1:18" x14ac:dyDescent="0.25">
      <c r="A44">
        <f>Input!G45</f>
        <v>41</v>
      </c>
      <c r="B44">
        <f t="shared" si="0"/>
        <v>41</v>
      </c>
      <c r="C44">
        <f t="shared" si="1"/>
        <v>3.713572066704308</v>
      </c>
      <c r="D44">
        <f t="shared" si="2"/>
        <v>0.43102691901898527</v>
      </c>
      <c r="E44" s="4">
        <f>Input!I45</f>
        <v>564.54088757142858</v>
      </c>
      <c r="F44">
        <f t="shared" si="3"/>
        <v>563.63491485714292</v>
      </c>
      <c r="G44">
        <f t="shared" si="10"/>
        <v>546.23247424652368</v>
      </c>
      <c r="H44">
        <f t="shared" si="4"/>
        <v>302.84493920612965</v>
      </c>
      <c r="I44">
        <f t="shared" si="5"/>
        <v>22591.939104437475</v>
      </c>
      <c r="N44" s="4">
        <f>Input!J45</f>
        <v>11.511182285714312</v>
      </c>
      <c r="O44">
        <f t="shared" si="6"/>
        <v>11.258042857142884</v>
      </c>
      <c r="P44">
        <f t="shared" si="7"/>
        <v>15.203512706757836</v>
      </c>
      <c r="Q44">
        <f t="shared" si="8"/>
        <v>15.56673233422063</v>
      </c>
      <c r="R44">
        <f t="shared" si="9"/>
        <v>126.74352897326592</v>
      </c>
    </row>
    <row r="45" spans="1:18" x14ac:dyDescent="0.25">
      <c r="A45">
        <f>Input!G46</f>
        <v>42</v>
      </c>
      <c r="B45">
        <f t="shared" si="0"/>
        <v>42</v>
      </c>
      <c r="C45">
        <f t="shared" si="1"/>
        <v>3.7376696182833684</v>
      </c>
      <c r="D45">
        <f t="shared" si="2"/>
        <v>0.48216848845509586</v>
      </c>
      <c r="E45" s="4">
        <f>Input!I46</f>
        <v>575.42588285714282</v>
      </c>
      <c r="F45">
        <f t="shared" si="3"/>
        <v>574.51991014285716</v>
      </c>
      <c r="G45">
        <f t="shared" si="10"/>
        <v>560.73144733642778</v>
      </c>
      <c r="H45">
        <f t="shared" si="4"/>
        <v>190.12170656428634</v>
      </c>
      <c r="I45">
        <f t="shared" si="5"/>
        <v>27160.729009622803</v>
      </c>
      <c r="N45" s="4">
        <f>Input!J46</f>
        <v>10.88499528571424</v>
      </c>
      <c r="O45">
        <f t="shared" si="6"/>
        <v>10.631855857142812</v>
      </c>
      <c r="P45">
        <f t="shared" si="7"/>
        <v>14.49897308990405</v>
      </c>
      <c r="Q45">
        <f t="shared" si="8"/>
        <v>14.954595691918936</v>
      </c>
      <c r="R45">
        <f t="shared" si="9"/>
        <v>113.03635896706191</v>
      </c>
    </row>
    <row r="46" spans="1:18" x14ac:dyDescent="0.25">
      <c r="A46">
        <f>Input!G47</f>
        <v>43</v>
      </c>
      <c r="B46">
        <f t="shared" si="0"/>
        <v>43</v>
      </c>
      <c r="C46">
        <f t="shared" si="1"/>
        <v>3.7612001156935624</v>
      </c>
      <c r="D46">
        <f t="shared" si="2"/>
        <v>0.53210661446020158</v>
      </c>
      <c r="E46" s="4">
        <f>Input!I47</f>
        <v>585.75130671428565</v>
      </c>
      <c r="F46">
        <f t="shared" si="3"/>
        <v>584.84533399999998</v>
      </c>
      <c r="G46">
        <f t="shared" si="10"/>
        <v>574.5390841194835</v>
      </c>
      <c r="H46">
        <f t="shared" si="4"/>
        <v>106.21878659964585</v>
      </c>
      <c r="I46">
        <f t="shared" si="5"/>
        <v>31902.518436977109</v>
      </c>
      <c r="N46" s="4">
        <f>Input!J47</f>
        <v>10.325423857142823</v>
      </c>
      <c r="O46">
        <f t="shared" si="6"/>
        <v>10.072284428571395</v>
      </c>
      <c r="P46">
        <f t="shared" si="7"/>
        <v>13.807636783055758</v>
      </c>
      <c r="Q46">
        <f t="shared" si="8"/>
        <v>13.952857212151871</v>
      </c>
      <c r="R46">
        <f t="shared" si="9"/>
        <v>101.45091361004179</v>
      </c>
    </row>
    <row r="47" spans="1:18" x14ac:dyDescent="0.25">
      <c r="A47">
        <f>Input!G48</f>
        <v>44</v>
      </c>
      <c r="B47">
        <f t="shared" si="0"/>
        <v>44</v>
      </c>
      <c r="C47">
        <f t="shared" si="1"/>
        <v>3.784189633918261</v>
      </c>
      <c r="D47">
        <f t="shared" si="2"/>
        <v>0.58089663525272051</v>
      </c>
      <c r="E47" s="4">
        <f>Input!I48</f>
        <v>595.81026800000006</v>
      </c>
      <c r="F47">
        <f t="shared" si="3"/>
        <v>594.9042952857144</v>
      </c>
      <c r="G47">
        <f t="shared" si="10"/>
        <v>587.67145950916176</v>
      </c>
      <c r="H47">
        <f t="shared" si="4"/>
        <v>52.313913370579733</v>
      </c>
      <c r="I47">
        <f t="shared" si="5"/>
        <v>36766.197377334043</v>
      </c>
      <c r="N47" s="4">
        <f>Input!J48</f>
        <v>10.058961285714417</v>
      </c>
      <c r="O47">
        <f t="shared" si="6"/>
        <v>9.8058218571429894</v>
      </c>
      <c r="P47">
        <f t="shared" si="7"/>
        <v>13.132375389678295</v>
      </c>
      <c r="Q47">
        <f t="shared" si="8"/>
        <v>11.065958404823119</v>
      </c>
      <c r="R47">
        <f t="shared" si="9"/>
        <v>96.154142294023188</v>
      </c>
    </row>
    <row r="48" spans="1:18" x14ac:dyDescent="0.25">
      <c r="A48">
        <f>Input!G49</f>
        <v>45</v>
      </c>
      <c r="B48">
        <f t="shared" si="0"/>
        <v>45</v>
      </c>
      <c r="C48">
        <f t="shared" si="1"/>
        <v>3.8066624897703196</v>
      </c>
      <c r="D48">
        <f t="shared" si="2"/>
        <v>0.62859015773425098</v>
      </c>
      <c r="E48" s="4">
        <f>Input!I49</f>
        <v>607.01501828571429</v>
      </c>
      <c r="F48">
        <f t="shared" si="3"/>
        <v>606.10904557142862</v>
      </c>
      <c r="G48">
        <f t="shared" si="10"/>
        <v>600.14694286037275</v>
      </c>
      <c r="H48">
        <f t="shared" si="4"/>
        <v>35.546668737179836</v>
      </c>
      <c r="I48">
        <f t="shared" si="5"/>
        <v>41706.061578729088</v>
      </c>
      <c r="N48" s="4">
        <f>Input!J49</f>
        <v>11.204750285714226</v>
      </c>
      <c r="O48">
        <f t="shared" si="6"/>
        <v>10.951610857142798</v>
      </c>
      <c r="P48">
        <f t="shared" si="7"/>
        <v>12.475483351211002</v>
      </c>
      <c r="Q48">
        <f t="shared" si="8"/>
        <v>2.3221873781776483</v>
      </c>
      <c r="R48">
        <f t="shared" si="9"/>
        <v>119.93778036628801</v>
      </c>
    </row>
    <row r="49" spans="1:18" x14ac:dyDescent="0.25">
      <c r="A49">
        <f>Input!G50</f>
        <v>46</v>
      </c>
      <c r="B49">
        <f t="shared" si="0"/>
        <v>46</v>
      </c>
      <c r="C49">
        <f t="shared" si="1"/>
        <v>3.8286413964890951</v>
      </c>
      <c r="D49">
        <f t="shared" si="2"/>
        <v>0.67523538558656038</v>
      </c>
      <c r="E49" s="4">
        <f>Input!I50</f>
        <v>619.29894200000001</v>
      </c>
      <c r="F49">
        <f t="shared" si="3"/>
        <v>618.39296928571434</v>
      </c>
      <c r="G49">
        <f t="shared" si="10"/>
        <v>611.98569061603212</v>
      </c>
      <c r="H49">
        <f t="shared" si="4"/>
        <v>41.053219950964859</v>
      </c>
      <c r="I49">
        <f t="shared" si="5"/>
        <v>46681.650337363157</v>
      </c>
      <c r="N49" s="4">
        <f>Input!J50</f>
        <v>12.28392371428572</v>
      </c>
      <c r="O49">
        <f t="shared" si="6"/>
        <v>12.030784285714292</v>
      </c>
      <c r="P49">
        <f t="shared" si="7"/>
        <v>11.838747755659334</v>
      </c>
      <c r="Q49">
        <f t="shared" si="8"/>
        <v>3.6878028875548793E-2</v>
      </c>
      <c r="R49">
        <f t="shared" si="9"/>
        <v>144.73977052938994</v>
      </c>
    </row>
    <row r="50" spans="1:18" x14ac:dyDescent="0.25">
      <c r="A50">
        <f>Input!G51</f>
        <v>47</v>
      </c>
      <c r="B50">
        <f t="shared" si="0"/>
        <v>47</v>
      </c>
      <c r="C50">
        <f t="shared" si="1"/>
        <v>3.8501476017100584</v>
      </c>
      <c r="D50">
        <f t="shared" si="2"/>
        <v>0.72087741208069034</v>
      </c>
      <c r="E50" s="4">
        <f>Input!I51</f>
        <v>631.50292685714271</v>
      </c>
      <c r="F50">
        <f t="shared" si="3"/>
        <v>630.59695414285704</v>
      </c>
      <c r="G50">
        <f t="shared" si="10"/>
        <v>623.20920354216639</v>
      </c>
      <c r="H50">
        <f t="shared" si="4"/>
        <v>54.578858938005084</v>
      </c>
      <c r="I50">
        <f t="shared" si="5"/>
        <v>51657.507790409603</v>
      </c>
      <c r="N50" s="4">
        <f>Input!J51</f>
        <v>12.2039848571427</v>
      </c>
      <c r="O50">
        <f t="shared" si="6"/>
        <v>11.950845428571272</v>
      </c>
      <c r="P50">
        <f t="shared" si="7"/>
        <v>11.223512926134328</v>
      </c>
      <c r="Q50">
        <f t="shared" si="8"/>
        <v>0.52901256910118732</v>
      </c>
      <c r="R50">
        <f t="shared" si="9"/>
        <v>142.82270645760286</v>
      </c>
    </row>
    <row r="51" spans="1:18" x14ac:dyDescent="0.25">
      <c r="A51">
        <f>Input!G52</f>
        <v>48</v>
      </c>
      <c r="B51">
        <f t="shared" si="0"/>
        <v>48</v>
      </c>
      <c r="C51">
        <f t="shared" si="1"/>
        <v>3.8712010109078911</v>
      </c>
      <c r="D51">
        <f t="shared" si="2"/>
        <v>0.76555848205683741</v>
      </c>
      <c r="E51" s="4">
        <f>Input!I52</f>
        <v>641.54856499999994</v>
      </c>
      <c r="F51">
        <f t="shared" si="3"/>
        <v>640.64259228571427</v>
      </c>
      <c r="G51">
        <f t="shared" si="10"/>
        <v>633.8399431125041</v>
      </c>
      <c r="H51">
        <f t="shared" si="4"/>
        <v>46.276035773777018</v>
      </c>
      <c r="I51">
        <f t="shared" si="5"/>
        <v>56602.890638035838</v>
      </c>
      <c r="N51" s="4">
        <f>Input!J52</f>
        <v>10.045638142857229</v>
      </c>
      <c r="O51">
        <f t="shared" si="6"/>
        <v>9.7924987142858004</v>
      </c>
      <c r="P51">
        <f t="shared" si="7"/>
        <v>10.63073957033771</v>
      </c>
      <c r="Q51">
        <f t="shared" si="8"/>
        <v>0.70264773275463766</v>
      </c>
      <c r="R51">
        <f t="shared" si="9"/>
        <v>95.893031069289052</v>
      </c>
    </row>
    <row r="52" spans="1:18" x14ac:dyDescent="0.25">
      <c r="A52">
        <f>Input!G53</f>
        <v>49</v>
      </c>
      <c r="B52">
        <f t="shared" si="0"/>
        <v>49</v>
      </c>
      <c r="C52">
        <f t="shared" si="1"/>
        <v>3.8918202981106265</v>
      </c>
      <c r="D52">
        <f t="shared" si="2"/>
        <v>0.80931822688992261</v>
      </c>
      <c r="E52" s="4">
        <f>Input!I53</f>
        <v>651.19450942857145</v>
      </c>
      <c r="F52">
        <f t="shared" si="3"/>
        <v>650.28853671428578</v>
      </c>
      <c r="G52">
        <f t="shared" si="10"/>
        <v>643.90100158556493</v>
      </c>
      <c r="H52">
        <f t="shared" si="4"/>
        <v>40.800605020642962</v>
      </c>
      <c r="I52">
        <f t="shared" si="5"/>
        <v>61491.441222739973</v>
      </c>
      <c r="N52" s="4">
        <f>Input!J53</f>
        <v>9.6459444285715108</v>
      </c>
      <c r="O52">
        <f t="shared" si="6"/>
        <v>9.3928050000000827</v>
      </c>
      <c r="P52">
        <f t="shared" si="7"/>
        <v>10.061058473060852</v>
      </c>
      <c r="Q52">
        <f t="shared" si="8"/>
        <v>0.44656270425778022</v>
      </c>
      <c r="R52">
        <f t="shared" si="9"/>
        <v>88.22478576802655</v>
      </c>
    </row>
    <row r="53" spans="1:18" x14ac:dyDescent="0.25">
      <c r="A53">
        <f>Input!G54</f>
        <v>50</v>
      </c>
      <c r="B53">
        <f t="shared" si="0"/>
        <v>50</v>
      </c>
      <c r="C53">
        <f t="shared" si="1"/>
        <v>3.912023005428146</v>
      </c>
      <c r="D53">
        <f t="shared" si="2"/>
        <v>0.85219387571617677</v>
      </c>
      <c r="E53" s="4">
        <f>Input!I54</f>
        <v>661.13356271428563</v>
      </c>
      <c r="F53">
        <f t="shared" si="3"/>
        <v>660.22758999999996</v>
      </c>
      <c r="G53">
        <f t="shared" si="10"/>
        <v>653.4158204441942</v>
      </c>
      <c r="H53">
        <f t="shared" si="4"/>
        <v>46.400204481402305</v>
      </c>
      <c r="I53">
        <f t="shared" si="5"/>
        <v>66300.841297309365</v>
      </c>
      <c r="N53" s="4">
        <f>Input!J54</f>
        <v>9.9390532857141807</v>
      </c>
      <c r="O53">
        <f t="shared" si="6"/>
        <v>9.6859138571427525</v>
      </c>
      <c r="P53">
        <f t="shared" si="7"/>
        <v>9.5148188586292743</v>
      </c>
      <c r="Q53">
        <f t="shared" si="8"/>
        <v>2.9273498516327108E-2</v>
      </c>
      <c r="R53">
        <f t="shared" si="9"/>
        <v>93.816927247989994</v>
      </c>
    </row>
    <row r="54" spans="1:18" x14ac:dyDescent="0.25">
      <c r="A54">
        <f>Input!G55</f>
        <v>51</v>
      </c>
      <c r="B54">
        <f t="shared" si="0"/>
        <v>51</v>
      </c>
      <c r="C54">
        <f t="shared" si="1"/>
        <v>3.9318256327243257</v>
      </c>
      <c r="D54">
        <f t="shared" si="2"/>
        <v>0.8942204457418641</v>
      </c>
      <c r="E54" s="4">
        <f>Input!I55</f>
        <v>669.90018071428585</v>
      </c>
      <c r="F54">
        <f t="shared" si="3"/>
        <v>668.99420800000019</v>
      </c>
      <c r="G54">
        <f t="shared" si="10"/>
        <v>662.40795209503824</v>
      </c>
      <c r="H54">
        <f t="shared" si="4"/>
        <v>43.378766845646091</v>
      </c>
      <c r="I54">
        <f t="shared" si="5"/>
        <v>71012.458648504558</v>
      </c>
      <c r="N54" s="4">
        <f>Input!J55</f>
        <v>8.7666180000002214</v>
      </c>
      <c r="O54">
        <f t="shared" si="6"/>
        <v>8.5134785714287933</v>
      </c>
      <c r="P54">
        <f t="shared" si="7"/>
        <v>8.9921316508440281</v>
      </c>
      <c r="Q54">
        <f t="shared" si="8"/>
        <v>0.2291087704336871</v>
      </c>
      <c r="R54">
        <f t="shared" si="9"/>
        <v>72.479317386177243</v>
      </c>
    </row>
    <row r="55" spans="1:18" x14ac:dyDescent="0.25">
      <c r="A55">
        <f>Input!G56</f>
        <v>52</v>
      </c>
      <c r="B55">
        <f t="shared" si="0"/>
        <v>52</v>
      </c>
      <c r="C55">
        <f t="shared" si="1"/>
        <v>3.9512437185814275</v>
      </c>
      <c r="D55">
        <f t="shared" si="2"/>
        <v>0.9354309140717777</v>
      </c>
      <c r="E55" s="4">
        <f>Input!I56</f>
        <v>677.16128528571426</v>
      </c>
      <c r="F55">
        <f t="shared" si="3"/>
        <v>676.25531257142859</v>
      </c>
      <c r="G55">
        <f t="shared" si="10"/>
        <v>670.90086001923567</v>
      </c>
      <c r="H55">
        <f t="shared" si="4"/>
        <v>28.670162133685324</v>
      </c>
      <c r="I55">
        <f t="shared" si="5"/>
        <v>75610.996012409087</v>
      </c>
      <c r="N55" s="4">
        <f>Input!J56</f>
        <v>7.2611045714284046</v>
      </c>
      <c r="O55">
        <f t="shared" si="6"/>
        <v>7.0079651428569765</v>
      </c>
      <c r="P55">
        <f t="shared" si="7"/>
        <v>8.4929079241973735</v>
      </c>
      <c r="Q55">
        <f t="shared" si="8"/>
        <v>2.205055063854954</v>
      </c>
      <c r="R55">
        <f t="shared" si="9"/>
        <v>49.111575443498403</v>
      </c>
    </row>
    <row r="56" spans="1:18" x14ac:dyDescent="0.25">
      <c r="A56">
        <f>Input!G57</f>
        <v>53</v>
      </c>
      <c r="B56">
        <f t="shared" si="0"/>
        <v>53</v>
      </c>
      <c r="C56">
        <f t="shared" si="1"/>
        <v>3.970291913552122</v>
      </c>
      <c r="D56">
        <f t="shared" si="2"/>
        <v>0.97585637316998886</v>
      </c>
      <c r="E56" s="4">
        <f>Input!I57</f>
        <v>683.43647842857149</v>
      </c>
      <c r="F56">
        <f t="shared" si="3"/>
        <v>682.53050571428582</v>
      </c>
      <c r="G56">
        <f t="shared" si="10"/>
        <v>678.91775289923748</v>
      </c>
      <c r="H56">
        <f t="shared" si="4"/>
        <v>13.051982902639695</v>
      </c>
      <c r="I56">
        <f t="shared" si="5"/>
        <v>80084.149399982183</v>
      </c>
      <c r="N56" s="4">
        <f>Input!J57</f>
        <v>6.2751931428572334</v>
      </c>
      <c r="O56">
        <f t="shared" si="6"/>
        <v>6.0220537142858053</v>
      </c>
      <c r="P56">
        <f t="shared" si="7"/>
        <v>8.0168928800018211</v>
      </c>
      <c r="Q56">
        <f t="shared" si="8"/>
        <v>3.9793832970745702</v>
      </c>
      <c r="R56">
        <f t="shared" si="9"/>
        <v>36.265130937743464</v>
      </c>
    </row>
    <row r="57" spans="1:18" x14ac:dyDescent="0.25">
      <c r="A57">
        <f>Input!G58</f>
        <v>54</v>
      </c>
      <c r="B57">
        <f t="shared" si="0"/>
        <v>54</v>
      </c>
      <c r="C57">
        <f t="shared" si="1"/>
        <v>3.9889840465642745</v>
      </c>
      <c r="D57">
        <f t="shared" si="2"/>
        <v>1.0155261717888944</v>
      </c>
      <c r="E57" s="4">
        <f>Input!I58</f>
        <v>689.39191657142862</v>
      </c>
      <c r="F57">
        <f t="shared" si="3"/>
        <v>688.48594385714296</v>
      </c>
      <c r="G57">
        <f t="shared" si="10"/>
        <v>686.48144860027548</v>
      </c>
      <c r="H57">
        <f t="shared" si="4"/>
        <v>4.0180012348041911</v>
      </c>
      <c r="I57">
        <f t="shared" si="5"/>
        <v>84422.281016254332</v>
      </c>
      <c r="N57" s="4">
        <f>Input!J58</f>
        <v>5.9554381428571332</v>
      </c>
      <c r="O57">
        <f t="shared" si="6"/>
        <v>5.7022987142857051</v>
      </c>
      <c r="P57">
        <f t="shared" si="7"/>
        <v>7.5636957010379708</v>
      </c>
      <c r="Q57">
        <f t="shared" si="8"/>
        <v>3.4647987422904145</v>
      </c>
      <c r="R57">
        <f t="shared" si="9"/>
        <v>32.516210626944407</v>
      </c>
    </row>
    <row r="58" spans="1:18" x14ac:dyDescent="0.25">
      <c r="A58">
        <f>Input!G59</f>
        <v>55</v>
      </c>
      <c r="B58">
        <f t="shared" si="0"/>
        <v>55</v>
      </c>
      <c r="C58">
        <f t="shared" si="1"/>
        <v>4.0073331852324712</v>
      </c>
      <c r="D58">
        <f t="shared" si="2"/>
        <v>1.0544680429667042</v>
      </c>
      <c r="E58" s="4">
        <f>Input!I59</f>
        <v>695.9868648571429</v>
      </c>
      <c r="F58">
        <f t="shared" si="3"/>
        <v>695.08089214285724</v>
      </c>
      <c r="G58">
        <f t="shared" si="10"/>
        <v>693.61426424384013</v>
      </c>
      <c r="H58">
        <f t="shared" si="4"/>
        <v>2.1509973941753486</v>
      </c>
      <c r="I58">
        <f t="shared" si="5"/>
        <v>88618.110365748391</v>
      </c>
      <c r="N58" s="4">
        <f>Input!J59</f>
        <v>6.5949482857142812</v>
      </c>
      <c r="O58">
        <f t="shared" si="6"/>
        <v>6.341808857142853</v>
      </c>
      <c r="P58">
        <f t="shared" si="7"/>
        <v>7.1328156435646521</v>
      </c>
      <c r="Q58">
        <f t="shared" si="8"/>
        <v>0.62569173616534168</v>
      </c>
      <c r="R58">
        <f t="shared" si="9"/>
        <v>40.218539580535541</v>
      </c>
    </row>
    <row r="59" spans="1:18" x14ac:dyDescent="0.25">
      <c r="A59">
        <f>Input!G60</f>
        <v>56</v>
      </c>
      <c r="B59">
        <f t="shared" si="0"/>
        <v>56</v>
      </c>
      <c r="C59">
        <f t="shared" si="1"/>
        <v>4.0253516907351496</v>
      </c>
      <c r="D59">
        <f t="shared" si="2"/>
        <v>1.0927082204916649</v>
      </c>
      <c r="E59" s="4">
        <f>Input!I60</f>
        <v>702.1687961428571</v>
      </c>
      <c r="F59">
        <f t="shared" si="3"/>
        <v>701.26282342857144</v>
      </c>
      <c r="G59">
        <f t="shared" si="10"/>
        <v>700.33792896396722</v>
      </c>
      <c r="H59">
        <f t="shared" si="4"/>
        <v>0.85542977065553016</v>
      </c>
      <c r="I59">
        <f t="shared" si="5"/>
        <v>92666.425849398773</v>
      </c>
      <c r="N59" s="4">
        <f>Input!J60</f>
        <v>6.1819312857141995</v>
      </c>
      <c r="O59">
        <f t="shared" si="6"/>
        <v>5.9287918571427713</v>
      </c>
      <c r="P59">
        <f t="shared" si="7"/>
        <v>6.7236647201270356</v>
      </c>
      <c r="Q59">
        <f t="shared" si="8"/>
        <v>0.63182286830880097</v>
      </c>
      <c r="R59">
        <f t="shared" si="9"/>
        <v>35.150572885322433</v>
      </c>
    </row>
    <row r="60" spans="1:18" x14ac:dyDescent="0.25">
      <c r="A60">
        <f>Input!G61</f>
        <v>57</v>
      </c>
      <c r="B60">
        <f t="shared" si="0"/>
        <v>57</v>
      </c>
      <c r="C60">
        <f t="shared" si="1"/>
        <v>4.0430512678345503</v>
      </c>
      <c r="D60">
        <f t="shared" si="2"/>
        <v>1.1302715450580225</v>
      </c>
      <c r="E60" s="4">
        <f>Input!I61</f>
        <v>707.53801657142856</v>
      </c>
      <c r="F60">
        <f t="shared" si="3"/>
        <v>706.63204385714289</v>
      </c>
      <c r="G60">
        <f t="shared" si="10"/>
        <v>706.67351627770722</v>
      </c>
      <c r="H60">
        <f t="shared" si="4"/>
        <v>1.719961667464863E-3</v>
      </c>
      <c r="I60">
        <f t="shared" si="5"/>
        <v>96563.818133889727</v>
      </c>
      <c r="N60" s="4">
        <f>Input!J61</f>
        <v>5.3692204285714524</v>
      </c>
      <c r="O60">
        <f t="shared" si="6"/>
        <v>5.1160810000000243</v>
      </c>
      <c r="P60">
        <f t="shared" si="7"/>
        <v>6.335587313739989</v>
      </c>
      <c r="Q60">
        <f t="shared" si="8"/>
        <v>1.4871956492516372</v>
      </c>
      <c r="R60">
        <f t="shared" si="9"/>
        <v>26.174284798561249</v>
      </c>
    </row>
    <row r="61" spans="1:18" x14ac:dyDescent="0.25">
      <c r="A61">
        <f>Input!G62</f>
        <v>58</v>
      </c>
      <c r="B61">
        <f t="shared" si="0"/>
        <v>58</v>
      </c>
      <c r="C61">
        <f t="shared" si="1"/>
        <v>4.0604430105464191</v>
      </c>
      <c r="D61">
        <f t="shared" si="2"/>
        <v>1.1671815611895739</v>
      </c>
      <c r="E61" s="4">
        <f>Input!I62</f>
        <v>712.56083571428576</v>
      </c>
      <c r="F61">
        <f t="shared" si="3"/>
        <v>711.65486300000009</v>
      </c>
      <c r="G61">
        <f t="shared" si="10"/>
        <v>712.64139332389357</v>
      </c>
      <c r="H61">
        <f t="shared" si="4"/>
        <v>0.97324207996136614</v>
      </c>
      <c r="I61">
        <f t="shared" si="5"/>
        <v>100308.43577426107</v>
      </c>
      <c r="N61" s="4">
        <f>Input!J62</f>
        <v>5.0228191428572018</v>
      </c>
      <c r="O61">
        <f t="shared" si="6"/>
        <v>4.7696797142857736</v>
      </c>
      <c r="P61">
        <f t="shared" si="7"/>
        <v>5.9678770461863921</v>
      </c>
      <c r="Q61">
        <f t="shared" si="8"/>
        <v>1.435676846173761</v>
      </c>
      <c r="R61">
        <f t="shared" si="9"/>
        <v>22.749844576869219</v>
      </c>
    </row>
    <row r="62" spans="1:18" x14ac:dyDescent="0.25">
      <c r="A62">
        <f>Input!G63</f>
        <v>59</v>
      </c>
      <c r="B62">
        <f t="shared" si="0"/>
        <v>59</v>
      </c>
      <c r="C62">
        <f t="shared" si="1"/>
        <v>4.0775374439057197</v>
      </c>
      <c r="D62">
        <f t="shared" si="2"/>
        <v>1.2034606058778858</v>
      </c>
      <c r="E62" s="4">
        <f>Input!I63</f>
        <v>717.54368542857151</v>
      </c>
      <c r="F62">
        <f t="shared" si="3"/>
        <v>716.63771271428584</v>
      </c>
      <c r="G62">
        <f t="shared" si="10"/>
        <v>718.26118452613787</v>
      </c>
      <c r="H62">
        <f t="shared" si="4"/>
        <v>2.6356607238781056</v>
      </c>
      <c r="I62">
        <f t="shared" si="5"/>
        <v>103899.76295913753</v>
      </c>
      <c r="N62" s="4">
        <f>Input!J63</f>
        <v>4.9828497142857486</v>
      </c>
      <c r="O62">
        <f t="shared" si="6"/>
        <v>4.7297102857143205</v>
      </c>
      <c r="P62">
        <f t="shared" si="7"/>
        <v>5.6197912022442704</v>
      </c>
      <c r="Q62">
        <f t="shared" si="8"/>
        <v>0.79224403797079568</v>
      </c>
      <c r="R62">
        <f t="shared" si="9"/>
        <v>22.37015938679184</v>
      </c>
    </row>
    <row r="63" spans="1:18" x14ac:dyDescent="0.25">
      <c r="A63">
        <f>Input!G64</f>
        <v>60</v>
      </c>
      <c r="B63">
        <f t="shared" si="0"/>
        <v>60</v>
      </c>
      <c r="C63">
        <f t="shared" si="1"/>
        <v>4.0943445622221004</v>
      </c>
      <c r="D63">
        <f t="shared" si="2"/>
        <v>1.2391298897708192</v>
      </c>
      <c r="E63" s="4">
        <f>Input!I64</f>
        <v>722.7663514285714</v>
      </c>
      <c r="F63">
        <f t="shared" si="3"/>
        <v>721.86037871428573</v>
      </c>
      <c r="G63">
        <f t="shared" si="10"/>
        <v>723.55174751520394</v>
      </c>
      <c r="H63">
        <f t="shared" si="4"/>
        <v>2.8607284207195116</v>
      </c>
      <c r="I63">
        <f t="shared" si="5"/>
        <v>107338.41879289734</v>
      </c>
      <c r="N63" s="4">
        <f>Input!J64</f>
        <v>5.2226659999998901</v>
      </c>
      <c r="O63">
        <f t="shared" si="6"/>
        <v>4.969526571428462</v>
      </c>
      <c r="P63">
        <f t="shared" si="7"/>
        <v>5.290562989066129</v>
      </c>
      <c r="Q63">
        <f t="shared" si="8"/>
        <v>0.10306438144962654</v>
      </c>
      <c r="R63">
        <f t="shared" si="9"/>
        <v>24.696194344133524</v>
      </c>
    </row>
    <row r="64" spans="1:18" x14ac:dyDescent="0.25">
      <c r="A64">
        <f>Input!G65</f>
        <v>61</v>
      </c>
      <c r="B64">
        <f t="shared" si="0"/>
        <v>61</v>
      </c>
      <c r="C64">
        <f t="shared" si="1"/>
        <v>4.1108738641733114</v>
      </c>
      <c r="D64">
        <f t="shared" si="2"/>
        <v>1.2742095716503195</v>
      </c>
      <c r="E64" s="4">
        <f>Input!I65</f>
        <v>728.02898685714285</v>
      </c>
      <c r="F64">
        <f t="shared" si="3"/>
        <v>727.12301414285719</v>
      </c>
      <c r="G64">
        <f t="shared" si="10"/>
        <v>728.53115940193857</v>
      </c>
      <c r="H64">
        <f t="shared" si="4"/>
        <v>1.9828730706733659</v>
      </c>
      <c r="I64">
        <f t="shared" si="5"/>
        <v>110625.97720215283</v>
      </c>
      <c r="N64" s="4">
        <f>Input!J65</f>
        <v>5.2626354285714569</v>
      </c>
      <c r="O64">
        <f t="shared" si="6"/>
        <v>5.0094960000000288</v>
      </c>
      <c r="P64">
        <f t="shared" si="7"/>
        <v>4.9794118867346739</v>
      </c>
      <c r="Q64">
        <f t="shared" si="8"/>
        <v>9.05053870962701E-4</v>
      </c>
      <c r="R64">
        <f t="shared" si="9"/>
        <v>25.09505017401629</v>
      </c>
    </row>
    <row r="65" spans="1:18" x14ac:dyDescent="0.25">
      <c r="A65">
        <f>Input!G66</f>
        <v>62</v>
      </c>
      <c r="B65">
        <f t="shared" si="0"/>
        <v>62</v>
      </c>
      <c r="C65">
        <f t="shared" si="1"/>
        <v>4.1271343850450917</v>
      </c>
      <c r="D65">
        <f t="shared" si="2"/>
        <v>1.3087188268542418</v>
      </c>
      <c r="E65" s="4">
        <f>Input!I66</f>
        <v>732.67875842857143</v>
      </c>
      <c r="F65">
        <f t="shared" si="3"/>
        <v>731.77278571428576</v>
      </c>
      <c r="G65">
        <f t="shared" si="10"/>
        <v>733.21671172491563</v>
      </c>
      <c r="H65">
        <f t="shared" si="4"/>
        <v>2.0849223241734802</v>
      </c>
      <c r="I65">
        <f t="shared" si="5"/>
        <v>113764.80633045627</v>
      </c>
      <c r="N65" s="4">
        <f>Input!J66</f>
        <v>4.6497715714285732</v>
      </c>
      <c r="O65">
        <f t="shared" si="6"/>
        <v>4.3966321428571451</v>
      </c>
      <c r="P65">
        <f t="shared" si="7"/>
        <v>4.685552322977089</v>
      </c>
      <c r="Q65">
        <f t="shared" si="8"/>
        <v>8.3474870480540836E-2</v>
      </c>
      <c r="R65">
        <f t="shared" si="9"/>
        <v>19.330374199604613</v>
      </c>
    </row>
    <row r="66" spans="1:18" x14ac:dyDescent="0.25">
      <c r="A66">
        <f>Input!G67</f>
        <v>63</v>
      </c>
      <c r="B66">
        <f t="shared" si="0"/>
        <v>63</v>
      </c>
      <c r="C66">
        <f t="shared" si="1"/>
        <v>4.1431347263915326</v>
      </c>
      <c r="D66">
        <f t="shared" si="2"/>
        <v>1.3426759102237211</v>
      </c>
      <c r="E66" s="4">
        <f>Input!I67</f>
        <v>737.20862185714282</v>
      </c>
      <c r="F66">
        <f t="shared" si="3"/>
        <v>736.30264914285715</v>
      </c>
      <c r="G66">
        <f t="shared" si="10"/>
        <v>737.62491260758861</v>
      </c>
      <c r="H66">
        <f t="shared" si="4"/>
        <v>1.7483806701636542</v>
      </c>
      <c r="I66">
        <f t="shared" si="5"/>
        <v>116757.92614412241</v>
      </c>
      <c r="N66" s="4">
        <f>Input!J67</f>
        <v>4.5298634285713888</v>
      </c>
      <c r="O66">
        <f t="shared" si="6"/>
        <v>4.2767239999999607</v>
      </c>
      <c r="P66">
        <f t="shared" si="7"/>
        <v>4.4082008826730235</v>
      </c>
      <c r="Q66">
        <f t="shared" si="8"/>
        <v>1.728617067742632E-2</v>
      </c>
      <c r="R66">
        <f t="shared" si="9"/>
        <v>18.290368172175665</v>
      </c>
    </row>
    <row r="67" spans="1:18" x14ac:dyDescent="0.25">
      <c r="A67">
        <f>Input!G68</f>
        <v>64</v>
      </c>
      <c r="B67">
        <f t="shared" si="0"/>
        <v>64</v>
      </c>
      <c r="C67">
        <f t="shared" si="1"/>
        <v>4.1588830833596715</v>
      </c>
      <c r="D67">
        <f t="shared" si="2"/>
        <v>1.3760982140934046</v>
      </c>
      <c r="E67" s="4">
        <f>Input!I68</f>
        <v>741.73848528571432</v>
      </c>
      <c r="F67">
        <f t="shared" si="3"/>
        <v>740.83251257142865</v>
      </c>
      <c r="G67">
        <f t="shared" si="10"/>
        <v>741.77149484909512</v>
      </c>
      <c r="H67">
        <f t="shared" si="4"/>
        <v>0.88168771777170929</v>
      </c>
      <c r="I67">
        <f t="shared" si="5"/>
        <v>119608.88289568954</v>
      </c>
      <c r="N67" s="4">
        <f>Input!J68</f>
        <v>4.5298634285715025</v>
      </c>
      <c r="O67">
        <f t="shared" si="6"/>
        <v>4.2767240000000744</v>
      </c>
      <c r="P67">
        <f t="shared" si="7"/>
        <v>4.1465822415065201</v>
      </c>
      <c r="Q67">
        <f t="shared" si="8"/>
        <v>1.69368773037946E-2</v>
      </c>
      <c r="R67">
        <f t="shared" si="9"/>
        <v>18.290368172176635</v>
      </c>
    </row>
    <row r="68" spans="1:18" x14ac:dyDescent="0.25">
      <c r="A68">
        <f>Input!G69</f>
        <v>65</v>
      </c>
      <c r="B68">
        <f t="shared" ref="B68:B71" si="11">A68-$A$3</f>
        <v>65</v>
      </c>
      <c r="C68">
        <f t="shared" si="1"/>
        <v>4.1743872698956368</v>
      </c>
      <c r="D68">
        <f t="shared" si="2"/>
        <v>1.4090023217857595</v>
      </c>
      <c r="E68" s="4">
        <f>Input!I69</f>
        <v>746.29499500000009</v>
      </c>
      <c r="F68">
        <f t="shared" si="3"/>
        <v>745.38902228571442</v>
      </c>
      <c r="G68">
        <f t="shared" si="10"/>
        <v>745.67142884221414</v>
      </c>
      <c r="H68">
        <f t="shared" si="4"/>
        <v>7.9753463154031062E-2</v>
      </c>
      <c r="I68">
        <f t="shared" si="5"/>
        <v>122321.63906499014</v>
      </c>
      <c r="N68" s="4">
        <f>Input!J69</f>
        <v>4.5565097142857667</v>
      </c>
      <c r="O68">
        <f t="shared" si="6"/>
        <v>4.3033702857143386</v>
      </c>
      <c r="P68">
        <f t="shared" si="7"/>
        <v>3.8999339931189732</v>
      </c>
      <c r="Q68">
        <f t="shared" si="8"/>
        <v>0.16276084218309328</v>
      </c>
      <c r="R68">
        <f t="shared" si="9"/>
        <v>18.518995815969109</v>
      </c>
    </row>
    <row r="69" spans="1:18" x14ac:dyDescent="0.25">
      <c r="A69">
        <f>Input!G70</f>
        <v>66</v>
      </c>
      <c r="B69">
        <f t="shared" si="11"/>
        <v>66</v>
      </c>
      <c r="C69">
        <f t="shared" ref="C69:C71" si="12">LN(B69)</f>
        <v>4.1896547420264252</v>
      </c>
      <c r="D69">
        <f t="shared" ref="D69:D71" si="13">((C69-$Z$3)/$AA$3)</f>
        <v>1.4414040570213456</v>
      </c>
      <c r="E69" s="4">
        <f>Input!I70</f>
        <v>751.05135157142843</v>
      </c>
      <c r="F69">
        <f t="shared" ref="F69:F71" si="14">E69-$E$4</f>
        <v>750.14537885714276</v>
      </c>
      <c r="G69">
        <f t="shared" si="10"/>
        <v>749.33893936276593</v>
      </c>
      <c r="H69">
        <f t="shared" ref="H69:H71" si="15">(F69-G69)^2</f>
        <v>0.65034465809076047</v>
      </c>
      <c r="I69">
        <f t="shared" ref="I69:I71" si="16">(G69-$J$4)^2</f>
        <v>124900.47740883037</v>
      </c>
      <c r="N69" s="4">
        <f>Input!J70</f>
        <v>4.7563565714283413</v>
      </c>
      <c r="O69">
        <f t="shared" ref="O69:O71" si="17">N69-$N$4</f>
        <v>4.5032171428569132</v>
      </c>
      <c r="P69">
        <f t="shared" ref="P69:P71" si="18">$Y$3*((1/B69*$AA$3)*(1/SQRT(2*PI()))*EXP(-1*D69*D69/2))</f>
        <v>3.6675105205517888</v>
      </c>
      <c r="Q69">
        <f t="shared" ref="Q69:Q71" si="19">(O69-P69)^2</f>
        <v>0.69840555856463982</v>
      </c>
      <c r="R69">
        <f t="shared" ref="R69:R71" si="20">(O69-S69)^2</f>
        <v>20.278964635720381</v>
      </c>
    </row>
    <row r="70" spans="1:18" x14ac:dyDescent="0.25">
      <c r="A70">
        <f>Input!G71</f>
        <v>67</v>
      </c>
      <c r="B70">
        <f t="shared" si="11"/>
        <v>67</v>
      </c>
      <c r="C70">
        <f t="shared" si="12"/>
        <v>4.2046926193909657</v>
      </c>
      <c r="D70">
        <f t="shared" si="13"/>
        <v>1.4733185296136002</v>
      </c>
      <c r="E70" s="4">
        <f>Input!I71</f>
        <v>755.38136800000007</v>
      </c>
      <c r="F70">
        <f t="shared" si="14"/>
        <v>754.4753952857144</v>
      </c>
      <c r="G70">
        <f t="shared" ref="G70:G71" si="21">G69+P70</f>
        <v>752.78752540844573</v>
      </c>
      <c r="H70">
        <f t="shared" si="15"/>
        <v>2.8489047225909467</v>
      </c>
      <c r="I70">
        <f t="shared" si="16"/>
        <v>127349.91778889994</v>
      </c>
      <c r="N70" s="4">
        <f>Input!J71</f>
        <v>4.3300164285716392</v>
      </c>
      <c r="O70">
        <f t="shared" si="17"/>
        <v>4.076877000000211</v>
      </c>
      <c r="P70">
        <f t="shared" si="18"/>
        <v>3.4485860456797575</v>
      </c>
      <c r="Q70">
        <f t="shared" si="19"/>
        <v>0.39474952328090629</v>
      </c>
      <c r="R70">
        <f t="shared" si="20"/>
        <v>16.620926073130722</v>
      </c>
    </row>
    <row r="71" spans="1:18" x14ac:dyDescent="0.25">
      <c r="A71">
        <f>Input!G72</f>
        <v>68</v>
      </c>
      <c r="B71">
        <f t="shared" si="11"/>
        <v>68</v>
      </c>
      <c r="C71">
        <f t="shared" si="12"/>
        <v>4.219507705176107</v>
      </c>
      <c r="D71">
        <f t="shared" si="13"/>
        <v>1.5047601777784332</v>
      </c>
      <c r="E71" s="4">
        <f>Input!I72</f>
        <v>759.31169057142858</v>
      </c>
      <c r="F71">
        <f t="shared" si="14"/>
        <v>758.40571785714292</v>
      </c>
      <c r="G71">
        <f t="shared" si="21"/>
        <v>756.02998238317866</v>
      </c>
      <c r="H71">
        <f t="shared" si="15"/>
        <v>5.6441190422521634</v>
      </c>
      <c r="I71">
        <f t="shared" si="16"/>
        <v>129674.6455056955</v>
      </c>
      <c r="N71" s="4">
        <f>Input!J72</f>
        <v>3.930322571428519</v>
      </c>
      <c r="O71">
        <f t="shared" si="17"/>
        <v>3.6771831428570905</v>
      </c>
      <c r="P71">
        <f t="shared" si="18"/>
        <v>3.2424569747329079</v>
      </c>
      <c r="Q71">
        <f t="shared" si="19"/>
        <v>0.18898684125193502</v>
      </c>
      <c r="R71">
        <f t="shared" si="20"/>
        <v>13.52167586611235</v>
      </c>
    </row>
    <row r="72" spans="1:18" x14ac:dyDescent="0.25">
      <c r="E72" s="4"/>
      <c r="N72" s="4"/>
    </row>
    <row r="73" spans="1:18" x14ac:dyDescent="0.25">
      <c r="E73" s="4"/>
      <c r="N73" s="4"/>
      <c r="P73">
        <f>MAX(P4:P71)</f>
        <v>22.837504549425741</v>
      </c>
    </row>
    <row r="74" spans="1:18" x14ac:dyDescent="0.25">
      <c r="E74" s="4"/>
      <c r="N74" s="4"/>
      <c r="P74">
        <f>2/3*P73</f>
        <v>15.225003032950493</v>
      </c>
    </row>
    <row r="75" spans="1:18" x14ac:dyDescent="0.25">
      <c r="E75" s="4"/>
      <c r="N75" s="4"/>
    </row>
    <row r="76" spans="1:18" x14ac:dyDescent="0.25">
      <c r="E76" s="4"/>
      <c r="N76" s="4"/>
    </row>
    <row r="77" spans="1:18" x14ac:dyDescent="0.25">
      <c r="E77" s="4"/>
      <c r="N77" s="4"/>
    </row>
    <row r="78" spans="1:18" x14ac:dyDescent="0.25">
      <c r="E78" s="4"/>
      <c r="N78" s="4"/>
    </row>
    <row r="79" spans="1:18" x14ac:dyDescent="0.25">
      <c r="E79" s="4"/>
      <c r="N79" s="4"/>
    </row>
    <row r="80" spans="1:18" x14ac:dyDescent="0.25">
      <c r="E80" s="4"/>
      <c r="N80" s="4"/>
    </row>
    <row r="81" spans="5:14" x14ac:dyDescent="0.25">
      <c r="E81" s="4"/>
      <c r="N81" s="4"/>
    </row>
    <row r="82" spans="5:14" x14ac:dyDescent="0.25">
      <c r="E82" s="4"/>
      <c r="N82" s="4"/>
    </row>
    <row r="83" spans="5:14" x14ac:dyDescent="0.25">
      <c r="E83" s="4"/>
      <c r="N83" s="4"/>
    </row>
    <row r="84" spans="5:14" x14ac:dyDescent="0.25">
      <c r="E84" s="4"/>
      <c r="N84" s="4"/>
    </row>
    <row r="85" spans="5:14" x14ac:dyDescent="0.25">
      <c r="E85" s="4"/>
      <c r="N85" s="4"/>
    </row>
    <row r="86" spans="5:14" x14ac:dyDescent="0.25">
      <c r="E86" s="4"/>
      <c r="N86" s="4"/>
    </row>
    <row r="87" spans="5:14" x14ac:dyDescent="0.25">
      <c r="E87" s="4"/>
      <c r="N87" s="4"/>
    </row>
    <row r="88" spans="5:14" x14ac:dyDescent="0.25">
      <c r="E88" s="4"/>
      <c r="N88" s="4"/>
    </row>
    <row r="89" spans="5:14" x14ac:dyDescent="0.25">
      <c r="E89" s="4"/>
      <c r="N89" s="4"/>
    </row>
    <row r="90" spans="5:14" x14ac:dyDescent="0.25">
      <c r="E90" s="4"/>
      <c r="N90" s="4"/>
    </row>
    <row r="91" spans="5:14" x14ac:dyDescent="0.25">
      <c r="E91" s="4"/>
      <c r="N91" s="4"/>
    </row>
    <row r="92" spans="5:14" x14ac:dyDescent="0.25">
      <c r="E92" s="4"/>
      <c r="N92" s="4"/>
    </row>
    <row r="93" spans="5:14" x14ac:dyDescent="0.25">
      <c r="E93" s="4"/>
      <c r="N93" s="4"/>
    </row>
    <row r="94" spans="5:14" x14ac:dyDescent="0.25">
      <c r="E94" s="4"/>
      <c r="N94" s="4"/>
    </row>
    <row r="95" spans="5:14" x14ac:dyDescent="0.25">
      <c r="E95" s="4"/>
      <c r="N95" s="4"/>
    </row>
    <row r="96" spans="5:14" x14ac:dyDescent="0.25">
      <c r="E96" s="4"/>
      <c r="N96" s="4"/>
    </row>
    <row r="97" spans="5:14" x14ac:dyDescent="0.25">
      <c r="E97" s="4"/>
      <c r="N97" s="4"/>
    </row>
    <row r="98" spans="5:14" x14ac:dyDescent="0.25">
      <c r="E98" s="4"/>
      <c r="N98" s="4"/>
    </row>
    <row r="99" spans="5:14" x14ac:dyDescent="0.25">
      <c r="E99" s="4"/>
      <c r="N99" s="4"/>
    </row>
    <row r="100" spans="5:14" x14ac:dyDescent="0.25">
      <c r="E100" s="4"/>
      <c r="N100" s="4"/>
    </row>
    <row r="101" spans="5:14" x14ac:dyDescent="0.25">
      <c r="E101" s="4"/>
      <c r="N101" s="4"/>
    </row>
    <row r="102" spans="5:14" x14ac:dyDescent="0.25">
      <c r="E102" s="4"/>
      <c r="N102" s="4"/>
    </row>
    <row r="103" spans="5:14" x14ac:dyDescent="0.25">
      <c r="E103" s="4"/>
      <c r="N103" s="4"/>
    </row>
    <row r="104" spans="5:14" x14ac:dyDescent="0.25">
      <c r="E104" s="4"/>
      <c r="N104" s="4"/>
    </row>
    <row r="105" spans="5:14" x14ac:dyDescent="0.25">
      <c r="E105" s="4"/>
      <c r="N105" s="4"/>
    </row>
    <row r="106" spans="5:14" x14ac:dyDescent="0.25">
      <c r="E106" s="4"/>
      <c r="N106" s="4"/>
    </row>
    <row r="107" spans="5:14" x14ac:dyDescent="0.25">
      <c r="E107" s="4"/>
      <c r="N107" s="4"/>
    </row>
    <row r="108" spans="5:14" x14ac:dyDescent="0.25">
      <c r="E108" s="4"/>
      <c r="N108" s="4"/>
    </row>
    <row r="109" spans="5:14" x14ac:dyDescent="0.25">
      <c r="E109" s="4"/>
      <c r="N109" s="4"/>
    </row>
    <row r="110" spans="5:14" x14ac:dyDescent="0.25">
      <c r="E110" s="4"/>
      <c r="N110" s="4"/>
    </row>
    <row r="111" spans="5:14" x14ac:dyDescent="0.25">
      <c r="E111" s="4"/>
      <c r="N111" s="4"/>
    </row>
    <row r="112" spans="5:14" x14ac:dyDescent="0.25">
      <c r="E112" s="4"/>
      <c r="N112" s="4"/>
    </row>
    <row r="113" spans="5:14" x14ac:dyDescent="0.25">
      <c r="E113" s="4"/>
      <c r="N113" s="4"/>
    </row>
    <row r="114" spans="5:14" x14ac:dyDescent="0.25">
      <c r="E114" s="4"/>
      <c r="N114" s="4"/>
    </row>
    <row r="115" spans="5:14" x14ac:dyDescent="0.25">
      <c r="E115" s="4"/>
      <c r="N115" s="4"/>
    </row>
    <row r="116" spans="5:14" x14ac:dyDescent="0.25">
      <c r="E116" s="4"/>
      <c r="N116" s="4"/>
    </row>
    <row r="117" spans="5:14" x14ac:dyDescent="0.25">
      <c r="E117" s="4"/>
      <c r="N117" s="4"/>
    </row>
    <row r="118" spans="5:14" x14ac:dyDescent="0.25">
      <c r="E118" s="4"/>
      <c r="N118" s="4"/>
    </row>
    <row r="119" spans="5:14" x14ac:dyDescent="0.25">
      <c r="E119" s="4"/>
      <c r="N119" s="4"/>
    </row>
    <row r="120" spans="5:14" x14ac:dyDescent="0.25">
      <c r="E120" s="4"/>
      <c r="N120" s="4"/>
    </row>
    <row r="121" spans="5:14" x14ac:dyDescent="0.25">
      <c r="E121" s="4"/>
      <c r="N121" s="4"/>
    </row>
    <row r="122" spans="5:14" x14ac:dyDescent="0.25">
      <c r="E122" s="4"/>
      <c r="N122" s="4"/>
    </row>
    <row r="123" spans="5:14" x14ac:dyDescent="0.25">
      <c r="E123" s="4"/>
      <c r="N123" s="4"/>
    </row>
    <row r="124" spans="5:14" x14ac:dyDescent="0.25">
      <c r="E124" s="4"/>
      <c r="N124" s="4"/>
    </row>
    <row r="125" spans="5:14" x14ac:dyDescent="0.25">
      <c r="E125" s="4"/>
      <c r="N125" s="4"/>
    </row>
    <row r="126" spans="5:14" x14ac:dyDescent="0.25">
      <c r="E126" s="4"/>
      <c r="N126" s="4"/>
    </row>
    <row r="127" spans="5:14" x14ac:dyDescent="0.25">
      <c r="E127" s="4"/>
      <c r="N127" s="4"/>
    </row>
    <row r="128" spans="5:14" x14ac:dyDescent="0.25">
      <c r="E128" s="4"/>
      <c r="N128" s="4"/>
    </row>
    <row r="129" spans="5:14" x14ac:dyDescent="0.25">
      <c r="E129" s="4"/>
      <c r="N129" s="4"/>
    </row>
    <row r="130" spans="5:14" x14ac:dyDescent="0.25">
      <c r="E130" s="4"/>
      <c r="N130" s="4"/>
    </row>
    <row r="131" spans="5:14" x14ac:dyDescent="0.25">
      <c r="E131" s="4"/>
      <c r="N131" s="4"/>
    </row>
    <row r="132" spans="5:14" x14ac:dyDescent="0.25">
      <c r="E132" s="4"/>
      <c r="N132" s="4"/>
    </row>
    <row r="133" spans="5:14" x14ac:dyDescent="0.25">
      <c r="E133" s="4"/>
      <c r="N133" s="4"/>
    </row>
    <row r="134" spans="5:14" x14ac:dyDescent="0.25">
      <c r="E134" s="4"/>
      <c r="N134" s="4"/>
    </row>
    <row r="135" spans="5:14" x14ac:dyDescent="0.25">
      <c r="E135" s="4"/>
      <c r="N135" s="4"/>
    </row>
    <row r="136" spans="5:14" x14ac:dyDescent="0.25">
      <c r="E136" s="4"/>
      <c r="N136" s="4"/>
    </row>
    <row r="137" spans="5:14" x14ac:dyDescent="0.25">
      <c r="E137" s="4"/>
      <c r="N137" s="4"/>
    </row>
    <row r="138" spans="5:14" x14ac:dyDescent="0.25">
      <c r="E138" s="4"/>
      <c r="N138" s="4"/>
    </row>
    <row r="139" spans="5:14" x14ac:dyDescent="0.25">
      <c r="E139" s="4"/>
      <c r="N139" s="4"/>
    </row>
    <row r="140" spans="5:14" x14ac:dyDescent="0.25">
      <c r="E140" s="4"/>
      <c r="N140" s="4"/>
    </row>
    <row r="141" spans="5:14" x14ac:dyDescent="0.25">
      <c r="E141" s="4"/>
      <c r="N141" s="4"/>
    </row>
    <row r="142" spans="5:14" x14ac:dyDescent="0.25">
      <c r="E142" s="4"/>
      <c r="N142" s="4"/>
    </row>
    <row r="143" spans="5:14" x14ac:dyDescent="0.25">
      <c r="E143" s="4"/>
      <c r="N143" s="4"/>
    </row>
    <row r="144" spans="5:14" x14ac:dyDescent="0.25">
      <c r="E144" s="4"/>
      <c r="N144" s="4"/>
    </row>
    <row r="145" spans="5:14" x14ac:dyDescent="0.25">
      <c r="E145" s="4"/>
      <c r="N145" s="4"/>
    </row>
    <row r="146" spans="5:14" x14ac:dyDescent="0.25">
      <c r="E146" s="4"/>
      <c r="N146" s="4"/>
    </row>
    <row r="147" spans="5:14" x14ac:dyDescent="0.25">
      <c r="E147" s="4"/>
      <c r="N147" s="4"/>
    </row>
    <row r="148" spans="5:14" x14ac:dyDescent="0.25">
      <c r="E148" s="4"/>
      <c r="N148" s="4"/>
    </row>
    <row r="149" spans="5:14" x14ac:dyDescent="0.25">
      <c r="E149" s="4"/>
      <c r="N149" s="4"/>
    </row>
    <row r="150" spans="5:14" x14ac:dyDescent="0.25">
      <c r="E150" s="4"/>
      <c r="N150" s="4"/>
    </row>
    <row r="151" spans="5:14" x14ac:dyDescent="0.25">
      <c r="E151" s="4"/>
      <c r="N151" s="4"/>
    </row>
    <row r="152" spans="5:14" x14ac:dyDescent="0.25">
      <c r="E152" s="4"/>
      <c r="N152" s="4"/>
    </row>
    <row r="153" spans="5:14" x14ac:dyDescent="0.25">
      <c r="E153" s="4"/>
      <c r="N153" s="4"/>
    </row>
    <row r="154" spans="5:14" x14ac:dyDescent="0.25">
      <c r="E154" s="4"/>
      <c r="N154" s="4"/>
    </row>
    <row r="155" spans="5:14" x14ac:dyDescent="0.25">
      <c r="E155" s="4"/>
      <c r="N155" s="4"/>
    </row>
    <row r="156" spans="5:14" x14ac:dyDescent="0.25">
      <c r="E156" s="4"/>
      <c r="N156" s="4"/>
    </row>
    <row r="157" spans="5:14" x14ac:dyDescent="0.25">
      <c r="E157" s="4"/>
      <c r="N157" s="4"/>
    </row>
    <row r="158" spans="5:14" x14ac:dyDescent="0.25">
      <c r="E158" s="4"/>
      <c r="N158" s="4"/>
    </row>
    <row r="159" spans="5:14" x14ac:dyDescent="0.25">
      <c r="E159" s="4"/>
      <c r="N159" s="4"/>
    </row>
    <row r="160" spans="5:14" x14ac:dyDescent="0.25">
      <c r="E160" s="4"/>
      <c r="N160" s="4"/>
    </row>
    <row r="161" spans="5:14" x14ac:dyDescent="0.25">
      <c r="E161" s="4"/>
      <c r="N161" s="4"/>
    </row>
    <row r="162" spans="5:14" x14ac:dyDescent="0.25">
      <c r="E162" s="4"/>
      <c r="N162" s="4"/>
    </row>
    <row r="163" spans="5:14" x14ac:dyDescent="0.25">
      <c r="E163" s="4"/>
      <c r="N163" s="4"/>
    </row>
    <row r="164" spans="5:14" x14ac:dyDescent="0.25">
      <c r="E164" s="4"/>
      <c r="N164" s="4"/>
    </row>
    <row r="165" spans="5:14" x14ac:dyDescent="0.25">
      <c r="E165" s="4"/>
      <c r="N165" s="4"/>
    </row>
    <row r="166" spans="5:14" x14ac:dyDescent="0.25">
      <c r="E166" s="4"/>
      <c r="N166" s="4"/>
    </row>
    <row r="167" spans="5:14" x14ac:dyDescent="0.25">
      <c r="E167" s="4"/>
      <c r="N167" s="4"/>
    </row>
    <row r="168" spans="5:14" x14ac:dyDescent="0.25">
      <c r="E168" s="4"/>
      <c r="N168" s="4"/>
    </row>
    <row r="169" spans="5:14" x14ac:dyDescent="0.25">
      <c r="E169" s="4"/>
      <c r="N169" s="4"/>
    </row>
    <row r="170" spans="5:14" x14ac:dyDescent="0.25">
      <c r="E170" s="4"/>
      <c r="N170" s="4"/>
    </row>
    <row r="171" spans="5:14" x14ac:dyDescent="0.25">
      <c r="E171" s="4"/>
      <c r="N171" s="4"/>
    </row>
    <row r="172" spans="5:14" x14ac:dyDescent="0.25">
      <c r="E172" s="4"/>
      <c r="N172" s="4"/>
    </row>
    <row r="173" spans="5:14" x14ac:dyDescent="0.25">
      <c r="E173" s="4"/>
      <c r="N173" s="4"/>
    </row>
    <row r="174" spans="5:14" x14ac:dyDescent="0.25">
      <c r="E174" s="4"/>
      <c r="N174" s="4"/>
    </row>
    <row r="175" spans="5:14" x14ac:dyDescent="0.25">
      <c r="E175" s="4"/>
      <c r="N175" s="4"/>
    </row>
    <row r="176" spans="5:14" x14ac:dyDescent="0.25">
      <c r="E176" s="4"/>
      <c r="N176" s="4"/>
    </row>
    <row r="177" spans="5:14" x14ac:dyDescent="0.25">
      <c r="E177" s="4"/>
      <c r="N177" s="4"/>
    </row>
    <row r="178" spans="5:14" x14ac:dyDescent="0.25">
      <c r="E178" s="4"/>
      <c r="N178" s="4"/>
    </row>
    <row r="179" spans="5:14" x14ac:dyDescent="0.25">
      <c r="E179" s="4"/>
      <c r="N179" s="4"/>
    </row>
    <row r="180" spans="5:14" x14ac:dyDescent="0.25">
      <c r="E180" s="4"/>
      <c r="N180" s="4"/>
    </row>
    <row r="181" spans="5:14" x14ac:dyDescent="0.25">
      <c r="E181" s="4"/>
      <c r="N181" s="4"/>
    </row>
    <row r="182" spans="5:14" x14ac:dyDescent="0.25">
      <c r="E182" s="4"/>
      <c r="N182" s="4"/>
    </row>
    <row r="183" spans="5:14" x14ac:dyDescent="0.25">
      <c r="E183" s="4"/>
      <c r="N183" s="4"/>
    </row>
    <row r="184" spans="5:14" x14ac:dyDescent="0.25">
      <c r="E184" s="4"/>
      <c r="N184" s="4"/>
    </row>
    <row r="185" spans="5:14" x14ac:dyDescent="0.25">
      <c r="E185" s="4"/>
      <c r="N185" s="4"/>
    </row>
    <row r="186" spans="5:14" x14ac:dyDescent="0.25">
      <c r="E186" s="4"/>
      <c r="N186" s="4"/>
    </row>
    <row r="187" spans="5:14" x14ac:dyDescent="0.25">
      <c r="E187" s="4"/>
      <c r="N187" s="4"/>
    </row>
    <row r="188" spans="5:14" x14ac:dyDescent="0.25">
      <c r="E188" s="4"/>
      <c r="N188" s="4"/>
    </row>
    <row r="189" spans="5:14" x14ac:dyDescent="0.25">
      <c r="E189" s="4"/>
      <c r="N189" s="4"/>
    </row>
    <row r="190" spans="5:14" x14ac:dyDescent="0.25">
      <c r="E190" s="4"/>
      <c r="N190" s="4"/>
    </row>
    <row r="191" spans="5:14" x14ac:dyDescent="0.25">
      <c r="E191" s="4"/>
      <c r="N191" s="4"/>
    </row>
    <row r="192" spans="5:14" x14ac:dyDescent="0.25">
      <c r="E192" s="4"/>
      <c r="N192" s="4"/>
    </row>
    <row r="193" spans="5:14" x14ac:dyDescent="0.25">
      <c r="E193" s="4"/>
      <c r="N193" s="4"/>
    </row>
    <row r="194" spans="5:14" x14ac:dyDescent="0.25">
      <c r="E194" s="4"/>
      <c r="N194" s="4"/>
    </row>
    <row r="195" spans="5:14" x14ac:dyDescent="0.25">
      <c r="E195" s="4"/>
      <c r="N195" s="4"/>
    </row>
    <row r="196" spans="5:14" x14ac:dyDescent="0.25">
      <c r="E196" s="4"/>
      <c r="N196" s="4"/>
    </row>
    <row r="197" spans="5:14" x14ac:dyDescent="0.25">
      <c r="E197" s="4"/>
      <c r="N197" s="4"/>
    </row>
    <row r="198" spans="5:14" x14ac:dyDescent="0.25">
      <c r="E198" s="4"/>
      <c r="N198" s="4"/>
    </row>
    <row r="199" spans="5:14" x14ac:dyDescent="0.25">
      <c r="E199" s="4"/>
      <c r="N199" s="4"/>
    </row>
    <row r="200" spans="5:14" x14ac:dyDescent="0.25">
      <c r="E200" s="4"/>
      <c r="N200" s="4"/>
    </row>
    <row r="201" spans="5:14" x14ac:dyDescent="0.25">
      <c r="E201" s="4"/>
      <c r="N201" s="4"/>
    </row>
    <row r="202" spans="5:14" x14ac:dyDescent="0.25">
      <c r="E202" s="4"/>
      <c r="N202" s="4"/>
    </row>
    <row r="203" spans="5:14" x14ac:dyDescent="0.25">
      <c r="E203" s="4"/>
      <c r="N203" s="4"/>
    </row>
    <row r="204" spans="5:14" x14ac:dyDescent="0.25">
      <c r="E204" s="4"/>
      <c r="N204" s="4"/>
    </row>
    <row r="205" spans="5:14" x14ac:dyDescent="0.25">
      <c r="E205" s="4"/>
      <c r="N205" s="4"/>
    </row>
    <row r="206" spans="5:14" x14ac:dyDescent="0.25">
      <c r="E206" s="4"/>
      <c r="N206" s="4"/>
    </row>
    <row r="207" spans="5:14" x14ac:dyDescent="0.25">
      <c r="E207" s="4"/>
      <c r="N207" s="4"/>
    </row>
    <row r="208" spans="5:14" x14ac:dyDescent="0.25">
      <c r="E208" s="4"/>
      <c r="N208" s="4"/>
    </row>
    <row r="209" spans="5:14" x14ac:dyDescent="0.25">
      <c r="E209" s="4"/>
      <c r="N209" s="4"/>
    </row>
    <row r="210" spans="5:14" x14ac:dyDescent="0.25">
      <c r="E210" s="4"/>
      <c r="N210" s="4"/>
    </row>
    <row r="211" spans="5:14" x14ac:dyDescent="0.25">
      <c r="E211" s="4"/>
      <c r="N211" s="4"/>
    </row>
    <row r="212" spans="5:14" x14ac:dyDescent="0.25">
      <c r="E212" s="4"/>
      <c r="N212" s="4"/>
    </row>
    <row r="213" spans="5:14" x14ac:dyDescent="0.25">
      <c r="E213" s="4"/>
      <c r="N213" s="4"/>
    </row>
    <row r="214" spans="5:14" x14ac:dyDescent="0.25">
      <c r="E214" s="4"/>
      <c r="N214" s="4"/>
    </row>
    <row r="215" spans="5:14" x14ac:dyDescent="0.25">
      <c r="E215" s="4"/>
      <c r="N215" s="4"/>
    </row>
    <row r="216" spans="5:14" x14ac:dyDescent="0.25">
      <c r="E216" s="4"/>
      <c r="N216" s="4"/>
    </row>
    <row r="217" spans="5:14" x14ac:dyDescent="0.25">
      <c r="E217" s="4"/>
      <c r="N217" s="4"/>
    </row>
    <row r="218" spans="5:14" x14ac:dyDescent="0.25">
      <c r="E218" s="4"/>
      <c r="N218" s="4"/>
    </row>
    <row r="219" spans="5:14" x14ac:dyDescent="0.25">
      <c r="E219" s="4"/>
      <c r="N219" s="4"/>
    </row>
    <row r="220" spans="5:14" x14ac:dyDescent="0.25">
      <c r="E220" s="4"/>
      <c r="N220" s="4"/>
    </row>
    <row r="221" spans="5:14" x14ac:dyDescent="0.25">
      <c r="E221" s="4"/>
      <c r="N221" s="4"/>
    </row>
    <row r="222" spans="5:14" x14ac:dyDescent="0.25">
      <c r="E222" s="4"/>
      <c r="N222" s="4"/>
    </row>
    <row r="223" spans="5:14" x14ac:dyDescent="0.25">
      <c r="E223" s="4"/>
      <c r="N223" s="4"/>
    </row>
    <row r="224" spans="5:14" x14ac:dyDescent="0.25">
      <c r="E224" s="4"/>
      <c r="N224" s="4"/>
    </row>
    <row r="225" spans="5:14" x14ac:dyDescent="0.25">
      <c r="E225" s="4"/>
      <c r="N225" s="4"/>
    </row>
    <row r="226" spans="5:14" x14ac:dyDescent="0.25">
      <c r="E226" s="4"/>
      <c r="N226" s="4"/>
    </row>
    <row r="227" spans="5:14" x14ac:dyDescent="0.25">
      <c r="E227" s="4"/>
      <c r="N227" s="4"/>
    </row>
    <row r="228" spans="5:14" x14ac:dyDescent="0.25">
      <c r="E228" s="4"/>
      <c r="N228" s="4"/>
    </row>
    <row r="229" spans="5:14" x14ac:dyDescent="0.25">
      <c r="E229" s="4"/>
      <c r="N229" s="4"/>
    </row>
    <row r="230" spans="5:14" x14ac:dyDescent="0.25">
      <c r="E230" s="4"/>
      <c r="N230" s="4"/>
    </row>
    <row r="231" spans="5:14" x14ac:dyDescent="0.25">
      <c r="E231" s="4"/>
      <c r="N231" s="4"/>
    </row>
    <row r="232" spans="5:14" x14ac:dyDescent="0.25">
      <c r="E232" s="4"/>
      <c r="N232" s="4"/>
    </row>
    <row r="233" spans="5:14" x14ac:dyDescent="0.25">
      <c r="E233" s="4"/>
      <c r="N233" s="4"/>
    </row>
    <row r="234" spans="5:14" x14ac:dyDescent="0.25">
      <c r="E234" s="4"/>
      <c r="N234" s="4"/>
    </row>
    <row r="235" spans="5:14" x14ac:dyDescent="0.25">
      <c r="E235" s="4"/>
      <c r="N235" s="4"/>
    </row>
    <row r="236" spans="5:14" x14ac:dyDescent="0.25">
      <c r="E236" s="4"/>
      <c r="N236" s="4"/>
    </row>
    <row r="237" spans="5:14" x14ac:dyDescent="0.25">
      <c r="E237" s="4"/>
      <c r="N237" s="4"/>
    </row>
    <row r="238" spans="5:14" x14ac:dyDescent="0.25">
      <c r="E238" s="4"/>
      <c r="N238" s="4"/>
    </row>
    <row r="239" spans="5:14" x14ac:dyDescent="0.25">
      <c r="E239" s="4"/>
      <c r="N239" s="4"/>
    </row>
    <row r="240" spans="5:14" x14ac:dyDescent="0.25">
      <c r="E240" s="4"/>
      <c r="N240" s="4"/>
    </row>
    <row r="241" spans="5:14" x14ac:dyDescent="0.25">
      <c r="E241" s="4"/>
      <c r="N241" s="4"/>
    </row>
    <row r="242" spans="5:14" x14ac:dyDescent="0.25">
      <c r="E242" s="4"/>
      <c r="N242" s="4"/>
    </row>
    <row r="243" spans="5:14" x14ac:dyDescent="0.25">
      <c r="E243" s="4"/>
      <c r="N243" s="4"/>
    </row>
    <row r="244" spans="5:14" x14ac:dyDescent="0.25">
      <c r="E244" s="4"/>
      <c r="N244" s="4"/>
    </row>
    <row r="245" spans="5:14" x14ac:dyDescent="0.25">
      <c r="E245" s="4"/>
      <c r="N245" s="4"/>
    </row>
    <row r="246" spans="5:14" x14ac:dyDescent="0.25">
      <c r="E246" s="4"/>
      <c r="N246" s="4"/>
    </row>
    <row r="247" spans="5:14" x14ac:dyDescent="0.25">
      <c r="E247" s="4"/>
      <c r="N247" s="4"/>
    </row>
    <row r="248" spans="5:14" x14ac:dyDescent="0.25">
      <c r="E248" s="4"/>
      <c r="N248" s="4"/>
    </row>
    <row r="249" spans="5:14" x14ac:dyDescent="0.25">
      <c r="E249" s="4"/>
      <c r="N249" s="4"/>
    </row>
    <row r="250" spans="5:14" x14ac:dyDescent="0.25">
      <c r="E250" s="4"/>
      <c r="N250" s="4"/>
    </row>
    <row r="251" spans="5:14" x14ac:dyDescent="0.25">
      <c r="E251" s="4"/>
      <c r="N251" s="4"/>
    </row>
    <row r="252" spans="5:14" x14ac:dyDescent="0.25">
      <c r="E252" s="4"/>
      <c r="N252" s="4"/>
    </row>
    <row r="253" spans="5:14" x14ac:dyDescent="0.25">
      <c r="E253" s="4"/>
      <c r="N253" s="4"/>
    </row>
    <row r="254" spans="5:14" x14ac:dyDescent="0.25">
      <c r="E254" s="4"/>
      <c r="N254" s="4"/>
    </row>
    <row r="255" spans="5:14" x14ac:dyDescent="0.25">
      <c r="E255" s="4"/>
      <c r="N255" s="4"/>
    </row>
    <row r="256" spans="5:14" x14ac:dyDescent="0.25">
      <c r="E256" s="4"/>
      <c r="N256" s="4"/>
    </row>
    <row r="257" spans="5:14" x14ac:dyDescent="0.25">
      <c r="E257" s="4"/>
      <c r="N257" s="4"/>
    </row>
    <row r="258" spans="5:14" x14ac:dyDescent="0.25">
      <c r="E258" s="4"/>
      <c r="N258" s="4"/>
    </row>
    <row r="259" spans="5:14" x14ac:dyDescent="0.25">
      <c r="E259" s="4"/>
      <c r="N259" s="4"/>
    </row>
    <row r="260" spans="5:14" x14ac:dyDescent="0.25">
      <c r="E260" s="4"/>
      <c r="N260" s="4"/>
    </row>
    <row r="261" spans="5:14" x14ac:dyDescent="0.25">
      <c r="E261" s="4"/>
      <c r="N261" s="4"/>
    </row>
    <row r="262" spans="5:14" x14ac:dyDescent="0.25">
      <c r="E262" s="4"/>
      <c r="N262" s="4"/>
    </row>
    <row r="263" spans="5:14" x14ac:dyDescent="0.25">
      <c r="E263" s="4"/>
      <c r="N263" s="4"/>
    </row>
    <row r="264" spans="5:14" x14ac:dyDescent="0.25">
      <c r="E264" s="4"/>
      <c r="N264" s="4"/>
    </row>
    <row r="265" spans="5:14" x14ac:dyDescent="0.25">
      <c r="E265" s="4"/>
      <c r="N265" s="4"/>
    </row>
    <row r="266" spans="5:14" x14ac:dyDescent="0.25">
      <c r="E266" s="4"/>
      <c r="N266" s="4"/>
    </row>
    <row r="267" spans="5:14" x14ac:dyDescent="0.25">
      <c r="E267" s="4"/>
      <c r="N267" s="4"/>
    </row>
    <row r="268" spans="5:14" x14ac:dyDescent="0.25">
      <c r="E268" s="4"/>
      <c r="N268" s="4"/>
    </row>
    <row r="269" spans="5:14" x14ac:dyDescent="0.25">
      <c r="E269" s="4"/>
      <c r="N269" s="4"/>
    </row>
    <row r="270" spans="5:14" x14ac:dyDescent="0.25">
      <c r="E270" s="4"/>
      <c r="N270" s="4"/>
    </row>
    <row r="271" spans="5:14" x14ac:dyDescent="0.25">
      <c r="E271" s="4"/>
      <c r="N271" s="4"/>
    </row>
    <row r="272" spans="5:14" x14ac:dyDescent="0.25">
      <c r="E272" s="4"/>
      <c r="N272" s="4"/>
    </row>
    <row r="273" spans="5:14" x14ac:dyDescent="0.25">
      <c r="E273" s="4"/>
      <c r="N273" s="4"/>
    </row>
    <row r="274" spans="5:14" x14ac:dyDescent="0.25">
      <c r="E274" s="4"/>
      <c r="N274" s="4"/>
    </row>
    <row r="275" spans="5:14" x14ac:dyDescent="0.25">
      <c r="E275" s="4"/>
      <c r="N275" s="4"/>
    </row>
    <row r="276" spans="5:14" x14ac:dyDescent="0.25">
      <c r="E276" s="4"/>
      <c r="N276" s="4"/>
    </row>
    <row r="277" spans="5:14" x14ac:dyDescent="0.25">
      <c r="E277" s="4"/>
      <c r="N277" s="4"/>
    </row>
    <row r="278" spans="5:14" x14ac:dyDescent="0.25">
      <c r="E278" s="4"/>
      <c r="N278" s="4"/>
    </row>
    <row r="279" spans="5:14" x14ac:dyDescent="0.25">
      <c r="E279" s="4"/>
      <c r="N279" s="4"/>
    </row>
    <row r="280" spans="5:14" x14ac:dyDescent="0.25">
      <c r="E280" s="4"/>
      <c r="N280" s="4"/>
    </row>
    <row r="281" spans="5:14" x14ac:dyDescent="0.25">
      <c r="E281" s="4"/>
      <c r="N281" s="4"/>
    </row>
    <row r="282" spans="5:14" x14ac:dyDescent="0.25">
      <c r="E282" s="4"/>
      <c r="N282" s="4"/>
    </row>
    <row r="283" spans="5:14" x14ac:dyDescent="0.25">
      <c r="E283" s="4"/>
      <c r="N283" s="4"/>
    </row>
    <row r="284" spans="5:14" x14ac:dyDescent="0.25">
      <c r="E284" s="4"/>
      <c r="N284" s="4"/>
    </row>
    <row r="285" spans="5:14" x14ac:dyDescent="0.25">
      <c r="E285" s="4"/>
      <c r="N285" s="4"/>
    </row>
    <row r="286" spans="5:14" x14ac:dyDescent="0.25">
      <c r="E286" s="4"/>
      <c r="N286" s="4"/>
    </row>
    <row r="287" spans="5:14" x14ac:dyDescent="0.25">
      <c r="E287" s="4"/>
      <c r="N287" s="4"/>
    </row>
    <row r="288" spans="5:14" x14ac:dyDescent="0.25">
      <c r="E288" s="4"/>
      <c r="N288" s="4"/>
    </row>
    <row r="289" spans="5:14" x14ac:dyDescent="0.25">
      <c r="E289" s="4"/>
      <c r="N289" s="4"/>
    </row>
    <row r="290" spans="5:14" x14ac:dyDescent="0.25">
      <c r="E290" s="4"/>
      <c r="N290" s="4"/>
    </row>
    <row r="291" spans="5:14" x14ac:dyDescent="0.25">
      <c r="E291" s="4"/>
      <c r="N291" s="4"/>
    </row>
    <row r="292" spans="5:14" x14ac:dyDescent="0.25">
      <c r="E292" s="4"/>
      <c r="N292" s="4"/>
    </row>
    <row r="293" spans="5:14" x14ac:dyDescent="0.25">
      <c r="E293" s="4"/>
      <c r="N293" s="4"/>
    </row>
    <row r="294" spans="5:14" x14ac:dyDescent="0.25">
      <c r="E294" s="4"/>
      <c r="N294" s="4"/>
    </row>
    <row r="295" spans="5:14" x14ac:dyDescent="0.25">
      <c r="E295" s="4"/>
      <c r="N295" s="4"/>
    </row>
    <row r="296" spans="5:14" x14ac:dyDescent="0.25">
      <c r="E296" s="4"/>
      <c r="N296" s="4"/>
    </row>
    <row r="297" spans="5:14" x14ac:dyDescent="0.25">
      <c r="E297" s="4"/>
      <c r="N297" s="4"/>
    </row>
    <row r="298" spans="5:14" x14ac:dyDescent="0.25">
      <c r="E298" s="4"/>
      <c r="N298" s="4"/>
    </row>
    <row r="299" spans="5:14" x14ac:dyDescent="0.25">
      <c r="E299" s="4"/>
      <c r="N299" s="4"/>
    </row>
    <row r="300" spans="5:14" x14ac:dyDescent="0.25">
      <c r="E300" s="4"/>
      <c r="N300" s="4"/>
    </row>
    <row r="301" spans="5:14" x14ac:dyDescent="0.25">
      <c r="E301" s="4"/>
      <c r="N301" s="4"/>
    </row>
    <row r="302" spans="5:14" x14ac:dyDescent="0.25">
      <c r="E302" s="4"/>
      <c r="N302" s="4"/>
    </row>
    <row r="303" spans="5:14" x14ac:dyDescent="0.25">
      <c r="E303" s="4"/>
      <c r="N303" s="4"/>
    </row>
    <row r="304" spans="5:14" x14ac:dyDescent="0.25">
      <c r="E304" s="4"/>
      <c r="N304" s="4"/>
    </row>
    <row r="305" spans="5:14" x14ac:dyDescent="0.25">
      <c r="E305" s="4"/>
      <c r="N305" s="4"/>
    </row>
    <row r="306" spans="5:14" x14ac:dyDescent="0.25">
      <c r="E306" s="4"/>
      <c r="N306" s="4"/>
    </row>
    <row r="307" spans="5:14" x14ac:dyDescent="0.25">
      <c r="E307" s="4"/>
      <c r="N307" s="4"/>
    </row>
    <row r="308" spans="5:14" x14ac:dyDescent="0.25">
      <c r="E308" s="4"/>
      <c r="N308" s="4"/>
    </row>
    <row r="309" spans="5:14" x14ac:dyDescent="0.25">
      <c r="E309" s="4"/>
      <c r="N309" s="4"/>
    </row>
    <row r="310" spans="5:14" x14ac:dyDescent="0.25">
      <c r="E310" s="4"/>
      <c r="N310" s="4"/>
    </row>
    <row r="311" spans="5:14" x14ac:dyDescent="0.25">
      <c r="E311" s="4"/>
      <c r="N311" s="4"/>
    </row>
    <row r="312" spans="5:14" x14ac:dyDescent="0.25">
      <c r="E312" s="4"/>
      <c r="N312" s="4"/>
    </row>
    <row r="313" spans="5:14" x14ac:dyDescent="0.25">
      <c r="E313" s="4"/>
      <c r="N313" s="4"/>
    </row>
    <row r="314" spans="5:14" x14ac:dyDescent="0.25">
      <c r="E314" s="4"/>
      <c r="N314" s="4"/>
    </row>
    <row r="315" spans="5:14" x14ac:dyDescent="0.25">
      <c r="E315" s="4"/>
      <c r="N315" s="4"/>
    </row>
    <row r="316" spans="5:14" x14ac:dyDescent="0.25">
      <c r="E316" s="4"/>
      <c r="N316" s="4"/>
    </row>
    <row r="317" spans="5:14" x14ac:dyDescent="0.25">
      <c r="E317" s="4"/>
      <c r="N317" s="4"/>
    </row>
  </sheetData>
  <mergeCells count="2">
    <mergeCell ref="C1:L1"/>
    <mergeCell ref="N1:U1"/>
  </mergeCells>
  <conditionalFormatting sqref="U8">
    <cfRule type="cellIs" dxfId="15" priority="2" operator="between">
      <formula>0.05</formula>
      <formula>0.025</formula>
    </cfRule>
    <cfRule type="cellIs" dxfId="14" priority="3" operator="lessThan">
      <formula>0.025</formula>
    </cfRule>
    <cfRule type="cellIs" dxfId="13" priority="4" operator="greaterThan">
      <formula>0.05</formula>
    </cfRule>
  </conditionalFormatting>
  <conditionalFormatting sqref="P2:P71">
    <cfRule type="cellIs" dxfId="12" priority="1" operator="equal">
      <formula>$P$73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4"/>
  <sheetViews>
    <sheetView zoomScale="86" workbookViewId="0">
      <selection activeCell="I7" sqref="I7"/>
    </sheetView>
  </sheetViews>
  <sheetFormatPr defaultRowHeight="15" x14ac:dyDescent="0.25"/>
  <cols>
    <col min="6" max="6" width="12.42578125" bestFit="1" customWidth="1"/>
    <col min="7" max="7" width="12" bestFit="1" customWidth="1"/>
    <col min="8" max="9" width="12" customWidth="1"/>
    <col min="10" max="10" width="12" bestFit="1" customWidth="1"/>
    <col min="15" max="16" width="12" bestFit="1" customWidth="1"/>
    <col min="17" max="18" width="12" customWidth="1"/>
    <col min="19" max="19" width="12" bestFit="1" customWidth="1"/>
    <col min="22" max="22" width="11.28515625" bestFit="1" customWidth="1"/>
  </cols>
  <sheetData>
    <row r="1" spans="1:26" ht="18" x14ac:dyDescent="0.35">
      <c r="C1" s="30" t="s">
        <v>18</v>
      </c>
      <c r="D1" s="30"/>
      <c r="E1" s="30"/>
      <c r="F1" s="30"/>
      <c r="G1" s="30"/>
      <c r="H1" s="30"/>
      <c r="I1" s="30"/>
      <c r="J1" s="30"/>
      <c r="K1" s="30"/>
      <c r="M1" s="31" t="s">
        <v>19</v>
      </c>
      <c r="N1" s="31"/>
      <c r="O1" s="31"/>
      <c r="P1" s="31"/>
      <c r="Q1" s="31"/>
      <c r="R1" s="31"/>
      <c r="S1" s="31"/>
      <c r="T1" s="31"/>
    </row>
    <row r="2" spans="1:26" ht="14.45" x14ac:dyDescent="0.3">
      <c r="A2" t="s">
        <v>30</v>
      </c>
      <c r="B2" t="s">
        <v>9</v>
      </c>
      <c r="C2" t="s">
        <v>15</v>
      </c>
      <c r="D2" t="s">
        <v>0</v>
      </c>
      <c r="E2" t="s">
        <v>16</v>
      </c>
      <c r="F2" t="s">
        <v>8</v>
      </c>
      <c r="G2" t="s">
        <v>2</v>
      </c>
      <c r="J2" t="s">
        <v>4</v>
      </c>
      <c r="K2" t="s">
        <v>3</v>
      </c>
      <c r="M2" t="s">
        <v>0</v>
      </c>
      <c r="N2" t="s">
        <v>16</v>
      </c>
      <c r="O2" t="s">
        <v>8</v>
      </c>
      <c r="P2" t="s">
        <v>2</v>
      </c>
      <c r="S2" t="s">
        <v>4</v>
      </c>
      <c r="T2" t="s">
        <v>3</v>
      </c>
      <c r="V2" t="s">
        <v>7</v>
      </c>
      <c r="X2" t="s">
        <v>10</v>
      </c>
      <c r="Y2" t="s">
        <v>13</v>
      </c>
      <c r="Z2" t="s">
        <v>12</v>
      </c>
    </row>
    <row r="3" spans="1:26" ht="14.45" x14ac:dyDescent="0.3">
      <c r="A3">
        <f>Input!G4</f>
        <v>0</v>
      </c>
      <c r="B3">
        <f>A3-$A$3</f>
        <v>0</v>
      </c>
      <c r="C3" s="4">
        <f t="shared" ref="C3:C34" si="0">((B3-$Y$3)/$Z$3)</f>
        <v>-2.8237511203216275</v>
      </c>
      <c r="D3" s="4">
        <f>Input!I4</f>
        <v>0.65283328571428567</v>
      </c>
      <c r="E3">
        <f>D3-$D$3</f>
        <v>0</v>
      </c>
      <c r="F3">
        <f>O3</f>
        <v>0</v>
      </c>
      <c r="G3">
        <f>(E3-F3)^2</f>
        <v>0</v>
      </c>
      <c r="H3">
        <f>(F3-$I$4)^2</f>
        <v>107869.9226158649</v>
      </c>
      <c r="I3" s="2" t="s">
        <v>11</v>
      </c>
      <c r="J3" s="23">
        <f>SUM(G3:G161)</f>
        <v>88340100.003458187</v>
      </c>
      <c r="K3">
        <f>1-(J3/J5)</f>
        <v>0.13419171003953445</v>
      </c>
      <c r="M3" s="4">
        <f>Input!J4</f>
        <v>0.2398162857142857</v>
      </c>
      <c r="N3">
        <f>M3-$M$3</f>
        <v>0</v>
      </c>
      <c r="O3" s="4">
        <v>0</v>
      </c>
      <c r="P3">
        <f>(N3-O3)^2</f>
        <v>0</v>
      </c>
      <c r="Q3">
        <f>(N3-$R$4)^2</f>
        <v>81.271046937635901</v>
      </c>
      <c r="R3" s="2" t="s">
        <v>11</v>
      </c>
      <c r="S3" s="23">
        <f>SUM(P4:P167)</f>
        <v>37871.966222723138</v>
      </c>
      <c r="T3">
        <f>1-(S3/S5)</f>
        <v>-5.852787370983922</v>
      </c>
      <c r="V3">
        <f>COUNT(B4:B500)</f>
        <v>81</v>
      </c>
      <c r="X3">
        <v>1960.5215182617712</v>
      </c>
      <c r="Y3">
        <v>34.861429552128349</v>
      </c>
      <c r="Z3">
        <v>12.345786886543175</v>
      </c>
    </row>
    <row r="4" spans="1:26" ht="14.45" x14ac:dyDescent="0.3">
      <c r="A4">
        <f>Input!G5</f>
        <v>1</v>
      </c>
      <c r="B4">
        <f t="shared" ref="B4:B67" si="1">A4-$A$3</f>
        <v>1</v>
      </c>
      <c r="C4">
        <f t="shared" si="0"/>
        <v>-2.742751828078053</v>
      </c>
      <c r="D4" s="4">
        <f>Input!I5</f>
        <v>0.90597271428571424</v>
      </c>
      <c r="E4">
        <f t="shared" ref="E4:E67" si="2">D4-$D$3</f>
        <v>0.25313942857142857</v>
      </c>
      <c r="F4">
        <f>O4</f>
        <v>1.473099386070178</v>
      </c>
      <c r="G4">
        <f>(E4-F4)^2</f>
        <v>1.4883022979003504</v>
      </c>
      <c r="H4">
        <f t="shared" ref="H4:H67" si="3">(F4-$I$4)^2</f>
        <v>106904.45616920384</v>
      </c>
      <c r="I4">
        <f>AVERAGE(E3:E161)</f>
        <v>328.43556843902411</v>
      </c>
      <c r="J4" t="s">
        <v>5</v>
      </c>
      <c r="K4" t="s">
        <v>6</v>
      </c>
      <c r="M4" s="4">
        <f>Input!J5</f>
        <v>0.25313942857142857</v>
      </c>
      <c r="N4">
        <f>M4-$M$3</f>
        <v>1.3323142857142867E-2</v>
      </c>
      <c r="O4">
        <f>$X$3*((1/$Z$3)*(1/SQRT(2*PI()))*EXP(-1*C4*C4/2))</f>
        <v>1.473099386070178</v>
      </c>
      <c r="P4">
        <f>(N4-O4)^2</f>
        <v>2.1309466802491626</v>
      </c>
      <c r="Q4">
        <f t="shared" ref="Q4:Q67" si="4">(N4-$R$4)^2</f>
        <v>81.031006963330114</v>
      </c>
      <c r="R4">
        <f>AVERAGE(N3:N167)</f>
        <v>9.0150455871080268</v>
      </c>
      <c r="S4" t="s">
        <v>5</v>
      </c>
      <c r="T4" t="s">
        <v>6</v>
      </c>
    </row>
    <row r="5" spans="1:26" ht="14.45" x14ac:dyDescent="0.3">
      <c r="A5">
        <f>Input!G6</f>
        <v>2</v>
      </c>
      <c r="B5">
        <f t="shared" si="1"/>
        <v>2</v>
      </c>
      <c r="C5">
        <f t="shared" si="0"/>
        <v>-2.6617525358344785</v>
      </c>
      <c r="D5" s="4">
        <f>Input!I6</f>
        <v>1.2790202857142856</v>
      </c>
      <c r="E5">
        <f t="shared" si="2"/>
        <v>0.62618699999999994</v>
      </c>
      <c r="F5">
        <f>F4+O5</f>
        <v>3.3066404803098086</v>
      </c>
      <c r="G5">
        <f t="shared" ref="G5:G68" si="5">(E5-F5)^2</f>
        <v>7.1848308601049666</v>
      </c>
      <c r="H5">
        <f t="shared" si="3"/>
        <v>105708.81979558284</v>
      </c>
      <c r="J5">
        <f>SUM(H3:H161)</f>
        <v>102031940.58986425</v>
      </c>
      <c r="K5">
        <f>1-((1-K3)*(V3-1)/(V3-1-1))</f>
        <v>0.12323211143243995</v>
      </c>
      <c r="M5" s="4">
        <f>Input!J6</f>
        <v>0.37304757142857137</v>
      </c>
      <c r="N5">
        <f t="shared" ref="N5:N68" si="6">M5-$M$3</f>
        <v>0.13323128571428566</v>
      </c>
      <c r="O5">
        <f t="shared" ref="O5:O68" si="7">$X$3*((1/$Z$3)*(1/SQRT(2*PI()))*EXP(-1*C5*C5/2))</f>
        <v>1.8335410942396306</v>
      </c>
      <c r="P5">
        <f t="shared" ref="P5:P68" si="8">(N5-O5)^2</f>
        <v>2.8910534449674952</v>
      </c>
      <c r="Q5">
        <f t="shared" si="4"/>
        <v>78.886625284442374</v>
      </c>
      <c r="S5">
        <f>SUM(Q4:Q167)</f>
        <v>5526.5053725555017</v>
      </c>
      <c r="T5">
        <f>1-((1-T3)*(X3-1)/(X3-1-1))</f>
        <v>-5.8562863304322033</v>
      </c>
    </row>
    <row r="6" spans="1:26" ht="14.45" x14ac:dyDescent="0.3">
      <c r="A6">
        <f>Input!G7</f>
        <v>3</v>
      </c>
      <c r="B6">
        <f t="shared" si="1"/>
        <v>3</v>
      </c>
      <c r="C6">
        <f t="shared" si="0"/>
        <v>-2.580753243590904</v>
      </c>
      <c r="D6" s="4">
        <f>Input!I7</f>
        <v>1.6520678571428571</v>
      </c>
      <c r="E6">
        <f t="shared" si="2"/>
        <v>0.99923457142857142</v>
      </c>
      <c r="F6">
        <f t="shared" ref="F6:F69" si="9">F5+O6</f>
        <v>5.5738929896874936</v>
      </c>
      <c r="G6">
        <f t="shared" si="5"/>
        <v>20.927499643747222</v>
      </c>
      <c r="H6">
        <f t="shared" si="3"/>
        <v>104239.66147395279</v>
      </c>
      <c r="M6" s="4">
        <f>Input!J7</f>
        <v>0.37304757142857148</v>
      </c>
      <c r="N6">
        <f t="shared" si="6"/>
        <v>0.13323128571428577</v>
      </c>
      <c r="O6">
        <f t="shared" si="7"/>
        <v>2.267252509377685</v>
      </c>
      <c r="P6">
        <f t="shared" si="8"/>
        <v>4.5540465830458308</v>
      </c>
      <c r="Q6">
        <f t="shared" si="4"/>
        <v>78.886625284442374</v>
      </c>
    </row>
    <row r="7" spans="1:26" ht="14.45" x14ac:dyDescent="0.3">
      <c r="A7">
        <f>Input!G8</f>
        <v>4</v>
      </c>
      <c r="B7">
        <f t="shared" si="1"/>
        <v>4</v>
      </c>
      <c r="C7">
        <f t="shared" si="0"/>
        <v>-2.4997539513473299</v>
      </c>
      <c r="D7" s="4">
        <f>Input!I8</f>
        <v>2.1317005714285715</v>
      </c>
      <c r="E7">
        <f t="shared" si="2"/>
        <v>1.4788672857142857</v>
      </c>
      <c r="F7">
        <f t="shared" si="9"/>
        <v>8.3591147409768158</v>
      </c>
      <c r="G7">
        <f t="shared" si="5"/>
        <v>47.337805045646526</v>
      </c>
      <c r="H7">
        <f t="shared" si="3"/>
        <v>102448.93621191823</v>
      </c>
      <c r="M7" s="4">
        <f>Input!J8</f>
        <v>0.47963271428571441</v>
      </c>
      <c r="N7">
        <f t="shared" si="6"/>
        <v>0.23981642857142871</v>
      </c>
      <c r="O7">
        <f t="shared" si="7"/>
        <v>2.7852217512893227</v>
      </c>
      <c r="P7">
        <f t="shared" si="8"/>
        <v>6.4790882569205852</v>
      </c>
      <c r="Q7">
        <f t="shared" si="4"/>
        <v>77.004646784830939</v>
      </c>
      <c r="S7" s="17"/>
      <c r="T7" s="18"/>
    </row>
    <row r="8" spans="1:26" x14ac:dyDescent="0.25">
      <c r="A8">
        <f>Input!G9</f>
        <v>5</v>
      </c>
      <c r="B8">
        <f t="shared" si="1"/>
        <v>5</v>
      </c>
      <c r="C8">
        <f t="shared" si="0"/>
        <v>-2.4187546591037554</v>
      </c>
      <c r="D8" s="4">
        <f>Input!I9</f>
        <v>3.237520142857143</v>
      </c>
      <c r="E8">
        <f t="shared" si="2"/>
        <v>2.5846868571428572</v>
      </c>
      <c r="F8">
        <f t="shared" si="9"/>
        <v>11.758264575968479</v>
      </c>
      <c r="G8">
        <f t="shared" si="5"/>
        <v>84.154528163333893</v>
      </c>
      <c r="H8">
        <f t="shared" si="3"/>
        <v>100284.51478197405</v>
      </c>
      <c r="M8" s="4">
        <f>Input!J9</f>
        <v>1.1058195714285715</v>
      </c>
      <c r="N8">
        <f t="shared" si="6"/>
        <v>0.86600328571428575</v>
      </c>
      <c r="O8">
        <f t="shared" si="7"/>
        <v>3.3991498349916633</v>
      </c>
      <c r="P8">
        <f t="shared" si="8"/>
        <v>6.4168314401158861</v>
      </c>
      <c r="Q8">
        <f t="shared" si="4"/>
        <v>66.406890429904607</v>
      </c>
      <c r="S8" s="19" t="s">
        <v>28</v>
      </c>
      <c r="T8" s="24">
        <f>SQRT((T5-K5)^2)</f>
        <v>5.9795184418646432</v>
      </c>
    </row>
    <row r="9" spans="1:26" x14ac:dyDescent="0.25">
      <c r="A9">
        <f>Input!G10</f>
        <v>6</v>
      </c>
      <c r="B9">
        <f t="shared" si="1"/>
        <v>6</v>
      </c>
      <c r="C9">
        <f t="shared" si="0"/>
        <v>-2.3377553668601809</v>
      </c>
      <c r="D9" s="4">
        <f>Input!I10</f>
        <v>4.3300165714285717</v>
      </c>
      <c r="E9">
        <f t="shared" si="2"/>
        <v>3.6771832857142859</v>
      </c>
      <c r="F9">
        <f t="shared" si="9"/>
        <v>15.879538517390518</v>
      </c>
      <c r="G9">
        <f t="shared" si="5"/>
        <v>148.89747320001632</v>
      </c>
      <c r="H9">
        <f t="shared" si="3"/>
        <v>97691.271840373112</v>
      </c>
      <c r="M9" s="4">
        <f>Input!J10</f>
        <v>1.0924964285714287</v>
      </c>
      <c r="N9">
        <f t="shared" si="6"/>
        <v>0.852680142857143</v>
      </c>
      <c r="O9">
        <f t="shared" si="7"/>
        <v>4.1212739414220385</v>
      </c>
      <c r="P9">
        <f t="shared" si="8"/>
        <v>10.683705420016894</v>
      </c>
      <c r="Q9">
        <f t="shared" si="4"/>
        <v>66.62420964550094</v>
      </c>
      <c r="S9" s="21"/>
      <c r="T9" s="22"/>
    </row>
    <row r="10" spans="1:26" x14ac:dyDescent="0.25">
      <c r="A10">
        <f>Input!G11</f>
        <v>7</v>
      </c>
      <c r="B10">
        <f t="shared" si="1"/>
        <v>7</v>
      </c>
      <c r="C10">
        <f t="shared" si="0"/>
        <v>-2.2567560746166064</v>
      </c>
      <c r="D10" s="4">
        <f>Input!I11</f>
        <v>5.9687612857142858</v>
      </c>
      <c r="E10">
        <f t="shared" si="2"/>
        <v>5.3159280000000004</v>
      </c>
      <c r="F10">
        <f t="shared" si="9"/>
        <v>20.843670287472655</v>
      </c>
      <c r="G10">
        <f t="shared" si="5"/>
        <v>241.11078054616652</v>
      </c>
      <c r="H10">
        <f t="shared" si="3"/>
        <v>94612.775808474398</v>
      </c>
      <c r="M10" s="4">
        <f>Input!J11</f>
        <v>1.6387447142857141</v>
      </c>
      <c r="N10">
        <f t="shared" si="6"/>
        <v>1.3989284285714283</v>
      </c>
      <c r="O10">
        <f t="shared" si="7"/>
        <v>4.9641317700821368</v>
      </c>
      <c r="P10">
        <f t="shared" si="8"/>
        <v>12.710674866319122</v>
      </c>
      <c r="Q10">
        <f t="shared" si="4"/>
        <v>58.005240572555586</v>
      </c>
    </row>
    <row r="11" spans="1:26" x14ac:dyDescent="0.25">
      <c r="A11">
        <f>Input!G12</f>
        <v>8</v>
      </c>
      <c r="B11">
        <f t="shared" si="1"/>
        <v>8</v>
      </c>
      <c r="C11">
        <f t="shared" si="0"/>
        <v>-2.1757567823730319</v>
      </c>
      <c r="D11" s="4">
        <f>Input!I12</f>
        <v>8.2336930000000006</v>
      </c>
      <c r="E11">
        <f t="shared" si="2"/>
        <v>7.5808597142857153</v>
      </c>
      <c r="F11">
        <f t="shared" si="9"/>
        <v>26.783934509867052</v>
      </c>
      <c r="G11">
        <f t="shared" si="5"/>
        <v>368.7580816046912</v>
      </c>
      <c r="H11">
        <f t="shared" si="3"/>
        <v>90993.708252130193</v>
      </c>
      <c r="M11" s="4">
        <f>Input!J12</f>
        <v>2.2649317142857148</v>
      </c>
      <c r="N11">
        <f t="shared" si="6"/>
        <v>2.025115428571429</v>
      </c>
      <c r="O11">
        <f t="shared" si="7"/>
        <v>5.940264222394398</v>
      </c>
      <c r="P11">
        <f t="shared" si="8"/>
        <v>15.328390077773449</v>
      </c>
      <c r="Q11">
        <f t="shared" si="4"/>
        <v>48.859123621219474</v>
      </c>
    </row>
    <row r="12" spans="1:26" x14ac:dyDescent="0.25">
      <c r="A12">
        <f>Input!G13</f>
        <v>9</v>
      </c>
      <c r="B12">
        <f t="shared" si="1"/>
        <v>9</v>
      </c>
      <c r="C12">
        <f t="shared" si="0"/>
        <v>-2.0947574901294574</v>
      </c>
      <c r="D12" s="4">
        <f>Input!I13</f>
        <v>11.191427285714285</v>
      </c>
      <c r="E12">
        <f t="shared" si="2"/>
        <v>10.538594</v>
      </c>
      <c r="F12">
        <f t="shared" si="9"/>
        <v>33.845790683518558</v>
      </c>
      <c r="G12">
        <f t="shared" si="5"/>
        <v>543.22541724421853</v>
      </c>
      <c r="H12">
        <f t="shared" si="3"/>
        <v>86783.137158038167</v>
      </c>
      <c r="M12" s="4">
        <f>Input!J13</f>
        <v>2.9577342857142845</v>
      </c>
      <c r="N12">
        <f t="shared" si="6"/>
        <v>2.7179179999999987</v>
      </c>
      <c r="O12">
        <f t="shared" si="7"/>
        <v>7.0618561736515044</v>
      </c>
      <c r="P12">
        <f t="shared" si="8"/>
        <v>18.869798856506776</v>
      </c>
      <c r="Q12">
        <f t="shared" si="4"/>
        <v>39.653815848316974</v>
      </c>
    </row>
    <row r="13" spans="1:26" x14ac:dyDescent="0.25">
      <c r="A13">
        <f>Input!G14</f>
        <v>10</v>
      </c>
      <c r="B13">
        <f t="shared" si="1"/>
        <v>10</v>
      </c>
      <c r="C13">
        <f t="shared" si="0"/>
        <v>-2.013758197885883</v>
      </c>
      <c r="D13" s="4">
        <f>Input!I14</f>
        <v>14.748702285714286</v>
      </c>
      <c r="E13">
        <f t="shared" si="2"/>
        <v>14.095869</v>
      </c>
      <c r="F13">
        <f t="shared" si="9"/>
        <v>42.186108828427585</v>
      </c>
      <c r="G13">
        <f t="shared" si="5"/>
        <v>789.06157361857936</v>
      </c>
      <c r="H13">
        <f t="shared" si="3"/>
        <v>81938.753127358548</v>
      </c>
      <c r="M13" s="4">
        <f>Input!J14</f>
        <v>3.5572750000000006</v>
      </c>
      <c r="N13">
        <f t="shared" si="6"/>
        <v>3.3174587142857148</v>
      </c>
      <c r="O13">
        <f t="shared" si="7"/>
        <v>8.3403181449090269</v>
      </c>
      <c r="P13">
        <f t="shared" si="8"/>
        <v>25.22911685980154</v>
      </c>
      <c r="Q13">
        <f t="shared" si="4"/>
        <v>32.462496173357131</v>
      </c>
    </row>
    <row r="14" spans="1:26" x14ac:dyDescent="0.25">
      <c r="A14">
        <f>Input!G15</f>
        <v>11</v>
      </c>
      <c r="B14">
        <f t="shared" si="1"/>
        <v>11</v>
      </c>
      <c r="C14">
        <f t="shared" si="0"/>
        <v>-1.9327589056423085</v>
      </c>
      <c r="D14" s="4">
        <f>Input!I15</f>
        <v>19.478412571428574</v>
      </c>
      <c r="E14">
        <f t="shared" si="2"/>
        <v>18.825579285714287</v>
      </c>
      <c r="F14">
        <f t="shared" si="9"/>
        <v>51.971924028943178</v>
      </c>
      <c r="G14">
        <f t="shared" si="5"/>
        <v>1098.6801698369777</v>
      </c>
      <c r="H14">
        <f t="shared" si="3"/>
        <v>76432.146680503662</v>
      </c>
      <c r="M14" s="4">
        <f>Input!J15</f>
        <v>4.7297102857142885</v>
      </c>
      <c r="N14">
        <f t="shared" si="6"/>
        <v>4.4898940000000032</v>
      </c>
      <c r="O14">
        <f t="shared" si="7"/>
        <v>9.7858152005155912</v>
      </c>
      <c r="P14">
        <f t="shared" si="8"/>
        <v>28.046781362070465</v>
      </c>
      <c r="Q14">
        <f t="shared" si="4"/>
        <v>20.476996886306267</v>
      </c>
    </row>
    <row r="15" spans="1:26" x14ac:dyDescent="0.25">
      <c r="A15">
        <f>Input!G16</f>
        <v>12</v>
      </c>
      <c r="B15">
        <f t="shared" si="1"/>
        <v>12</v>
      </c>
      <c r="C15">
        <f t="shared" si="0"/>
        <v>-1.851759613398734</v>
      </c>
      <c r="D15" s="4">
        <f>Input!I16</f>
        <v>24.447939285714284</v>
      </c>
      <c r="E15">
        <f t="shared" si="2"/>
        <v>23.795105999999997</v>
      </c>
      <c r="F15">
        <f t="shared" si="9"/>
        <v>63.37867726783557</v>
      </c>
      <c r="G15">
        <f t="shared" si="5"/>
        <v>1566.859114315818</v>
      </c>
      <c r="H15">
        <f t="shared" si="3"/>
        <v>70255.155557335296</v>
      </c>
      <c r="M15" s="4">
        <f>Input!J16</f>
        <v>4.9695267142857098</v>
      </c>
      <c r="N15">
        <f t="shared" si="6"/>
        <v>4.7297104285714244</v>
      </c>
      <c r="O15">
        <f t="shared" si="7"/>
        <v>11.406753238892396</v>
      </c>
      <c r="P15">
        <f t="shared" si="8"/>
        <v>44.582900690858978</v>
      </c>
      <c r="Q15">
        <f t="shared" si="4"/>
        <v>18.364097420989928</v>
      </c>
    </row>
    <row r="16" spans="1:26" x14ac:dyDescent="0.25">
      <c r="A16">
        <f>Input!G17</f>
        <v>13</v>
      </c>
      <c r="B16">
        <f t="shared" si="1"/>
        <v>13</v>
      </c>
      <c r="C16">
        <f t="shared" si="0"/>
        <v>-1.7707603211551595</v>
      </c>
      <c r="D16" s="4">
        <f>Input!I17</f>
        <v>32.441815857142856</v>
      </c>
      <c r="E16">
        <f t="shared" si="2"/>
        <v>31.788982571428569</v>
      </c>
      <c r="F16">
        <f t="shared" si="9"/>
        <v>76.587914098881242</v>
      </c>
      <c r="G16">
        <f t="shared" si="5"/>
        <v>2006.9442660013931</v>
      </c>
      <c r="H16">
        <f t="shared" si="3"/>
        <v>63427.240996632085</v>
      </c>
      <c r="M16" s="4">
        <f>Input!J17</f>
        <v>7.9938765714285722</v>
      </c>
      <c r="N16">
        <f t="shared" si="6"/>
        <v>7.7540602857142868</v>
      </c>
      <c r="O16">
        <f t="shared" si="7"/>
        <v>13.209236831045677</v>
      </c>
      <c r="P16">
        <f t="shared" si="8"/>
        <v>29.758951140733725</v>
      </c>
      <c r="Q16">
        <f t="shared" si="4"/>
        <v>1.5900839303310612</v>
      </c>
    </row>
    <row r="17" spans="1:17" x14ac:dyDescent="0.25">
      <c r="A17">
        <f>Input!G18</f>
        <v>14</v>
      </c>
      <c r="B17">
        <f t="shared" si="1"/>
        <v>14</v>
      </c>
      <c r="C17">
        <f t="shared" si="0"/>
        <v>-1.689761028911585</v>
      </c>
      <c r="D17" s="4">
        <f>Input!I18</f>
        <v>41.661420142857146</v>
      </c>
      <c r="E17">
        <f t="shared" si="2"/>
        <v>41.008586857142859</v>
      </c>
      <c r="F17">
        <f t="shared" si="9"/>
        <v>91.78443076484777</v>
      </c>
      <c r="G17">
        <f t="shared" si="5"/>
        <v>2578.1863245396139</v>
      </c>
      <c r="H17">
        <f t="shared" si="3"/>
        <v>56003.760962481967</v>
      </c>
      <c r="M17" s="4">
        <f>Input!J18</f>
        <v>9.2196042857142899</v>
      </c>
      <c r="N17">
        <f t="shared" si="6"/>
        <v>8.9797880000000045</v>
      </c>
      <c r="O17">
        <f t="shared" si="7"/>
        <v>15.196516665966522</v>
      </c>
      <c r="P17">
        <f t="shared" si="8"/>
        <v>38.647715306249836</v>
      </c>
      <c r="Q17">
        <f t="shared" si="4"/>
        <v>1.2430974486797798E-3</v>
      </c>
    </row>
    <row r="18" spans="1:17" x14ac:dyDescent="0.25">
      <c r="A18">
        <f>Input!G19</f>
        <v>15</v>
      </c>
      <c r="B18">
        <f t="shared" si="1"/>
        <v>15</v>
      </c>
      <c r="C18">
        <f t="shared" si="0"/>
        <v>-1.6087617366680105</v>
      </c>
      <c r="D18" s="4">
        <f>Input!I19</f>
        <v>52.399861000000001</v>
      </c>
      <c r="E18">
        <f t="shared" si="2"/>
        <v>51.747027714285714</v>
      </c>
      <c r="F18">
        <f t="shared" si="9"/>
        <v>109.15287898715344</v>
      </c>
      <c r="G18">
        <f t="shared" si="5"/>
        <v>3295.4317603626096</v>
      </c>
      <c r="H18">
        <f t="shared" si="3"/>
        <v>48084.897893245557</v>
      </c>
      <c r="M18" s="4">
        <f>Input!J19</f>
        <v>10.738440857142855</v>
      </c>
      <c r="N18">
        <f t="shared" si="6"/>
        <v>10.49862457142857</v>
      </c>
      <c r="O18">
        <f t="shared" si="7"/>
        <v>17.36844822230567</v>
      </c>
      <c r="P18">
        <f t="shared" si="8"/>
        <v>47.194476994150371</v>
      </c>
      <c r="Q18">
        <f t="shared" si="4"/>
        <v>2.2010066027175736</v>
      </c>
    </row>
    <row r="19" spans="1:17" x14ac:dyDescent="0.25">
      <c r="A19">
        <f>Input!G20</f>
        <v>16</v>
      </c>
      <c r="B19">
        <f t="shared" si="1"/>
        <v>16</v>
      </c>
      <c r="C19">
        <f t="shared" si="0"/>
        <v>-1.527762444424436</v>
      </c>
      <c r="D19" s="4">
        <f>Input!I20</f>
        <v>63.951012714285717</v>
      </c>
      <c r="E19">
        <f t="shared" si="2"/>
        <v>63.29817942857143</v>
      </c>
      <c r="F19">
        <f t="shared" si="9"/>
        <v>128.87386520545633</v>
      </c>
      <c r="G19">
        <f t="shared" si="5"/>
        <v>4300.1705651087441</v>
      </c>
      <c r="H19">
        <f t="shared" si="3"/>
        <v>39824.873397482581</v>
      </c>
      <c r="M19" s="4">
        <f>Input!J20</f>
        <v>11.551151714285716</v>
      </c>
      <c r="N19">
        <f t="shared" si="6"/>
        <v>11.31133542857143</v>
      </c>
      <c r="O19">
        <f t="shared" si="7"/>
        <v>19.720986218302887</v>
      </c>
      <c r="P19">
        <f t="shared" si="8"/>
        <v>70.722226405230913</v>
      </c>
      <c r="Q19">
        <f t="shared" si="4"/>
        <v>5.2729470360080235</v>
      </c>
    </row>
    <row r="20" spans="1:17" x14ac:dyDescent="0.25">
      <c r="A20">
        <f>Input!G21</f>
        <v>17</v>
      </c>
      <c r="B20">
        <f t="shared" si="1"/>
        <v>17</v>
      </c>
      <c r="C20">
        <f t="shared" si="0"/>
        <v>-1.4467631521808617</v>
      </c>
      <c r="D20" s="4">
        <f>Input!I21</f>
        <v>76.448106428571435</v>
      </c>
      <c r="E20">
        <f t="shared" si="2"/>
        <v>75.795273142857155</v>
      </c>
      <c r="F20">
        <f t="shared" si="9"/>
        <v>151.11960661649607</v>
      </c>
      <c r="G20">
        <f t="shared" si="5"/>
        <v>5673.7552132479605</v>
      </c>
      <c r="H20">
        <f t="shared" si="3"/>
        <v>31440.95031704822</v>
      </c>
      <c r="M20" s="4">
        <f>Input!J21</f>
        <v>12.497093714285718</v>
      </c>
      <c r="N20">
        <f t="shared" si="6"/>
        <v>12.257277428571433</v>
      </c>
      <c r="O20">
        <f t="shared" si="7"/>
        <v>22.245741411039738</v>
      </c>
      <c r="P20">
        <f t="shared" si="8"/>
        <v>99.769412729066602</v>
      </c>
      <c r="Q20">
        <f t="shared" si="4"/>
        <v>10.512067313799188</v>
      </c>
    </row>
    <row r="21" spans="1:17" x14ac:dyDescent="0.25">
      <c r="A21">
        <f>Input!G22</f>
        <v>18</v>
      </c>
      <c r="B21">
        <f t="shared" si="1"/>
        <v>18</v>
      </c>
      <c r="C21">
        <f t="shared" si="0"/>
        <v>-1.3657638599372872</v>
      </c>
      <c r="D21" s="4">
        <f>Input!I22</f>
        <v>89.744587857142861</v>
      </c>
      <c r="E21">
        <f t="shared" si="2"/>
        <v>89.091754571428581</v>
      </c>
      <c r="F21">
        <f t="shared" si="9"/>
        <v>176.04923377119272</v>
      </c>
      <c r="G21">
        <f t="shared" si="5"/>
        <v>7561.6031887774125</v>
      </c>
      <c r="H21">
        <f t="shared" si="3"/>
        <v>23221.59499349631</v>
      </c>
      <c r="M21" s="4">
        <f>Input!J22</f>
        <v>13.296481428571425</v>
      </c>
      <c r="N21">
        <f t="shared" si="6"/>
        <v>13.05666514285714</v>
      </c>
      <c r="O21">
        <f t="shared" si="7"/>
        <v>24.92962715469665</v>
      </c>
      <c r="P21">
        <f t="shared" si="8"/>
        <v>140.96722693458412</v>
      </c>
      <c r="Q21">
        <f t="shared" si="4"/>
        <v>16.334688633413659</v>
      </c>
    </row>
    <row r="22" spans="1:17" x14ac:dyDescent="0.25">
      <c r="A22">
        <f>Input!G23</f>
        <v>19</v>
      </c>
      <c r="B22">
        <f t="shared" si="1"/>
        <v>19</v>
      </c>
      <c r="C22">
        <f t="shared" si="0"/>
        <v>-1.2847645676937127</v>
      </c>
      <c r="D22" s="4">
        <f>Input!I23</f>
        <v>105.59910971428573</v>
      </c>
      <c r="E22">
        <f t="shared" si="2"/>
        <v>104.94627642857145</v>
      </c>
      <c r="F22">
        <f t="shared" si="9"/>
        <v>203.80385633207743</v>
      </c>
      <c r="G22">
        <f t="shared" si="5"/>
        <v>9772.8211043780684</v>
      </c>
      <c r="H22">
        <f t="shared" si="3"/>
        <v>15533.063662708839</v>
      </c>
      <c r="M22" s="4">
        <f>Input!J23</f>
        <v>15.854521857142871</v>
      </c>
      <c r="N22">
        <f t="shared" si="6"/>
        <v>15.614705571428585</v>
      </c>
      <c r="O22">
        <f t="shared" si="7"/>
        <v>27.754622560884716</v>
      </c>
      <c r="P22">
        <f t="shared" si="8"/>
        <v>147.37758451088561</v>
      </c>
      <c r="Q22">
        <f t="shared" si="4"/>
        <v>43.555511908642032</v>
      </c>
    </row>
    <row r="23" spans="1:17" x14ac:dyDescent="0.25">
      <c r="A23">
        <f>Input!G24</f>
        <v>20</v>
      </c>
      <c r="B23">
        <f t="shared" si="1"/>
        <v>20</v>
      </c>
      <c r="C23">
        <f t="shared" si="0"/>
        <v>-1.2037652754501382</v>
      </c>
      <c r="D23" s="4">
        <f>Input!I24</f>
        <v>121.99987985714286</v>
      </c>
      <c r="E23">
        <f t="shared" si="2"/>
        <v>121.34704657142858</v>
      </c>
      <c r="F23">
        <f t="shared" si="9"/>
        <v>234.50153330516889</v>
      </c>
      <c r="G23">
        <f t="shared" si="5"/>
        <v>12803.937867976212</v>
      </c>
      <c r="H23">
        <f t="shared" si="3"/>
        <v>8823.6029565283461</v>
      </c>
      <c r="M23" s="4">
        <f>Input!J24</f>
        <v>16.400770142857127</v>
      </c>
      <c r="N23">
        <f t="shared" si="6"/>
        <v>16.160953857142839</v>
      </c>
      <c r="O23">
        <f t="shared" si="7"/>
        <v>30.697676973091468</v>
      </c>
      <c r="P23">
        <f t="shared" si="8"/>
        <v>211.31631894975521</v>
      </c>
      <c r="Q23">
        <f t="shared" si="4"/>
        <v>51.06400500375193</v>
      </c>
    </row>
    <row r="24" spans="1:17" x14ac:dyDescent="0.25">
      <c r="A24">
        <f>Input!G25</f>
        <v>21</v>
      </c>
      <c r="B24">
        <f t="shared" si="1"/>
        <v>21</v>
      </c>
      <c r="C24">
        <f t="shared" si="0"/>
        <v>-1.1227659832065637</v>
      </c>
      <c r="D24" s="4">
        <f>Input!I25</f>
        <v>141.26512242857143</v>
      </c>
      <c r="E24">
        <f t="shared" si="2"/>
        <v>140.61228914285715</v>
      </c>
      <c r="F24">
        <f t="shared" si="9"/>
        <v>268.23231000451699</v>
      </c>
      <c r="G24">
        <f t="shared" si="5"/>
        <v>16286.869724730492</v>
      </c>
      <c r="H24">
        <f t="shared" si="3"/>
        <v>3624.4323261320528</v>
      </c>
      <c r="M24" s="4">
        <f>Input!J25</f>
        <v>19.265242571428573</v>
      </c>
      <c r="N24">
        <f t="shared" si="6"/>
        <v>19.025426285714286</v>
      </c>
      <c r="O24">
        <f t="shared" si="7"/>
        <v>33.73077669934812</v>
      </c>
      <c r="P24">
        <f t="shared" si="8"/>
        <v>216.24733078776077</v>
      </c>
      <c r="Q24">
        <f t="shared" si="4"/>
        <v>100.20772173102873</v>
      </c>
    </row>
    <row r="25" spans="1:17" x14ac:dyDescent="0.25">
      <c r="A25">
        <f>Input!G26</f>
        <v>22</v>
      </c>
      <c r="B25">
        <f t="shared" si="1"/>
        <v>22</v>
      </c>
      <c r="C25">
        <f t="shared" si="0"/>
        <v>-1.0417666909629892</v>
      </c>
      <c r="D25" s="4">
        <f>Input!I26</f>
        <v>163.06175928571429</v>
      </c>
      <c r="E25">
        <f t="shared" si="2"/>
        <v>162.40892600000001</v>
      </c>
      <c r="F25">
        <f t="shared" si="9"/>
        <v>305.05349957800513</v>
      </c>
      <c r="G25">
        <f t="shared" si="5"/>
        <v>20347.474371250915</v>
      </c>
      <c r="H25">
        <f t="shared" si="3"/>
        <v>546.72114422143341</v>
      </c>
      <c r="M25" s="4">
        <f>Input!J26</f>
        <v>21.796636857142857</v>
      </c>
      <c r="N25">
        <f t="shared" si="6"/>
        <v>21.55682057142857</v>
      </c>
      <c r="O25">
        <f t="shared" si="7"/>
        <v>36.821189573488113</v>
      </c>
      <c r="P25">
        <f t="shared" si="8"/>
        <v>233.00096103103621</v>
      </c>
      <c r="Q25">
        <f t="shared" si="4"/>
        <v>157.29611975732857</v>
      </c>
    </row>
    <row r="26" spans="1:17" x14ac:dyDescent="0.25">
      <c r="A26">
        <f>Input!G27</f>
        <v>23</v>
      </c>
      <c r="B26">
        <f t="shared" si="1"/>
        <v>23</v>
      </c>
      <c r="C26">
        <f t="shared" si="0"/>
        <v>-0.96076739871941474</v>
      </c>
      <c r="D26" s="4">
        <f>Input!I27</f>
        <v>185.67110685714286</v>
      </c>
      <c r="E26">
        <f t="shared" si="2"/>
        <v>185.01827357142858</v>
      </c>
      <c r="F26">
        <f t="shared" si="9"/>
        <v>344.98539565893395</v>
      </c>
      <c r="G26">
        <f t="shared" si="5"/>
        <v>25589.48014895885</v>
      </c>
      <c r="H26">
        <f t="shared" si="3"/>
        <v>273.8967810088688</v>
      </c>
      <c r="M26" s="4">
        <f>Input!J27</f>
        <v>22.609347571428572</v>
      </c>
      <c r="N26">
        <f t="shared" si="6"/>
        <v>22.369531285714285</v>
      </c>
      <c r="O26">
        <f t="shared" si="7"/>
        <v>39.931896080928837</v>
      </c>
      <c r="P26">
        <f t="shared" si="8"/>
        <v>308.43665720019152</v>
      </c>
      <c r="Q26">
        <f t="shared" si="4"/>
        <v>178.34228827427907</v>
      </c>
    </row>
    <row r="27" spans="1:17" x14ac:dyDescent="0.25">
      <c r="A27">
        <f>Input!G28</f>
        <v>24</v>
      </c>
      <c r="B27">
        <f t="shared" si="1"/>
        <v>24</v>
      </c>
      <c r="C27">
        <f t="shared" si="0"/>
        <v>-0.87976810647584036</v>
      </c>
      <c r="D27" s="4">
        <f>Input!I28</f>
        <v>209.18642714285713</v>
      </c>
      <c r="E27">
        <f t="shared" si="2"/>
        <v>208.53359385714285</v>
      </c>
      <c r="F27">
        <f t="shared" si="9"/>
        <v>388.00760341014899</v>
      </c>
      <c r="G27">
        <f t="shared" si="5"/>
        <v>32210.920105032539</v>
      </c>
      <c r="H27">
        <f t="shared" si="3"/>
        <v>3548.8273506009255</v>
      </c>
      <c r="M27" s="4">
        <f>Input!J28</f>
        <v>23.515320285714267</v>
      </c>
      <c r="N27">
        <f t="shared" si="6"/>
        <v>23.27550399999998</v>
      </c>
      <c r="O27">
        <f t="shared" si="7"/>
        <v>43.022207751215014</v>
      </c>
      <c r="P27">
        <f t="shared" si="8"/>
        <v>389.93230903824985</v>
      </c>
      <c r="Q27">
        <f t="shared" si="4"/>
        <v>203.36067414582089</v>
      </c>
    </row>
    <row r="28" spans="1:17" x14ac:dyDescent="0.25">
      <c r="A28">
        <f>Input!G29</f>
        <v>25</v>
      </c>
      <c r="B28">
        <f t="shared" si="1"/>
        <v>25</v>
      </c>
      <c r="C28">
        <f t="shared" si="0"/>
        <v>-0.79876881423226587</v>
      </c>
      <c r="D28" s="4">
        <f>Input!I29</f>
        <v>234.68689342857144</v>
      </c>
      <c r="E28">
        <f t="shared" si="2"/>
        <v>234.03406014285716</v>
      </c>
      <c r="F28">
        <f t="shared" si="9"/>
        <v>434.05616806758695</v>
      </c>
      <c r="G28">
        <f t="shared" si="5"/>
        <v>40008.843658652251</v>
      </c>
      <c r="H28">
        <f t="shared" si="3"/>
        <v>11155.711065897169</v>
      </c>
      <c r="M28" s="4">
        <f>Input!J29</f>
        <v>25.50046628571431</v>
      </c>
      <c r="N28">
        <f t="shared" si="6"/>
        <v>25.260650000000023</v>
      </c>
      <c r="O28">
        <f t="shared" si="7"/>
        <v>46.048564657437957</v>
      </c>
      <c r="P28">
        <f t="shared" si="8"/>
        <v>432.1373958049229</v>
      </c>
      <c r="Q28">
        <f t="shared" si="4"/>
        <v>263.91966274017591</v>
      </c>
    </row>
    <row r="29" spans="1:17" x14ac:dyDescent="0.25">
      <c r="A29">
        <f>Input!G30</f>
        <v>26</v>
      </c>
      <c r="B29">
        <f t="shared" si="1"/>
        <v>26</v>
      </c>
      <c r="C29">
        <f t="shared" si="0"/>
        <v>-0.71776952198869137</v>
      </c>
      <c r="D29" s="4">
        <f>Input!I30</f>
        <v>259.38797199999999</v>
      </c>
      <c r="E29">
        <f t="shared" si="2"/>
        <v>258.73513871428571</v>
      </c>
      <c r="F29">
        <f t="shared" si="9"/>
        <v>483.02166270326666</v>
      </c>
      <c r="G29">
        <f t="shared" si="5"/>
        <v>50304.444843059726</v>
      </c>
      <c r="H29">
        <f t="shared" si="3"/>
        <v>23896.860539873283</v>
      </c>
      <c r="M29" s="4">
        <f>Input!J30</f>
        <v>24.701078571428553</v>
      </c>
      <c r="N29">
        <f t="shared" si="6"/>
        <v>24.461262285714266</v>
      </c>
      <c r="O29">
        <f t="shared" si="7"/>
        <v>48.965494635679725</v>
      </c>
      <c r="P29">
        <f t="shared" si="8"/>
        <v>600.45740306109371</v>
      </c>
      <c r="Q29">
        <f t="shared" si="4"/>
        <v>238.58561030030222</v>
      </c>
    </row>
    <row r="30" spans="1:17" x14ac:dyDescent="0.25">
      <c r="A30">
        <f>Input!G31</f>
        <v>27</v>
      </c>
      <c r="B30">
        <f t="shared" si="1"/>
        <v>27</v>
      </c>
      <c r="C30">
        <f t="shared" si="0"/>
        <v>-0.63677022974511688</v>
      </c>
      <c r="D30" s="4">
        <f>Input!I31</f>
        <v>285.14157771428569</v>
      </c>
      <c r="E30">
        <f t="shared" si="2"/>
        <v>284.48874442857141</v>
      </c>
      <c r="F30">
        <f t="shared" si="9"/>
        <v>534.74837047963774</v>
      </c>
      <c r="G30">
        <f t="shared" si="5"/>
        <v>62629.880431219557</v>
      </c>
      <c r="H30">
        <f t="shared" si="3"/>
        <v>42564.972285849428</v>
      </c>
      <c r="M30" s="4">
        <f>Input!J31</f>
        <v>25.753605714285698</v>
      </c>
      <c r="N30">
        <f t="shared" si="6"/>
        <v>25.51378942857141</v>
      </c>
      <c r="O30">
        <f t="shared" si="7"/>
        <v>51.726707776371128</v>
      </c>
      <c r="P30">
        <f t="shared" si="8"/>
        <v>687.11708830841508</v>
      </c>
      <c r="Q30">
        <f t="shared" si="4"/>
        <v>272.20854834622594</v>
      </c>
    </row>
    <row r="31" spans="1:17" x14ac:dyDescent="0.25">
      <c r="A31">
        <f>Input!G32</f>
        <v>28</v>
      </c>
      <c r="B31">
        <f t="shared" si="1"/>
        <v>28</v>
      </c>
      <c r="C31">
        <f t="shared" si="0"/>
        <v>-0.55577093750154249</v>
      </c>
      <c r="D31" s="4">
        <f>Input!I32</f>
        <v>309.28308500000003</v>
      </c>
      <c r="E31">
        <f t="shared" si="2"/>
        <v>308.63025171428575</v>
      </c>
      <c r="F31">
        <f t="shared" si="9"/>
        <v>589.03466188745801</v>
      </c>
      <c r="G31">
        <f t="shared" si="5"/>
        <v>78626.63324456464</v>
      </c>
      <c r="H31">
        <f t="shared" si="3"/>
        <v>67911.887506145591</v>
      </c>
      <c r="M31" s="4">
        <f>Input!J32</f>
        <v>24.14150728571434</v>
      </c>
      <c r="N31">
        <f t="shared" si="6"/>
        <v>23.901691000000053</v>
      </c>
      <c r="O31">
        <f t="shared" si="7"/>
        <v>54.286291407820229</v>
      </c>
      <c r="P31">
        <f t="shared" si="8"/>
        <v>923.22394194290609</v>
      </c>
      <c r="Q31">
        <f t="shared" si="4"/>
        <v>221.61221164917919</v>
      </c>
    </row>
    <row r="32" spans="1:17" x14ac:dyDescent="0.25">
      <c r="A32">
        <f>Input!G33</f>
        <v>29</v>
      </c>
      <c r="B32">
        <f t="shared" si="1"/>
        <v>29</v>
      </c>
      <c r="C32">
        <f t="shared" si="0"/>
        <v>-0.474771645257968</v>
      </c>
      <c r="D32" s="4">
        <f>Input!I33</f>
        <v>333.81096300000002</v>
      </c>
      <c r="E32">
        <f t="shared" si="2"/>
        <v>333.15812971428574</v>
      </c>
      <c r="F32">
        <f t="shared" si="9"/>
        <v>645.63462563581209</v>
      </c>
      <c r="G32">
        <f t="shared" si="5"/>
        <v>97641.560503395667</v>
      </c>
      <c r="H32">
        <f t="shared" si="3"/>
        <v>100615.24188653116</v>
      </c>
      <c r="M32" s="4">
        <f>Input!J33</f>
        <v>24.527877999999987</v>
      </c>
      <c r="N32">
        <f t="shared" si="6"/>
        <v>24.2880617142857</v>
      </c>
      <c r="O32">
        <f t="shared" si="7"/>
        <v>56.599963748354092</v>
      </c>
      <c r="P32">
        <f t="shared" si="8"/>
        <v>1044.0590130592334</v>
      </c>
      <c r="Q32">
        <f t="shared" si="4"/>
        <v>233.26502162102929</v>
      </c>
    </row>
    <row r="33" spans="1:17" x14ac:dyDescent="0.25">
      <c r="A33">
        <f>Input!G34</f>
        <v>30</v>
      </c>
      <c r="B33">
        <f t="shared" si="1"/>
        <v>30</v>
      </c>
      <c r="C33">
        <f t="shared" si="0"/>
        <v>-0.39377235301439351</v>
      </c>
      <c r="D33" s="4">
        <f>Input!I34</f>
        <v>357.39289885714282</v>
      </c>
      <c r="E33">
        <f t="shared" si="2"/>
        <v>356.74006557142854</v>
      </c>
      <c r="F33">
        <f t="shared" si="9"/>
        <v>704.26096479415128</v>
      </c>
      <c r="G33">
        <f t="shared" si="5"/>
        <v>120770.77539656981</v>
      </c>
      <c r="H33">
        <f t="shared" si="3"/>
        <v>141244.72854548844</v>
      </c>
      <c r="M33" s="4">
        <f>Input!J34</f>
        <v>23.58193585714281</v>
      </c>
      <c r="N33">
        <f t="shared" si="6"/>
        <v>23.342119571428523</v>
      </c>
      <c r="O33">
        <f t="shared" si="7"/>
        <v>58.626339158339235</v>
      </c>
      <c r="P33">
        <f t="shared" si="8"/>
        <v>1244.9761518573332</v>
      </c>
      <c r="Q33">
        <f t="shared" si="4"/>
        <v>205.26504895219315</v>
      </c>
    </row>
    <row r="34" spans="1:17" x14ac:dyDescent="0.25">
      <c r="A34">
        <f>Input!G35</f>
        <v>31</v>
      </c>
      <c r="B34">
        <f t="shared" si="1"/>
        <v>31</v>
      </c>
      <c r="C34">
        <f t="shared" si="0"/>
        <v>-0.31277306077081907</v>
      </c>
      <c r="D34" s="4">
        <f>Input!I35</f>
        <v>381.65431428571429</v>
      </c>
      <c r="E34">
        <f t="shared" si="2"/>
        <v>381.00148100000001</v>
      </c>
      <c r="F34">
        <f t="shared" si="9"/>
        <v>764.58911969364794</v>
      </c>
      <c r="G34">
        <f t="shared" si="5"/>
        <v>147139.4765585686</v>
      </c>
      <c r="H34">
        <f t="shared" si="3"/>
        <v>190229.92027201978</v>
      </c>
      <c r="M34" s="4">
        <f>Input!J35</f>
        <v>24.261415428571468</v>
      </c>
      <c r="N34">
        <f t="shared" si="6"/>
        <v>24.02159914285718</v>
      </c>
      <c r="O34">
        <f t="shared" si="7"/>
        <v>60.328154899496674</v>
      </c>
      <c r="P34">
        <f t="shared" si="8"/>
        <v>1318.1659909099726</v>
      </c>
      <c r="Q34">
        <f t="shared" si="4"/>
        <v>225.19664962156756</v>
      </c>
    </row>
    <row r="35" spans="1:17" x14ac:dyDescent="0.25">
      <c r="A35">
        <f>Input!G36</f>
        <v>32</v>
      </c>
      <c r="B35">
        <f t="shared" si="1"/>
        <v>32</v>
      </c>
      <c r="C35">
        <f t="shared" ref="C35:C66" si="10">((B35-$Y$3)/$Z$3)</f>
        <v>-0.23177376852724457</v>
      </c>
      <c r="D35" s="4">
        <f>Input!I36</f>
        <v>404.42353942857147</v>
      </c>
      <c r="E35">
        <f t="shared" si="2"/>
        <v>403.77070614285719</v>
      </c>
      <c r="F35">
        <f t="shared" si="9"/>
        <v>826.26252849836567</v>
      </c>
      <c r="G35">
        <f t="shared" si="5"/>
        <v>178499.33995727854</v>
      </c>
      <c r="H35">
        <f t="shared" si="3"/>
        <v>247831.68216192524</v>
      </c>
      <c r="M35" s="4">
        <f>Input!J36</f>
        <v>22.769225142857181</v>
      </c>
      <c r="N35">
        <f t="shared" si="6"/>
        <v>22.529408857142894</v>
      </c>
      <c r="O35">
        <f t="shared" si="7"/>
        <v>61.673408804717752</v>
      </c>
      <c r="P35">
        <f t="shared" si="8"/>
        <v>1532.2527318957402</v>
      </c>
      <c r="Q35">
        <f t="shared" si="4"/>
        <v>182.63801459446751</v>
      </c>
    </row>
    <row r="36" spans="1:17" x14ac:dyDescent="0.25">
      <c r="A36">
        <f>Input!G37</f>
        <v>33</v>
      </c>
      <c r="B36">
        <f t="shared" si="1"/>
        <v>33</v>
      </c>
      <c r="C36">
        <f t="shared" si="10"/>
        <v>-0.15077447628367011</v>
      </c>
      <c r="D36" s="4">
        <f>Input!I37</f>
        <v>428.45846171428576</v>
      </c>
      <c r="E36">
        <f t="shared" si="2"/>
        <v>427.80562842857148</v>
      </c>
      <c r="F36">
        <f t="shared" si="9"/>
        <v>888.89888792095405</v>
      </c>
      <c r="G36">
        <f t="shared" si="5"/>
        <v>212606.99394930966</v>
      </c>
      <c r="H36">
        <f t="shared" si="3"/>
        <v>314119.13248470385</v>
      </c>
      <c r="M36" s="4">
        <f>Input!J37</f>
        <v>24.034922285714288</v>
      </c>
      <c r="N36">
        <f t="shared" si="6"/>
        <v>23.795106000000001</v>
      </c>
      <c r="O36">
        <f t="shared" si="7"/>
        <v>62.636359422588349</v>
      </c>
      <c r="P36">
        <f t="shared" si="8"/>
        <v>1508.6429674377314</v>
      </c>
      <c r="Q36">
        <f t="shared" si="4"/>
        <v>218.45018580873645</v>
      </c>
    </row>
    <row r="37" spans="1:17" x14ac:dyDescent="0.25">
      <c r="A37">
        <f>Input!G38</f>
        <v>34</v>
      </c>
      <c r="B37">
        <f t="shared" si="1"/>
        <v>34</v>
      </c>
      <c r="C37">
        <f t="shared" si="10"/>
        <v>-6.9775184040095653E-2</v>
      </c>
      <c r="D37" s="4">
        <f>Input!I38</f>
        <v>451.25433314285709</v>
      </c>
      <c r="E37">
        <f t="shared" si="2"/>
        <v>450.60149985714281</v>
      </c>
      <c r="F37">
        <f t="shared" si="9"/>
        <v>952.09723292322792</v>
      </c>
      <c r="G37">
        <f t="shared" si="5"/>
        <v>251497.97028349008</v>
      </c>
      <c r="H37">
        <f t="shared" si="3"/>
        <v>388953.8717472076</v>
      </c>
      <c r="M37" s="4">
        <f>Input!J38</f>
        <v>22.795871428571331</v>
      </c>
      <c r="N37">
        <f t="shared" si="6"/>
        <v>22.556055142857044</v>
      </c>
      <c r="O37">
        <f t="shared" si="7"/>
        <v>63.198345002273861</v>
      </c>
      <c r="P37">
        <f t="shared" si="8"/>
        <v>1651.7957250168554</v>
      </c>
      <c r="Q37">
        <f t="shared" si="4"/>
        <v>183.3589397888862</v>
      </c>
    </row>
    <row r="38" spans="1:17" x14ac:dyDescent="0.25">
      <c r="A38">
        <f>Input!G39</f>
        <v>35</v>
      </c>
      <c r="B38">
        <f t="shared" si="1"/>
        <v>35</v>
      </c>
      <c r="C38">
        <f t="shared" si="10"/>
        <v>1.1224108203478822E-2</v>
      </c>
      <c r="D38" s="4">
        <f>Input!I39</f>
        <v>473.11758557142861</v>
      </c>
      <c r="E38">
        <f t="shared" si="2"/>
        <v>472.46475228571433</v>
      </c>
      <c r="F38">
        <f t="shared" si="9"/>
        <v>1015.4456178495877</v>
      </c>
      <c r="G38">
        <f t="shared" si="5"/>
        <v>294828.22036849317</v>
      </c>
      <c r="H38">
        <f t="shared" si="3"/>
        <v>471982.80799110507</v>
      </c>
      <c r="M38" s="4">
        <f>Input!J39</f>
        <v>21.863252428571514</v>
      </c>
      <c r="N38">
        <f t="shared" si="6"/>
        <v>21.623436142857226</v>
      </c>
      <c r="O38">
        <f t="shared" si="7"/>
        <v>63.348384926359806</v>
      </c>
      <c r="P38">
        <f t="shared" si="8"/>
        <v>1740.9713509859137</v>
      </c>
      <c r="Q38">
        <f t="shared" si="4"/>
        <v>158.97151240630561</v>
      </c>
    </row>
    <row r="39" spans="1:17" x14ac:dyDescent="0.25">
      <c r="A39">
        <f>Input!G40</f>
        <v>36</v>
      </c>
      <c r="B39">
        <f t="shared" si="1"/>
        <v>36</v>
      </c>
      <c r="C39">
        <f t="shared" si="10"/>
        <v>9.2223400447053294E-2</v>
      </c>
      <c r="D39" s="4">
        <f>Input!I40</f>
        <v>491.22371599999997</v>
      </c>
      <c r="E39">
        <f t="shared" si="2"/>
        <v>490.57088271428569</v>
      </c>
      <c r="F39">
        <f t="shared" si="9"/>
        <v>1078.5291543649823</v>
      </c>
      <c r="G39">
        <f t="shared" si="5"/>
        <v>345694.9292024743</v>
      </c>
      <c r="H39">
        <f t="shared" si="3"/>
        <v>562640.38764726289</v>
      </c>
      <c r="M39" s="4">
        <f>Input!J40</f>
        <v>18.106130428571362</v>
      </c>
      <c r="N39">
        <f t="shared" si="6"/>
        <v>17.866314142857075</v>
      </c>
      <c r="O39">
        <f t="shared" si="7"/>
        <v>63.083536515394556</v>
      </c>
      <c r="P39">
        <f t="shared" si="8"/>
        <v>2044.5971990875039</v>
      </c>
      <c r="Q39">
        <f t="shared" si="4"/>
        <v>78.344955045991838</v>
      </c>
    </row>
    <row r="40" spans="1:17" x14ac:dyDescent="0.25">
      <c r="A40">
        <f>Input!G41</f>
        <v>37</v>
      </c>
      <c r="B40">
        <f t="shared" si="1"/>
        <v>37</v>
      </c>
      <c r="C40">
        <f t="shared" si="10"/>
        <v>0.17322269269062776</v>
      </c>
      <c r="D40" s="4">
        <f>Input!I41</f>
        <v>509.92938728571426</v>
      </c>
      <c r="E40">
        <f t="shared" si="2"/>
        <v>509.27655399999998</v>
      </c>
      <c r="F40">
        <f t="shared" si="9"/>
        <v>1140.9381453727894</v>
      </c>
      <c r="G40">
        <f t="shared" si="5"/>
        <v>398996.36601560481</v>
      </c>
      <c r="H40">
        <f t="shared" si="3"/>
        <v>660160.43752400926</v>
      </c>
      <c r="M40" s="4">
        <f>Input!J41</f>
        <v>18.705671285714288</v>
      </c>
      <c r="N40">
        <f t="shared" si="6"/>
        <v>18.465855000000001</v>
      </c>
      <c r="O40">
        <f t="shared" si="7"/>
        <v>62.408991007807145</v>
      </c>
      <c r="P40">
        <f t="shared" si="8"/>
        <v>1930.9992022006365</v>
      </c>
      <c r="Q40">
        <f t="shared" si="4"/>
        <v>89.317798558807553</v>
      </c>
    </row>
    <row r="41" spans="1:17" x14ac:dyDescent="0.25">
      <c r="A41">
        <f>Input!G42</f>
        <v>38</v>
      </c>
      <c r="B41">
        <f t="shared" si="1"/>
        <v>38</v>
      </c>
      <c r="C41">
        <f t="shared" si="10"/>
        <v>0.25422198493420223</v>
      </c>
      <c r="D41" s="4">
        <f>Input!I42</f>
        <v>526.4100962857143</v>
      </c>
      <c r="E41">
        <f t="shared" si="2"/>
        <v>525.75726299999997</v>
      </c>
      <c r="F41">
        <f t="shared" si="9"/>
        <v>1202.2760497147865</v>
      </c>
      <c r="G41">
        <f t="shared" si="5"/>
        <v>457677.66877804685</v>
      </c>
      <c r="H41">
        <f t="shared" si="3"/>
        <v>763597.18671625608</v>
      </c>
      <c r="M41" s="4">
        <f>Input!J42</f>
        <v>16.480709000000047</v>
      </c>
      <c r="N41">
        <f t="shared" si="6"/>
        <v>16.24089271428576</v>
      </c>
      <c r="O41">
        <f t="shared" si="7"/>
        <v>61.337904341997152</v>
      </c>
      <c r="P41">
        <f t="shared" si="8"/>
        <v>2033.7404577499369</v>
      </c>
      <c r="Q41">
        <f t="shared" si="4"/>
        <v>52.212866705342698</v>
      </c>
    </row>
    <row r="42" spans="1:17" x14ac:dyDescent="0.25">
      <c r="A42">
        <f>Input!G43</f>
        <v>39</v>
      </c>
      <c r="B42">
        <f t="shared" si="1"/>
        <v>39</v>
      </c>
      <c r="C42">
        <f t="shared" si="10"/>
        <v>0.33522127717777672</v>
      </c>
      <c r="D42" s="4">
        <f>Input!I43</f>
        <v>540.98559785714292</v>
      </c>
      <c r="E42">
        <f t="shared" si="2"/>
        <v>540.33276457142858</v>
      </c>
      <c r="F42">
        <f t="shared" si="9"/>
        <v>1262.167020160939</v>
      </c>
      <c r="G42">
        <f t="shared" si="5"/>
        <v>521044.69254246273</v>
      </c>
      <c r="H42">
        <f t="shared" si="3"/>
        <v>871854.42393471475</v>
      </c>
      <c r="M42" s="4">
        <f>Input!J43</f>
        <v>14.575501571428617</v>
      </c>
      <c r="N42">
        <f t="shared" si="6"/>
        <v>14.335685285714332</v>
      </c>
      <c r="O42">
        <f t="shared" si="7"/>
        <v>59.890970446152565</v>
      </c>
      <c r="P42">
        <f t="shared" si="8"/>
        <v>2075.2840060488438</v>
      </c>
      <c r="Q42">
        <f t="shared" si="4"/>
        <v>28.309206802385393</v>
      </c>
    </row>
    <row r="43" spans="1:17" x14ac:dyDescent="0.25">
      <c r="A43">
        <f>Input!G44</f>
        <v>40</v>
      </c>
      <c r="B43">
        <f t="shared" si="1"/>
        <v>40</v>
      </c>
      <c r="C43">
        <f t="shared" si="10"/>
        <v>0.41622056942135116</v>
      </c>
      <c r="D43" s="4">
        <f>Input!I44</f>
        <v>553.02970528571427</v>
      </c>
      <c r="E43">
        <f t="shared" si="2"/>
        <v>552.37687199999993</v>
      </c>
      <c r="F43">
        <f t="shared" si="9"/>
        <v>1320.2627765308935</v>
      </c>
      <c r="G43">
        <f t="shared" si="5"/>
        <v>589648.76237722847</v>
      </c>
      <c r="H43">
        <f t="shared" si="3"/>
        <v>983721.21071131236</v>
      </c>
      <c r="M43" s="4">
        <f>Input!J44</f>
        <v>12.044107428571351</v>
      </c>
      <c r="N43">
        <f t="shared" si="6"/>
        <v>11.804291142857066</v>
      </c>
      <c r="O43">
        <f t="shared" si="7"/>
        <v>58.095756369954302</v>
      </c>
      <c r="P43">
        <f t="shared" si="8"/>
        <v>2142.8997528715522</v>
      </c>
      <c r="Q43">
        <f t="shared" si="4"/>
        <v>7.7798907702657649</v>
      </c>
    </row>
    <row r="44" spans="1:17" x14ac:dyDescent="0.25">
      <c r="A44">
        <f>Input!G45</f>
        <v>41</v>
      </c>
      <c r="B44">
        <f t="shared" si="1"/>
        <v>41</v>
      </c>
      <c r="C44">
        <f t="shared" si="10"/>
        <v>0.49721986166492566</v>
      </c>
      <c r="D44" s="4">
        <f>Input!I45</f>
        <v>564.54088757142858</v>
      </c>
      <c r="E44">
        <f t="shared" si="2"/>
        <v>563.88805428571425</v>
      </c>
      <c r="F44">
        <f t="shared" si="9"/>
        <v>1376.2486056279538</v>
      </c>
      <c r="G44">
        <f t="shared" si="5"/>
        <v>659929.6653770674</v>
      </c>
      <c r="H44">
        <f t="shared" si="3"/>
        <v>1097912.1609030894</v>
      </c>
      <c r="M44" s="4">
        <f>Input!J45</f>
        <v>11.511182285714312</v>
      </c>
      <c r="N44">
        <f t="shared" si="6"/>
        <v>11.271366000000027</v>
      </c>
      <c r="O44">
        <f t="shared" si="7"/>
        <v>55.985829097060417</v>
      </c>
      <c r="P44">
        <f t="shared" si="8"/>
        <v>1999.3832100583752</v>
      </c>
      <c r="Q44">
        <f t="shared" si="4"/>
        <v>5.0909818056331266</v>
      </c>
    </row>
    <row r="45" spans="1:17" x14ac:dyDescent="0.25">
      <c r="A45">
        <f>Input!G46</f>
        <v>42</v>
      </c>
      <c r="B45">
        <f t="shared" si="1"/>
        <v>42</v>
      </c>
      <c r="C45">
        <f t="shared" si="10"/>
        <v>0.57821915390850009</v>
      </c>
      <c r="D45" s="4">
        <f>Input!I46</f>
        <v>575.42588285714282</v>
      </c>
      <c r="E45">
        <f t="shared" si="2"/>
        <v>574.77304957142849</v>
      </c>
      <c r="F45">
        <f t="shared" si="9"/>
        <v>1429.8483182920352</v>
      </c>
      <c r="G45">
        <f t="shared" si="5"/>
        <v>731153.71517761773</v>
      </c>
      <c r="H45">
        <f t="shared" si="3"/>
        <v>1213110.0455387714</v>
      </c>
      <c r="M45" s="4">
        <f>Input!J46</f>
        <v>10.88499528571424</v>
      </c>
      <c r="N45">
        <f t="shared" si="6"/>
        <v>10.645178999999954</v>
      </c>
      <c r="O45">
        <f t="shared" si="7"/>
        <v>53.599712664081352</v>
      </c>
      <c r="P45">
        <f t="shared" si="8"/>
        <v>1845.0919622987019</v>
      </c>
      <c r="Q45">
        <f t="shared" si="4"/>
        <v>2.6573349438266836</v>
      </c>
    </row>
    <row r="46" spans="1:17" x14ac:dyDescent="0.25">
      <c r="A46">
        <f>Input!G47</f>
        <v>43</v>
      </c>
      <c r="B46">
        <f t="shared" si="1"/>
        <v>43</v>
      </c>
      <c r="C46">
        <f t="shared" si="10"/>
        <v>0.65921844615207459</v>
      </c>
      <c r="D46" s="4">
        <f>Input!I47</f>
        <v>585.75130671428565</v>
      </c>
      <c r="E46">
        <f t="shared" si="2"/>
        <v>585.09847342857131</v>
      </c>
      <c r="F46">
        <f t="shared" si="9"/>
        <v>1480.8280390992707</v>
      </c>
      <c r="G46">
        <f t="shared" si="5"/>
        <v>802331.45481661963</v>
      </c>
      <c r="H46">
        <f t="shared" si="3"/>
        <v>1328008.4064344272</v>
      </c>
      <c r="M46" s="4">
        <f>Input!J47</f>
        <v>10.325423857142823</v>
      </c>
      <c r="N46">
        <f t="shared" si="6"/>
        <v>10.085607571428538</v>
      </c>
      <c r="O46">
        <f t="shared" si="7"/>
        <v>50.979720807235545</v>
      </c>
      <c r="P46">
        <f t="shared" si="8"/>
        <v>1672.3284973430057</v>
      </c>
      <c r="Q46">
        <f t="shared" si="4"/>
        <v>1.14610296227227</v>
      </c>
    </row>
    <row r="47" spans="1:17" x14ac:dyDescent="0.25">
      <c r="A47">
        <f>Input!G48</f>
        <v>44</v>
      </c>
      <c r="B47">
        <f t="shared" si="1"/>
        <v>44</v>
      </c>
      <c r="C47">
        <f t="shared" si="10"/>
        <v>0.74021773839564908</v>
      </c>
      <c r="D47" s="4">
        <f>Input!I48</f>
        <v>595.81026800000006</v>
      </c>
      <c r="E47">
        <f t="shared" si="2"/>
        <v>595.15743471428573</v>
      </c>
      <c r="F47">
        <f t="shared" si="9"/>
        <v>1528.9987535394196</v>
      </c>
      <c r="G47">
        <f t="shared" si="5"/>
        <v>872059.60874506528</v>
      </c>
      <c r="H47">
        <f t="shared" si="3"/>
        <v>1441351.9614184063</v>
      </c>
      <c r="M47" s="4">
        <f>Input!J48</f>
        <v>10.058961285714417</v>
      </c>
      <c r="N47">
        <f t="shared" si="6"/>
        <v>9.8191450000001321</v>
      </c>
      <c r="O47">
        <f t="shared" si="7"/>
        <v>48.170714440148942</v>
      </c>
      <c r="P47">
        <f t="shared" si="8"/>
        <v>1470.842878522556</v>
      </c>
      <c r="Q47">
        <f t="shared" si="4"/>
        <v>0.64657586581342841</v>
      </c>
    </row>
    <row r="48" spans="1:17" x14ac:dyDescent="0.25">
      <c r="A48">
        <f>Input!G49</f>
        <v>45</v>
      </c>
      <c r="B48">
        <f t="shared" si="1"/>
        <v>45</v>
      </c>
      <c r="C48">
        <f t="shared" si="10"/>
        <v>0.82121703063922347</v>
      </c>
      <c r="D48" s="4">
        <f>Input!I49</f>
        <v>607.01501828571429</v>
      </c>
      <c r="E48">
        <f t="shared" si="2"/>
        <v>606.36218499999995</v>
      </c>
      <c r="F48">
        <f t="shared" si="9"/>
        <v>1574.2175882230604</v>
      </c>
      <c r="G48">
        <f t="shared" si="5"/>
        <v>936744.08154807286</v>
      </c>
      <c r="H48">
        <f t="shared" si="3"/>
        <v>1551972.840817193</v>
      </c>
      <c r="M48" s="4">
        <f>Input!J49</f>
        <v>11.204750285714226</v>
      </c>
      <c r="N48">
        <f t="shared" si="6"/>
        <v>10.964933999999941</v>
      </c>
      <c r="O48">
        <f t="shared" si="7"/>
        <v>45.218834683640701</v>
      </c>
      <c r="P48">
        <f t="shared" si="8"/>
        <v>1173.3297120447248</v>
      </c>
      <c r="Q48">
        <f t="shared" si="4"/>
        <v>3.8020648227301477</v>
      </c>
    </row>
    <row r="49" spans="1:17" x14ac:dyDescent="0.25">
      <c r="A49">
        <f>Input!G50</f>
        <v>46</v>
      </c>
      <c r="B49">
        <f t="shared" si="1"/>
        <v>46</v>
      </c>
      <c r="C49">
        <f t="shared" si="10"/>
        <v>0.90221632288279796</v>
      </c>
      <c r="D49" s="4">
        <f>Input!I50</f>
        <v>619.29894200000001</v>
      </c>
      <c r="E49">
        <f t="shared" si="2"/>
        <v>618.64610871428567</v>
      </c>
      <c r="F49">
        <f t="shared" si="9"/>
        <v>1616.3878491673754</v>
      </c>
      <c r="G49">
        <f t="shared" si="5"/>
        <v>995488.58064236073</v>
      </c>
      <c r="H49">
        <f t="shared" si="3"/>
        <v>1658821.0774333619</v>
      </c>
      <c r="M49" s="4">
        <f>Input!J50</f>
        <v>12.28392371428572</v>
      </c>
      <c r="N49">
        <f t="shared" si="6"/>
        <v>12.044107428571435</v>
      </c>
      <c r="O49">
        <f t="shared" si="7"/>
        <v>42.170260944315054</v>
      </c>
      <c r="P49">
        <f t="shared" si="8"/>
        <v>907.58512565415151</v>
      </c>
      <c r="Q49">
        <f t="shared" si="4"/>
        <v>9.1752156394096911</v>
      </c>
    </row>
    <row r="50" spans="1:17" x14ac:dyDescent="0.25">
      <c r="A50">
        <f>Input!G51</f>
        <v>47</v>
      </c>
      <c r="B50">
        <f t="shared" si="1"/>
        <v>47</v>
      </c>
      <c r="C50">
        <f t="shared" si="10"/>
        <v>0.98321561512637246</v>
      </c>
      <c r="D50" s="4">
        <f>Input!I51</f>
        <v>631.50292685714271</v>
      </c>
      <c r="E50">
        <f t="shared" si="2"/>
        <v>630.85009357142837</v>
      </c>
      <c r="F50">
        <f t="shared" si="9"/>
        <v>1655.4578890309006</v>
      </c>
      <c r="G50">
        <f t="shared" si="5"/>
        <v>1049821.1345163193</v>
      </c>
      <c r="H50">
        <f t="shared" si="3"/>
        <v>1760988.2393490488</v>
      </c>
      <c r="M50" s="4">
        <f>Input!J51</f>
        <v>12.2039848571427</v>
      </c>
      <c r="N50">
        <f t="shared" si="6"/>
        <v>11.964168571428415</v>
      </c>
      <c r="O50">
        <f t="shared" si="7"/>
        <v>39.07003986352511</v>
      </c>
      <c r="P50">
        <f t="shared" si="8"/>
        <v>734.72825850371169</v>
      </c>
      <c r="Q50">
        <f t="shared" si="4"/>
        <v>8.6973263766467905</v>
      </c>
    </row>
    <row r="51" spans="1:17" x14ac:dyDescent="0.25">
      <c r="A51">
        <f>Input!G52</f>
        <v>48</v>
      </c>
      <c r="B51">
        <f t="shared" si="1"/>
        <v>48</v>
      </c>
      <c r="C51">
        <f t="shared" si="10"/>
        <v>1.0642149073699469</v>
      </c>
      <c r="D51" s="4">
        <f>Input!I52</f>
        <v>641.54856499999994</v>
      </c>
      <c r="E51">
        <f t="shared" si="2"/>
        <v>640.8957317142856</v>
      </c>
      <c r="F51">
        <f t="shared" si="9"/>
        <v>1691.4189141987072</v>
      </c>
      <c r="G51">
        <f t="shared" si="5"/>
        <v>1103598.9569371974</v>
      </c>
      <c r="H51">
        <f t="shared" si="3"/>
        <v>1857723.6008182596</v>
      </c>
      <c r="M51" s="4">
        <f>Input!J52</f>
        <v>10.045638142857229</v>
      </c>
      <c r="N51">
        <f t="shared" si="6"/>
        <v>9.8058218571429432</v>
      </c>
      <c r="O51">
        <f t="shared" si="7"/>
        <v>35.961025167806696</v>
      </c>
      <c r="P51">
        <f t="shared" si="8"/>
        <v>684.09466022215599</v>
      </c>
      <c r="Q51">
        <f t="shared" si="4"/>
        <v>0.62532710925033497</v>
      </c>
    </row>
    <row r="52" spans="1:17" x14ac:dyDescent="0.25">
      <c r="A52">
        <f>Input!G53</f>
        <v>49</v>
      </c>
      <c r="B52">
        <f t="shared" si="1"/>
        <v>49</v>
      </c>
      <c r="C52">
        <f t="shared" si="10"/>
        <v>1.1452141996135214</v>
      </c>
      <c r="D52" s="4">
        <f>Input!I53</f>
        <v>651.19450942857145</v>
      </c>
      <c r="E52">
        <f t="shared" si="2"/>
        <v>650.54167614285711</v>
      </c>
      <c r="F52">
        <f t="shared" si="9"/>
        <v>1724.3018751959098</v>
      </c>
      <c r="G52">
        <f t="shared" si="5"/>
        <v>1152960.9650704514</v>
      </c>
      <c r="H52">
        <f t="shared" si="3"/>
        <v>1948442.7463391081</v>
      </c>
      <c r="M52" s="4">
        <f>Input!J53</f>
        <v>9.6459444285715108</v>
      </c>
      <c r="N52">
        <f t="shared" si="6"/>
        <v>9.4061281428572254</v>
      </c>
      <c r="O52">
        <f t="shared" si="7"/>
        <v>32.882960997202595</v>
      </c>
      <c r="P52">
        <f t="shared" si="8"/>
        <v>551.1616808708701</v>
      </c>
      <c r="Q52">
        <f t="shared" si="4"/>
        <v>0.15294556541132504</v>
      </c>
    </row>
    <row r="53" spans="1:17" x14ac:dyDescent="0.25">
      <c r="A53">
        <f>Input!G54</f>
        <v>50</v>
      </c>
      <c r="B53">
        <f t="shared" si="1"/>
        <v>50</v>
      </c>
      <c r="C53">
        <f t="shared" si="10"/>
        <v>1.2262134918570959</v>
      </c>
      <c r="D53" s="4">
        <f>Input!I54</f>
        <v>661.13356271428563</v>
      </c>
      <c r="E53">
        <f t="shared" si="2"/>
        <v>660.48072942857129</v>
      </c>
      <c r="F53">
        <f t="shared" si="9"/>
        <v>1754.1736078930526</v>
      </c>
      <c r="G53">
        <f t="shared" si="5"/>
        <v>1196164.1124039227</v>
      </c>
      <c r="H53">
        <f t="shared" si="3"/>
        <v>2032728.9571462169</v>
      </c>
      <c r="M53" s="4">
        <f>Input!J54</f>
        <v>9.9390532857141807</v>
      </c>
      <c r="N53">
        <f t="shared" si="6"/>
        <v>9.6992369999998953</v>
      </c>
      <c r="O53">
        <f t="shared" si="7"/>
        <v>29.871732697142658</v>
      </c>
      <c r="P53">
        <f t="shared" si="8"/>
        <v>406.92958265124332</v>
      </c>
      <c r="Q53">
        <f t="shared" si="4"/>
        <v>0.46811788947497124</v>
      </c>
    </row>
    <row r="54" spans="1:17" x14ac:dyDescent="0.25">
      <c r="A54">
        <f>Input!G55</f>
        <v>51</v>
      </c>
      <c r="B54">
        <f t="shared" si="1"/>
        <v>51</v>
      </c>
      <c r="C54">
        <f t="shared" si="10"/>
        <v>1.3072127841006702</v>
      </c>
      <c r="D54" s="4">
        <f>Input!I55</f>
        <v>669.90018071428585</v>
      </c>
      <c r="E54">
        <f t="shared" si="2"/>
        <v>669.24734742857152</v>
      </c>
      <c r="F54">
        <f t="shared" si="9"/>
        <v>1781.1324077896688</v>
      </c>
      <c r="G54">
        <f t="shared" si="5"/>
        <v>1236288.3874542008</v>
      </c>
      <c r="H54">
        <f t="shared" si="3"/>
        <v>2110328.107059353</v>
      </c>
      <c r="M54" s="4">
        <f>Input!J55</f>
        <v>8.7666180000002214</v>
      </c>
      <c r="N54">
        <f t="shared" si="6"/>
        <v>8.526801714285936</v>
      </c>
      <c r="O54">
        <f t="shared" si="7"/>
        <v>26.958799896616284</v>
      </c>
      <c r="P54">
        <f t="shared" si="8"/>
        <v>339.7385569934292</v>
      </c>
      <c r="Q54">
        <f t="shared" si="4"/>
        <v>0.23838207934831399</v>
      </c>
    </row>
    <row r="55" spans="1:17" x14ac:dyDescent="0.25">
      <c r="A55">
        <f>Input!G56</f>
        <v>52</v>
      </c>
      <c r="B55">
        <f t="shared" si="1"/>
        <v>52</v>
      </c>
      <c r="C55">
        <f t="shared" si="10"/>
        <v>1.3882120763442447</v>
      </c>
      <c r="D55" s="4">
        <f>Input!I56</f>
        <v>677.16128528571426</v>
      </c>
      <c r="E55">
        <f t="shared" si="2"/>
        <v>676.50845199999992</v>
      </c>
      <c r="F55">
        <f t="shared" si="9"/>
        <v>1805.3032253083427</v>
      </c>
      <c r="G55">
        <f t="shared" si="5"/>
        <v>1274177.6402482332</v>
      </c>
      <c r="H55">
        <f t="shared" si="3"/>
        <v>2181138.0759066711</v>
      </c>
      <c r="M55" s="4">
        <f>Input!J56</f>
        <v>7.2611045714284046</v>
      </c>
      <c r="N55">
        <f t="shared" si="6"/>
        <v>7.0212882857141192</v>
      </c>
      <c r="O55">
        <f t="shared" si="7"/>
        <v>24.170817518673939</v>
      </c>
      <c r="P55">
        <f t="shared" si="8"/>
        <v>294.10635291214351</v>
      </c>
      <c r="Q55">
        <f t="shared" si="4"/>
        <v>3.9750681768615168</v>
      </c>
    </row>
    <row r="56" spans="1:17" x14ac:dyDescent="0.25">
      <c r="A56">
        <f>Input!G57</f>
        <v>53</v>
      </c>
      <c r="B56">
        <f t="shared" si="1"/>
        <v>53</v>
      </c>
      <c r="C56">
        <f t="shared" si="10"/>
        <v>1.4692113685878192</v>
      </c>
      <c r="D56" s="4">
        <f>Input!I57</f>
        <v>683.43647842857149</v>
      </c>
      <c r="E56">
        <f t="shared" si="2"/>
        <v>682.78364514285715</v>
      </c>
      <c r="F56">
        <f t="shared" si="9"/>
        <v>1826.8326670022236</v>
      </c>
      <c r="G56">
        <f t="shared" si="5"/>
        <v>1308848.164417373</v>
      </c>
      <c r="H56">
        <f t="shared" si="3"/>
        <v>2245193.8649826148</v>
      </c>
      <c r="M56" s="4">
        <f>Input!J57</f>
        <v>6.2751931428572334</v>
      </c>
      <c r="N56">
        <f t="shared" si="6"/>
        <v>6.035376857142948</v>
      </c>
      <c r="O56">
        <f t="shared" si="7"/>
        <v>21.52944169388088</v>
      </c>
      <c r="P56">
        <f t="shared" si="8"/>
        <v>240.06604516503884</v>
      </c>
      <c r="Q56">
        <f t="shared" si="4"/>
        <v>8.8784257403317053</v>
      </c>
    </row>
    <row r="57" spans="1:17" x14ac:dyDescent="0.25">
      <c r="A57">
        <f>Input!G58</f>
        <v>54</v>
      </c>
      <c r="B57">
        <f t="shared" si="1"/>
        <v>54</v>
      </c>
      <c r="C57">
        <f t="shared" si="10"/>
        <v>1.5502106608313937</v>
      </c>
      <c r="D57" s="4">
        <f>Input!I58</f>
        <v>689.39191657142862</v>
      </c>
      <c r="E57">
        <f t="shared" si="2"/>
        <v>688.73908328571429</v>
      </c>
      <c r="F57">
        <f t="shared" si="9"/>
        <v>1845.8839768155342</v>
      </c>
      <c r="G57">
        <f t="shared" si="5"/>
        <v>1338984.3046221382</v>
      </c>
      <c r="H57">
        <f t="shared" si="3"/>
        <v>2302649.6720844037</v>
      </c>
      <c r="M57" s="4">
        <f>Input!J58</f>
        <v>5.9554381428571332</v>
      </c>
      <c r="N57">
        <f t="shared" si="6"/>
        <v>5.7156218571428479</v>
      </c>
      <c r="O57">
        <f t="shared" si="7"/>
        <v>19.051309813310606</v>
      </c>
      <c r="P57">
        <f t="shared" si="8"/>
        <v>177.84057326427779</v>
      </c>
      <c r="Q57">
        <f t="shared" si="4"/>
        <v>10.886196949857334</v>
      </c>
    </row>
    <row r="58" spans="1:17" x14ac:dyDescent="0.25">
      <c r="A58">
        <f>Input!G59</f>
        <v>55</v>
      </c>
      <c r="B58">
        <f t="shared" si="1"/>
        <v>55</v>
      </c>
      <c r="C58">
        <f t="shared" si="10"/>
        <v>1.6312099530749682</v>
      </c>
      <c r="D58" s="4">
        <f>Input!I59</f>
        <v>695.9868648571429</v>
      </c>
      <c r="E58">
        <f t="shared" si="2"/>
        <v>695.33403157142857</v>
      </c>
      <c r="F58">
        <f t="shared" si="9"/>
        <v>1862.6321543223075</v>
      </c>
      <c r="G58">
        <f t="shared" si="5"/>
        <v>1362584.9073777262</v>
      </c>
      <c r="H58">
        <f t="shared" si="3"/>
        <v>2353759.1641359231</v>
      </c>
      <c r="M58" s="4">
        <f>Input!J59</f>
        <v>6.5949482857142812</v>
      </c>
      <c r="N58">
        <f t="shared" si="6"/>
        <v>6.3551319999999958</v>
      </c>
      <c r="O58">
        <f t="shared" si="7"/>
        <v>16.748177506773303</v>
      </c>
      <c r="P58">
        <f t="shared" si="8"/>
        <v>108.01539490586082</v>
      </c>
      <c r="Q58">
        <f t="shared" si="4"/>
        <v>7.0751402908819134</v>
      </c>
    </row>
    <row r="59" spans="1:17" x14ac:dyDescent="0.25">
      <c r="A59">
        <f>Input!G60</f>
        <v>56</v>
      </c>
      <c r="B59">
        <f t="shared" si="1"/>
        <v>56</v>
      </c>
      <c r="C59">
        <f t="shared" si="10"/>
        <v>1.7122092453185427</v>
      </c>
      <c r="D59" s="4">
        <f>Input!I60</f>
        <v>702.1687961428571</v>
      </c>
      <c r="E59">
        <f t="shared" si="2"/>
        <v>701.51596285714277</v>
      </c>
      <c r="F59">
        <f t="shared" si="9"/>
        <v>1877.2593447160218</v>
      </c>
      <c r="G59">
        <f t="shared" si="5"/>
        <v>1382372.4999849538</v>
      </c>
      <c r="H59">
        <f t="shared" si="3"/>
        <v>2398855.0899609393</v>
      </c>
      <c r="M59" s="4">
        <f>Input!J60</f>
        <v>6.1819312857141995</v>
      </c>
      <c r="N59">
        <f t="shared" si="6"/>
        <v>5.9421149999999141</v>
      </c>
      <c r="O59">
        <f t="shared" si="7"/>
        <v>14.627190393714361</v>
      </c>
      <c r="P59">
        <f t="shared" si="8"/>
        <v>75.430534594504152</v>
      </c>
      <c r="Q59">
        <f t="shared" si="4"/>
        <v>9.4429023931846103</v>
      </c>
    </row>
    <row r="60" spans="1:17" x14ac:dyDescent="0.25">
      <c r="A60">
        <f>Input!G61</f>
        <v>57</v>
      </c>
      <c r="B60">
        <f t="shared" si="1"/>
        <v>57</v>
      </c>
      <c r="C60">
        <f t="shared" si="10"/>
        <v>1.7932085375621172</v>
      </c>
      <c r="D60" s="4">
        <f>Input!I61</f>
        <v>707.53801657142856</v>
      </c>
      <c r="E60">
        <f t="shared" si="2"/>
        <v>706.88518328571422</v>
      </c>
      <c r="F60">
        <f t="shared" si="9"/>
        <v>1889.950609857515</v>
      </c>
      <c r="G60">
        <f t="shared" si="5"/>
        <v>1399643.8035495169</v>
      </c>
      <c r="H60">
        <f t="shared" si="3"/>
        <v>2438329.2245761915</v>
      </c>
      <c r="M60" s="4">
        <f>Input!J61</f>
        <v>5.3692204285714524</v>
      </c>
      <c r="N60">
        <f t="shared" si="6"/>
        <v>5.1294041428571671</v>
      </c>
      <c r="O60">
        <f t="shared" si="7"/>
        <v>12.691265141493163</v>
      </c>
      <c r="P60">
        <f t="shared" si="8"/>
        <v>57.181741762692191</v>
      </c>
      <c r="Q60">
        <f t="shared" si="4"/>
        <v>15.098209433279907</v>
      </c>
    </row>
    <row r="61" spans="1:17" x14ac:dyDescent="0.25">
      <c r="A61">
        <f>Input!G62</f>
        <v>58</v>
      </c>
      <c r="B61">
        <f t="shared" si="1"/>
        <v>58</v>
      </c>
      <c r="C61">
        <f t="shared" si="10"/>
        <v>1.8742078298056917</v>
      </c>
      <c r="D61" s="4">
        <f>Input!I62</f>
        <v>712.56083571428576</v>
      </c>
      <c r="E61">
        <f t="shared" si="2"/>
        <v>711.90800242857142</v>
      </c>
      <c r="F61">
        <f t="shared" si="9"/>
        <v>1900.8901625371129</v>
      </c>
      <c r="G61">
        <f t="shared" si="5"/>
        <v>1413678.5770563732</v>
      </c>
      <c r="H61">
        <f t="shared" si="3"/>
        <v>2472613.4505001851</v>
      </c>
      <c r="M61" s="4">
        <f>Input!J62</f>
        <v>5.0228191428572018</v>
      </c>
      <c r="N61">
        <f t="shared" si="6"/>
        <v>4.7830028571429164</v>
      </c>
      <c r="O61">
        <f t="shared" si="7"/>
        <v>10.939552679597876</v>
      </c>
      <c r="P61">
        <f t="shared" si="8"/>
        <v>37.903105716370192</v>
      </c>
      <c r="Q61">
        <f t="shared" si="4"/>
        <v>17.910185668250545</v>
      </c>
    </row>
    <row r="62" spans="1:17" x14ac:dyDescent="0.25">
      <c r="A62">
        <f>Input!G63</f>
        <v>59</v>
      </c>
      <c r="B62">
        <f t="shared" si="1"/>
        <v>59</v>
      </c>
      <c r="C62">
        <f t="shared" si="10"/>
        <v>1.9552071220492662</v>
      </c>
      <c r="D62" s="4">
        <f>Input!I63</f>
        <v>717.54368542857151</v>
      </c>
      <c r="E62">
        <f t="shared" si="2"/>
        <v>716.89085214285717</v>
      </c>
      <c r="F62">
        <f t="shared" si="9"/>
        <v>1910.2581187974558</v>
      </c>
      <c r="G62">
        <f t="shared" si="5"/>
        <v>1424125.4331226677</v>
      </c>
      <c r="H62">
        <f t="shared" si="3"/>
        <v>2502162.5808224534</v>
      </c>
      <c r="M62" s="4">
        <f>Input!J63</f>
        <v>4.9828497142857486</v>
      </c>
      <c r="N62">
        <f t="shared" si="6"/>
        <v>4.7430334285714633</v>
      </c>
      <c r="O62">
        <f t="shared" si="7"/>
        <v>9.3679562603430124</v>
      </c>
      <c r="P62">
        <f t="shared" si="8"/>
        <v>21.389911199841766</v>
      </c>
      <c r="Q62">
        <f t="shared" si="4"/>
        <v>18.25008788268423</v>
      </c>
    </row>
    <row r="63" spans="1:17" x14ac:dyDescent="0.25">
      <c r="A63">
        <f>Input!G64</f>
        <v>60</v>
      </c>
      <c r="B63">
        <f t="shared" si="1"/>
        <v>60</v>
      </c>
      <c r="C63">
        <f t="shared" si="10"/>
        <v>2.0362064142928404</v>
      </c>
      <c r="D63" s="4">
        <f>Input!I64</f>
        <v>722.7663514285714</v>
      </c>
      <c r="E63">
        <f t="shared" si="2"/>
        <v>722.11351814285706</v>
      </c>
      <c r="F63">
        <f t="shared" si="9"/>
        <v>1918.2277970445716</v>
      </c>
      <c r="G63">
        <f t="shared" si="5"/>
        <v>1430689.3681925684</v>
      </c>
      <c r="H63">
        <f t="shared" si="3"/>
        <v>2527439.3301345934</v>
      </c>
      <c r="M63" s="4">
        <f>Input!J64</f>
        <v>5.2226659999998901</v>
      </c>
      <c r="N63">
        <f t="shared" si="6"/>
        <v>4.9828497142856047</v>
      </c>
      <c r="O63">
        <f t="shared" si="7"/>
        <v>7.9696782471158043</v>
      </c>
      <c r="P63">
        <f t="shared" si="8"/>
        <v>8.9211446845286027</v>
      </c>
      <c r="Q63">
        <f t="shared" si="4"/>
        <v>16.258603556806175</v>
      </c>
    </row>
    <row r="64" spans="1:17" x14ac:dyDescent="0.25">
      <c r="A64">
        <f>Input!G65</f>
        <v>61</v>
      </c>
      <c r="B64">
        <f t="shared" si="1"/>
        <v>61</v>
      </c>
      <c r="C64">
        <f t="shared" si="10"/>
        <v>2.1172057065364149</v>
      </c>
      <c r="D64" s="4">
        <f>Input!I65</f>
        <v>728.02898685714285</v>
      </c>
      <c r="E64">
        <f t="shared" si="2"/>
        <v>727.37615357142852</v>
      </c>
      <c r="F64">
        <f t="shared" si="9"/>
        <v>1924.9635688560347</v>
      </c>
      <c r="G64">
        <f t="shared" si="5"/>
        <v>1434215.6172480641</v>
      </c>
      <c r="H64">
        <f t="shared" si="3"/>
        <v>2548901.6561155384</v>
      </c>
      <c r="M64" s="4">
        <f>Input!J65</f>
        <v>5.2626354285714569</v>
      </c>
      <c r="N64">
        <f t="shared" si="6"/>
        <v>5.0228191428571716</v>
      </c>
      <c r="O64">
        <f t="shared" si="7"/>
        <v>6.7357718114631515</v>
      </c>
      <c r="P64">
        <f t="shared" si="8"/>
        <v>2.9342068448843484</v>
      </c>
      <c r="Q64">
        <f t="shared" si="4"/>
        <v>15.937871982175826</v>
      </c>
    </row>
    <row r="65" spans="1:17" x14ac:dyDescent="0.25">
      <c r="A65">
        <f>Input!G66</f>
        <v>62</v>
      </c>
      <c r="B65">
        <f t="shared" si="1"/>
        <v>62</v>
      </c>
      <c r="C65">
        <f t="shared" si="10"/>
        <v>2.1982049987799894</v>
      </c>
      <c r="D65" s="4">
        <f>Input!I66</f>
        <v>732.67875842857143</v>
      </c>
      <c r="E65">
        <f t="shared" si="2"/>
        <v>732.02592514285709</v>
      </c>
      <c r="F65">
        <f t="shared" si="9"/>
        <v>1930.6192457117763</v>
      </c>
      <c r="G65">
        <f t="shared" si="5"/>
        <v>1436625.9481124282</v>
      </c>
      <c r="H65">
        <f t="shared" si="3"/>
        <v>2566992.5357192387</v>
      </c>
      <c r="M65" s="4">
        <f>Input!J66</f>
        <v>4.6497715714285732</v>
      </c>
      <c r="N65">
        <f t="shared" si="6"/>
        <v>4.4099552857142879</v>
      </c>
      <c r="O65">
        <f t="shared" si="7"/>
        <v>5.6556768557417119</v>
      </c>
      <c r="P65">
        <f t="shared" si="8"/>
        <v>1.5518222300315903</v>
      </c>
      <c r="Q65">
        <f t="shared" si="4"/>
        <v>21.206856683990679</v>
      </c>
    </row>
    <row r="66" spans="1:17" x14ac:dyDescent="0.25">
      <c r="A66">
        <f>Input!G67</f>
        <v>63</v>
      </c>
      <c r="B66">
        <f t="shared" si="1"/>
        <v>63</v>
      </c>
      <c r="C66">
        <f t="shared" si="10"/>
        <v>2.2792042910235639</v>
      </c>
      <c r="D66" s="4">
        <f>Input!I67</f>
        <v>737.20862185714282</v>
      </c>
      <c r="E66">
        <f t="shared" si="2"/>
        <v>736.55578857142848</v>
      </c>
      <c r="F66">
        <f t="shared" si="9"/>
        <v>1935.3369688732985</v>
      </c>
      <c r="G66">
        <f t="shared" si="5"/>
        <v>1437076.3182459443</v>
      </c>
      <c r="H66">
        <f t="shared" si="3"/>
        <v>2582132.1107176323</v>
      </c>
      <c r="M66" s="4">
        <f>Input!J67</f>
        <v>4.5298634285713888</v>
      </c>
      <c r="N66">
        <f t="shared" si="6"/>
        <v>4.2900471428571034</v>
      </c>
      <c r="O66">
        <f t="shared" si="7"/>
        <v>4.7177231615221142</v>
      </c>
      <c r="P66">
        <f t="shared" si="8"/>
        <v>0.18290677694115468</v>
      </c>
      <c r="Q66">
        <f t="shared" si="4"/>
        <v>22.325610298173647</v>
      </c>
    </row>
    <row r="67" spans="1:17" x14ac:dyDescent="0.25">
      <c r="A67">
        <f>Input!G68</f>
        <v>64</v>
      </c>
      <c r="B67">
        <f t="shared" si="1"/>
        <v>64</v>
      </c>
      <c r="C67">
        <f t="shared" ref="C67:C84" si="11">((B67-$Y$3)/$Z$3)</f>
        <v>2.3602035832671384</v>
      </c>
      <c r="D67" s="4">
        <f>Input!I68</f>
        <v>741.73848528571432</v>
      </c>
      <c r="E67">
        <f t="shared" si="2"/>
        <v>741.08565199999998</v>
      </c>
      <c r="F67">
        <f t="shared" si="9"/>
        <v>1939.2465565896816</v>
      </c>
      <c r="G67">
        <f t="shared" si="5"/>
        <v>1435589.5532871643</v>
      </c>
      <c r="H67">
        <f t="shared" si="3"/>
        <v>2594712.0395468976</v>
      </c>
      <c r="M67" s="4">
        <f>Input!J68</f>
        <v>4.5298634285715025</v>
      </c>
      <c r="N67">
        <f t="shared" si="6"/>
        <v>4.2900471428572171</v>
      </c>
      <c r="O67">
        <f t="shared" si="7"/>
        <v>3.9095877163830934</v>
      </c>
      <c r="P67">
        <f t="shared" si="8"/>
        <v>0.14474937519301911</v>
      </c>
      <c r="Q67">
        <f t="shared" si="4"/>
        <v>22.325610298172574</v>
      </c>
    </row>
    <row r="68" spans="1:17" x14ac:dyDescent="0.25">
      <c r="A68">
        <f>Input!G69</f>
        <v>65</v>
      </c>
      <c r="B68">
        <f t="shared" ref="B68:B84" si="12">A68-$A$3</f>
        <v>65</v>
      </c>
      <c r="C68">
        <f t="shared" si="11"/>
        <v>2.4412028755107129</v>
      </c>
      <c r="D68" s="4">
        <f>Input!I69</f>
        <v>746.29499500000009</v>
      </c>
      <c r="E68">
        <f t="shared" ref="E68:E84" si="13">D68-$D$3</f>
        <v>745.64216171428575</v>
      </c>
      <c r="F68">
        <f t="shared" si="9"/>
        <v>1942.4652537290999</v>
      </c>
      <c r="G68">
        <f t="shared" si="5"/>
        <v>1432385.5135799004</v>
      </c>
      <c r="H68">
        <f t="shared" ref="H68:H84" si="14">(F68-$I$4)^2</f>
        <v>2605091.8249975811</v>
      </c>
      <c r="M68" s="4">
        <f>Input!J69</f>
        <v>4.5565097142857667</v>
      </c>
      <c r="N68">
        <f t="shared" si="6"/>
        <v>4.3166934285714813</v>
      </c>
      <c r="O68">
        <f t="shared" si="7"/>
        <v>3.2186971394183641</v>
      </c>
      <c r="P68">
        <f t="shared" si="8"/>
        <v>1.2055958509940157</v>
      </c>
      <c r="Q68">
        <f t="shared" ref="Q68:Q84" si="15">(N68-$R$4)^2</f>
        <v>22.074513005625018</v>
      </c>
    </row>
    <row r="69" spans="1:17" x14ac:dyDescent="0.25">
      <c r="A69">
        <f>Input!G70</f>
        <v>66</v>
      </c>
      <c r="B69">
        <f t="shared" si="12"/>
        <v>66</v>
      </c>
      <c r="C69">
        <f t="shared" si="11"/>
        <v>2.5222021677542874</v>
      </c>
      <c r="D69" s="4">
        <f>Input!I70</f>
        <v>751.05135157142843</v>
      </c>
      <c r="E69">
        <f t="shared" si="13"/>
        <v>750.39851828571409</v>
      </c>
      <c r="F69">
        <f t="shared" si="9"/>
        <v>1945.0978236222518</v>
      </c>
      <c r="G69">
        <f t="shared" ref="G69:G84" si="16">(E69-F69)^2</f>
        <v>1427306.4301716057</v>
      </c>
      <c r="H69">
        <f t="shared" si="14"/>
        <v>2613596.8473341195</v>
      </c>
      <c r="M69" s="4">
        <f>Input!J70</f>
        <v>4.7563565714283413</v>
      </c>
      <c r="N69">
        <f t="shared" ref="N69:N84" si="17">M69-$M$3</f>
        <v>4.516540285714056</v>
      </c>
      <c r="O69">
        <f t="shared" ref="O69:O84" si="18">$X$3*((1/$Z$3)*(1/SQRT(2*PI()))*EXP(-1*C69*C69/2))</f>
        <v>2.6325698931519605</v>
      </c>
      <c r="P69">
        <f t="shared" ref="P69:P84" si="19">(N69-O69)^2</f>
        <v>3.549344440050576</v>
      </c>
      <c r="Q69">
        <f t="shared" si="15"/>
        <v>20.236549946669662</v>
      </c>
    </row>
    <row r="70" spans="1:17" x14ac:dyDescent="0.25">
      <c r="A70">
        <f>Input!G71</f>
        <v>67</v>
      </c>
      <c r="B70">
        <f t="shared" si="12"/>
        <v>67</v>
      </c>
      <c r="C70">
        <f t="shared" si="11"/>
        <v>2.6032014599978619</v>
      </c>
      <c r="D70" s="4">
        <f>Input!I71</f>
        <v>755.38136800000007</v>
      </c>
      <c r="E70">
        <f t="shared" si="13"/>
        <v>754.72853471428573</v>
      </c>
      <c r="F70">
        <f t="shared" ref="F70:F84" si="20">F69+O70</f>
        <v>1947.2369199896307</v>
      </c>
      <c r="G70">
        <f t="shared" si="16"/>
        <v>1422076.2489520109</v>
      </c>
      <c r="H70">
        <f t="shared" si="14"/>
        <v>2620517.8157820706</v>
      </c>
      <c r="M70" s="4">
        <f>Input!J71</f>
        <v>4.3300164285716392</v>
      </c>
      <c r="N70">
        <f t="shared" si="17"/>
        <v>4.0902001428573538</v>
      </c>
      <c r="O70">
        <f t="shared" si="18"/>
        <v>2.1390963673788548</v>
      </c>
      <c r="P70">
        <f t="shared" si="19"/>
        <v>3.8068059426864531</v>
      </c>
      <c r="Q70">
        <f t="shared" si="15"/>
        <v>24.254102649756611</v>
      </c>
    </row>
    <row r="71" spans="1:17" x14ac:dyDescent="0.25">
      <c r="A71">
        <f>Input!G72</f>
        <v>68</v>
      </c>
      <c r="B71">
        <f t="shared" si="12"/>
        <v>68</v>
      </c>
      <c r="C71">
        <f t="shared" si="11"/>
        <v>2.6842007522414364</v>
      </c>
      <c r="D71" s="4">
        <f>Input!I72</f>
        <v>759.31169057142858</v>
      </c>
      <c r="E71">
        <f t="shared" si="13"/>
        <v>758.65885728571425</v>
      </c>
      <c r="F71">
        <f t="shared" si="20"/>
        <v>1948.9636778189699</v>
      </c>
      <c r="G71">
        <f t="shared" si="16"/>
        <v>1416825.565784706</v>
      </c>
      <c r="H71">
        <f t="shared" si="14"/>
        <v>2626111.3532905416</v>
      </c>
      <c r="M71" s="4">
        <f>Input!J72</f>
        <v>3.930322571428519</v>
      </c>
      <c r="N71">
        <f t="shared" si="17"/>
        <v>3.6905062857142332</v>
      </c>
      <c r="O71">
        <f t="shared" si="18"/>
        <v>1.7267578293392905</v>
      </c>
      <c r="P71">
        <f t="shared" si="19"/>
        <v>3.8563079999149705</v>
      </c>
      <c r="Q71">
        <f t="shared" si="15"/>
        <v>28.350718772087102</v>
      </c>
    </row>
    <row r="72" spans="1:17" x14ac:dyDescent="0.25">
      <c r="A72">
        <f>Input!G73</f>
        <v>0</v>
      </c>
      <c r="B72">
        <f t="shared" si="12"/>
        <v>0</v>
      </c>
      <c r="C72">
        <f t="shared" si="11"/>
        <v>-2.8237511203216275</v>
      </c>
      <c r="D72" s="4">
        <f>Input!I73</f>
        <v>0</v>
      </c>
      <c r="E72">
        <f t="shared" si="13"/>
        <v>-0.65283328571428567</v>
      </c>
      <c r="F72">
        <f t="shared" si="20"/>
        <v>1950.1394524696373</v>
      </c>
      <c r="G72">
        <f t="shared" si="16"/>
        <v>3805590.5421625888</v>
      </c>
      <c r="H72">
        <f t="shared" si="14"/>
        <v>2629923.4874799764</v>
      </c>
      <c r="M72" s="4">
        <f>Input!J73</f>
        <v>0</v>
      </c>
      <c r="N72">
        <f t="shared" si="17"/>
        <v>-0.2398162857142857</v>
      </c>
      <c r="O72">
        <f t="shared" si="18"/>
        <v>1.1757746506673958</v>
      </c>
      <c r="P72">
        <f t="shared" si="19"/>
        <v>2.0038976991659658</v>
      </c>
      <c r="Q72">
        <f t="shared" si="15"/>
        <v>85.65246828502012</v>
      </c>
    </row>
    <row r="73" spans="1:17" x14ac:dyDescent="0.25">
      <c r="A73">
        <f>Input!G74</f>
        <v>0</v>
      </c>
      <c r="B73">
        <f t="shared" si="12"/>
        <v>0</v>
      </c>
      <c r="C73">
        <f t="shared" si="11"/>
        <v>-2.8237511203216275</v>
      </c>
      <c r="D73" s="4">
        <f>Input!I74</f>
        <v>0</v>
      </c>
      <c r="E73">
        <f t="shared" si="13"/>
        <v>-0.65283328571428567</v>
      </c>
      <c r="F73">
        <f t="shared" si="20"/>
        <v>1951.3152271203046</v>
      </c>
      <c r="G73">
        <f t="shared" si="16"/>
        <v>3810179.308845235</v>
      </c>
      <c r="H73">
        <f t="shared" si="14"/>
        <v>2633738.3865614696</v>
      </c>
      <c r="M73" s="4">
        <f>Input!J74</f>
        <v>0</v>
      </c>
      <c r="N73">
        <f t="shared" si="17"/>
        <v>-0.2398162857142857</v>
      </c>
      <c r="O73">
        <f t="shared" si="18"/>
        <v>1.1757746506673958</v>
      </c>
      <c r="P73">
        <f t="shared" si="19"/>
        <v>2.0038976991659658</v>
      </c>
      <c r="Q73">
        <f t="shared" si="15"/>
        <v>85.65246828502012</v>
      </c>
    </row>
    <row r="74" spans="1:17" x14ac:dyDescent="0.25">
      <c r="A74">
        <f>Input!G75</f>
        <v>0</v>
      </c>
      <c r="B74">
        <f t="shared" si="12"/>
        <v>0</v>
      </c>
      <c r="C74">
        <f t="shared" si="11"/>
        <v>-2.8237511203216275</v>
      </c>
      <c r="D74" s="4">
        <f>Input!I75</f>
        <v>0</v>
      </c>
      <c r="E74">
        <f t="shared" si="13"/>
        <v>-0.65283328571428567</v>
      </c>
      <c r="F74">
        <f t="shared" si="20"/>
        <v>1952.4910017709719</v>
      </c>
      <c r="G74">
        <f t="shared" si="16"/>
        <v>3814770.8404199397</v>
      </c>
      <c r="H74">
        <f t="shared" si="14"/>
        <v>2637556.0505350209</v>
      </c>
      <c r="M74" s="4">
        <f>Input!J75</f>
        <v>0</v>
      </c>
      <c r="N74">
        <f t="shared" si="17"/>
        <v>-0.2398162857142857</v>
      </c>
      <c r="O74">
        <f t="shared" si="18"/>
        <v>1.1757746506673958</v>
      </c>
      <c r="P74">
        <f t="shared" si="19"/>
        <v>2.0038976991659658</v>
      </c>
      <c r="Q74">
        <f t="shared" si="15"/>
        <v>85.65246828502012</v>
      </c>
    </row>
    <row r="75" spans="1:17" x14ac:dyDescent="0.25">
      <c r="A75">
        <f>Input!G76</f>
        <v>0</v>
      </c>
      <c r="B75">
        <f t="shared" si="12"/>
        <v>0</v>
      </c>
      <c r="C75">
        <f t="shared" si="11"/>
        <v>-2.8237511203216275</v>
      </c>
      <c r="D75" s="4">
        <f>Input!I76</f>
        <v>0</v>
      </c>
      <c r="E75">
        <f t="shared" si="13"/>
        <v>-0.65283328571428567</v>
      </c>
      <c r="F75">
        <f t="shared" si="20"/>
        <v>1953.6667764216393</v>
      </c>
      <c r="G75">
        <f t="shared" si="16"/>
        <v>3819365.1368867024</v>
      </c>
      <c r="H75">
        <f t="shared" si="14"/>
        <v>2641376.4794006306</v>
      </c>
      <c r="M75" s="4">
        <f>Input!J76</f>
        <v>0</v>
      </c>
      <c r="N75">
        <f t="shared" si="17"/>
        <v>-0.2398162857142857</v>
      </c>
      <c r="O75">
        <f t="shared" si="18"/>
        <v>1.1757746506673958</v>
      </c>
      <c r="P75">
        <f t="shared" si="19"/>
        <v>2.0038976991659658</v>
      </c>
      <c r="Q75">
        <f t="shared" si="15"/>
        <v>85.65246828502012</v>
      </c>
    </row>
    <row r="76" spans="1:17" x14ac:dyDescent="0.25">
      <c r="A76">
        <f>Input!G77</f>
        <v>0</v>
      </c>
      <c r="B76">
        <f t="shared" si="12"/>
        <v>0</v>
      </c>
      <c r="C76">
        <f t="shared" si="11"/>
        <v>-2.8237511203216275</v>
      </c>
      <c r="D76" s="4">
        <f>Input!I77</f>
        <v>0</v>
      </c>
      <c r="E76">
        <f t="shared" si="13"/>
        <v>-0.65283328571428567</v>
      </c>
      <c r="F76">
        <f t="shared" si="20"/>
        <v>1954.8425510723066</v>
      </c>
      <c r="G76">
        <f t="shared" si="16"/>
        <v>3823962.1982455235</v>
      </c>
      <c r="H76">
        <f t="shared" si="14"/>
        <v>2645199.6731582982</v>
      </c>
      <c r="M76" s="4">
        <f>Input!J77</f>
        <v>0</v>
      </c>
      <c r="N76">
        <f t="shared" si="17"/>
        <v>-0.2398162857142857</v>
      </c>
      <c r="O76">
        <f t="shared" si="18"/>
        <v>1.1757746506673958</v>
      </c>
      <c r="P76">
        <f t="shared" si="19"/>
        <v>2.0038976991659658</v>
      </c>
      <c r="Q76">
        <f t="shared" si="15"/>
        <v>85.65246828502012</v>
      </c>
    </row>
    <row r="77" spans="1:17" x14ac:dyDescent="0.25">
      <c r="A77">
        <f>Input!G78</f>
        <v>0</v>
      </c>
      <c r="B77">
        <f t="shared" si="12"/>
        <v>0</v>
      </c>
      <c r="C77">
        <f t="shared" si="11"/>
        <v>-2.8237511203216275</v>
      </c>
      <c r="D77" s="4">
        <f>Input!I78</f>
        <v>0</v>
      </c>
      <c r="E77">
        <f t="shared" si="13"/>
        <v>-0.65283328571428567</v>
      </c>
      <c r="F77">
        <f t="shared" si="20"/>
        <v>1956.0183257229739</v>
      </c>
      <c r="G77">
        <f t="shared" si="16"/>
        <v>3828562.0244964031</v>
      </c>
      <c r="H77">
        <f t="shared" si="14"/>
        <v>2649025.6318080248</v>
      </c>
      <c r="M77" s="4">
        <f>Input!J78</f>
        <v>0</v>
      </c>
      <c r="N77">
        <f t="shared" si="17"/>
        <v>-0.2398162857142857</v>
      </c>
      <c r="O77">
        <f t="shared" si="18"/>
        <v>1.1757746506673958</v>
      </c>
      <c r="P77">
        <f t="shared" si="19"/>
        <v>2.0038976991659658</v>
      </c>
      <c r="Q77">
        <f t="shared" si="15"/>
        <v>85.65246828502012</v>
      </c>
    </row>
    <row r="78" spans="1:17" x14ac:dyDescent="0.25">
      <c r="A78">
        <f>Input!G79</f>
        <v>0</v>
      </c>
      <c r="B78">
        <f t="shared" si="12"/>
        <v>0</v>
      </c>
      <c r="C78">
        <f t="shared" si="11"/>
        <v>-2.8237511203216275</v>
      </c>
      <c r="D78" s="4">
        <f>Input!I79</f>
        <v>0</v>
      </c>
      <c r="E78">
        <f t="shared" si="13"/>
        <v>-0.65283328571428567</v>
      </c>
      <c r="F78">
        <f t="shared" si="20"/>
        <v>1957.1941003736413</v>
      </c>
      <c r="G78">
        <f t="shared" si="16"/>
        <v>3833164.6156393406</v>
      </c>
      <c r="H78">
        <f t="shared" si="14"/>
        <v>2652854.3553498094</v>
      </c>
      <c r="M78" s="4">
        <f>Input!J79</f>
        <v>0</v>
      </c>
      <c r="N78">
        <f t="shared" si="17"/>
        <v>-0.2398162857142857</v>
      </c>
      <c r="O78">
        <f t="shared" si="18"/>
        <v>1.1757746506673958</v>
      </c>
      <c r="P78">
        <f t="shared" si="19"/>
        <v>2.0038976991659658</v>
      </c>
      <c r="Q78">
        <f t="shared" si="15"/>
        <v>85.65246828502012</v>
      </c>
    </row>
    <row r="79" spans="1:17" x14ac:dyDescent="0.25">
      <c r="A79">
        <f>Input!G80</f>
        <v>0</v>
      </c>
      <c r="B79">
        <f t="shared" si="12"/>
        <v>0</v>
      </c>
      <c r="C79">
        <f t="shared" si="11"/>
        <v>-2.8237511203216275</v>
      </c>
      <c r="D79" s="4">
        <f>Input!I80</f>
        <v>0</v>
      </c>
      <c r="E79">
        <f t="shared" si="13"/>
        <v>-0.65283328571428567</v>
      </c>
      <c r="F79">
        <f t="shared" si="20"/>
        <v>1958.3698750243086</v>
      </c>
      <c r="G79">
        <f t="shared" si="16"/>
        <v>3837769.9716743366</v>
      </c>
      <c r="H79">
        <f t="shared" si="14"/>
        <v>2656685.8437836524</v>
      </c>
      <c r="M79" s="4">
        <f>Input!J80</f>
        <v>0</v>
      </c>
      <c r="N79">
        <f t="shared" si="17"/>
        <v>-0.2398162857142857</v>
      </c>
      <c r="O79">
        <f t="shared" si="18"/>
        <v>1.1757746506673958</v>
      </c>
      <c r="P79">
        <f t="shared" si="19"/>
        <v>2.0038976991659658</v>
      </c>
      <c r="Q79">
        <f t="shared" si="15"/>
        <v>85.65246828502012</v>
      </c>
    </row>
    <row r="80" spans="1:17" x14ac:dyDescent="0.25">
      <c r="A80">
        <f>Input!G81</f>
        <v>0</v>
      </c>
      <c r="B80">
        <f t="shared" si="12"/>
        <v>0</v>
      </c>
      <c r="C80">
        <f t="shared" si="11"/>
        <v>-2.8237511203216275</v>
      </c>
      <c r="D80" s="4">
        <f>Input!I81</f>
        <v>0</v>
      </c>
      <c r="E80">
        <f t="shared" si="13"/>
        <v>-0.65283328571428567</v>
      </c>
      <c r="F80">
        <f t="shared" si="20"/>
        <v>1959.5456496749759</v>
      </c>
      <c r="G80">
        <f t="shared" si="16"/>
        <v>3842378.092601391</v>
      </c>
      <c r="H80">
        <f t="shared" si="14"/>
        <v>2660520.0971095534</v>
      </c>
      <c r="M80" s="4">
        <f>Input!J81</f>
        <v>0</v>
      </c>
      <c r="N80">
        <f t="shared" si="17"/>
        <v>-0.2398162857142857</v>
      </c>
      <c r="O80">
        <f t="shared" si="18"/>
        <v>1.1757746506673958</v>
      </c>
      <c r="P80">
        <f t="shared" si="19"/>
        <v>2.0038976991659658</v>
      </c>
      <c r="Q80">
        <f t="shared" si="15"/>
        <v>85.65246828502012</v>
      </c>
    </row>
    <row r="81" spans="1:17" x14ac:dyDescent="0.25">
      <c r="A81">
        <f>Input!G82</f>
        <v>0</v>
      </c>
      <c r="B81">
        <f t="shared" si="12"/>
        <v>0</v>
      </c>
      <c r="C81">
        <f t="shared" si="11"/>
        <v>-2.8237511203216275</v>
      </c>
      <c r="D81" s="4">
        <f>Input!I82</f>
        <v>0</v>
      </c>
      <c r="E81">
        <f t="shared" si="13"/>
        <v>-0.65283328571428567</v>
      </c>
      <c r="F81">
        <f t="shared" si="20"/>
        <v>1960.7214243256433</v>
      </c>
      <c r="G81">
        <f t="shared" si="16"/>
        <v>3846988.9784205039</v>
      </c>
      <c r="H81">
        <f t="shared" si="14"/>
        <v>2664357.1153275128</v>
      </c>
      <c r="M81" s="4">
        <f>Input!J82</f>
        <v>0</v>
      </c>
      <c r="N81">
        <f t="shared" si="17"/>
        <v>-0.2398162857142857</v>
      </c>
      <c r="O81">
        <f t="shared" si="18"/>
        <v>1.1757746506673958</v>
      </c>
      <c r="P81">
        <f t="shared" si="19"/>
        <v>2.0038976991659658</v>
      </c>
      <c r="Q81">
        <f t="shared" si="15"/>
        <v>85.65246828502012</v>
      </c>
    </row>
    <row r="82" spans="1:17" x14ac:dyDescent="0.25">
      <c r="A82">
        <f>Input!G83</f>
        <v>0</v>
      </c>
      <c r="B82">
        <f t="shared" si="12"/>
        <v>0</v>
      </c>
      <c r="C82">
        <f t="shared" si="11"/>
        <v>-2.8237511203216275</v>
      </c>
      <c r="D82" s="4">
        <f>Input!I83</f>
        <v>0</v>
      </c>
      <c r="E82">
        <f t="shared" si="13"/>
        <v>-0.65283328571428567</v>
      </c>
      <c r="F82">
        <f t="shared" si="20"/>
        <v>1961.8971989763106</v>
      </c>
      <c r="G82">
        <f t="shared" si="16"/>
        <v>3851602.6291316748</v>
      </c>
      <c r="H82">
        <f t="shared" si="14"/>
        <v>2668196.8984375307</v>
      </c>
      <c r="M82" s="4">
        <f>Input!J83</f>
        <v>0</v>
      </c>
      <c r="N82">
        <f t="shared" si="17"/>
        <v>-0.2398162857142857</v>
      </c>
      <c r="O82">
        <f t="shared" si="18"/>
        <v>1.1757746506673958</v>
      </c>
      <c r="P82">
        <f t="shared" si="19"/>
        <v>2.0038976991659658</v>
      </c>
      <c r="Q82">
        <f t="shared" si="15"/>
        <v>85.65246828502012</v>
      </c>
    </row>
    <row r="83" spans="1:17" x14ac:dyDescent="0.25">
      <c r="A83">
        <f>Input!G84</f>
        <v>0</v>
      </c>
      <c r="B83">
        <f t="shared" si="12"/>
        <v>0</v>
      </c>
      <c r="C83">
        <f t="shared" si="11"/>
        <v>-2.8237511203216275</v>
      </c>
      <c r="D83" s="4">
        <f>Input!I84</f>
        <v>0</v>
      </c>
      <c r="E83">
        <f t="shared" si="13"/>
        <v>-0.65283328571428567</v>
      </c>
      <c r="F83">
        <f t="shared" si="20"/>
        <v>1963.072973626978</v>
      </c>
      <c r="G83">
        <f t="shared" si="16"/>
        <v>3856219.0447349041</v>
      </c>
      <c r="H83">
        <f t="shared" si="14"/>
        <v>2672039.4464396066</v>
      </c>
      <c r="M83" s="4">
        <f>Input!J84</f>
        <v>0</v>
      </c>
      <c r="N83">
        <f t="shared" si="17"/>
        <v>-0.2398162857142857</v>
      </c>
      <c r="O83">
        <f t="shared" si="18"/>
        <v>1.1757746506673958</v>
      </c>
      <c r="P83">
        <f t="shared" si="19"/>
        <v>2.0038976991659658</v>
      </c>
      <c r="Q83">
        <f t="shared" si="15"/>
        <v>85.65246828502012</v>
      </c>
    </row>
    <row r="84" spans="1:17" x14ac:dyDescent="0.25">
      <c r="A84">
        <f>Input!G85</f>
        <v>0</v>
      </c>
      <c r="B84">
        <f t="shared" si="12"/>
        <v>0</v>
      </c>
      <c r="C84">
        <f t="shared" si="11"/>
        <v>-2.8237511203216275</v>
      </c>
      <c r="D84" s="4">
        <f>Input!I85</f>
        <v>0</v>
      </c>
      <c r="E84">
        <f t="shared" si="13"/>
        <v>-0.65283328571428567</v>
      </c>
      <c r="F84">
        <f t="shared" si="20"/>
        <v>1964.2487482776453</v>
      </c>
      <c r="G84">
        <f t="shared" si="16"/>
        <v>3860838.2252301914</v>
      </c>
      <c r="H84">
        <f t="shared" si="14"/>
        <v>2675884.7593337414</v>
      </c>
      <c r="M84" s="4">
        <f>Input!J85</f>
        <v>0</v>
      </c>
      <c r="N84">
        <f t="shared" si="17"/>
        <v>-0.2398162857142857</v>
      </c>
      <c r="O84">
        <f t="shared" si="18"/>
        <v>1.1757746506673958</v>
      </c>
      <c r="P84">
        <f t="shared" si="19"/>
        <v>2.0038976991659658</v>
      </c>
      <c r="Q84">
        <f t="shared" si="15"/>
        <v>85.65246828502012</v>
      </c>
    </row>
  </sheetData>
  <mergeCells count="2">
    <mergeCell ref="C1:K1"/>
    <mergeCell ref="M1:T1"/>
  </mergeCells>
  <conditionalFormatting sqref="T8">
    <cfRule type="cellIs" dxfId="11" priority="1" operator="between">
      <formula>0.05</formula>
      <formula>0.025</formula>
    </cfRule>
    <cfRule type="cellIs" dxfId="10" priority="2" operator="lessThan">
      <formula>0.025</formula>
    </cfRule>
    <cfRule type="cellIs" dxfId="9" priority="3" operator="greaterThan">
      <formula>0.05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10"/>
  <sheetViews>
    <sheetView zoomScale="80" zoomScaleNormal="80" workbookViewId="0">
      <selection activeCell="B35" sqref="B35"/>
    </sheetView>
  </sheetViews>
  <sheetFormatPr defaultRowHeight="15" x14ac:dyDescent="0.25"/>
  <cols>
    <col min="6" max="6" width="12" bestFit="1" customWidth="1"/>
    <col min="7" max="8" width="12" customWidth="1"/>
    <col min="9" max="9" width="12" bestFit="1" customWidth="1"/>
    <col min="15" max="15" width="12" bestFit="1" customWidth="1"/>
    <col min="16" max="17" width="12" customWidth="1"/>
    <col min="18" max="18" width="12.140625" bestFit="1" customWidth="1"/>
    <col min="19" max="19" width="12.42578125" bestFit="1" customWidth="1"/>
    <col min="22" max="22" width="16.42578125" bestFit="1" customWidth="1"/>
    <col min="23" max="23" width="12.28515625" bestFit="1" customWidth="1"/>
    <col min="24" max="26" width="9" bestFit="1" customWidth="1"/>
    <col min="28" max="28" width="11.5703125" bestFit="1" customWidth="1"/>
    <col min="29" max="29" width="12.42578125" customWidth="1"/>
    <col min="30" max="30" width="11.5703125" bestFit="1" customWidth="1"/>
  </cols>
  <sheetData>
    <row r="1" spans="1:35" ht="18" x14ac:dyDescent="0.35">
      <c r="C1" s="28" t="s">
        <v>18</v>
      </c>
      <c r="D1" s="28"/>
      <c r="E1" s="28"/>
      <c r="F1" s="28"/>
      <c r="G1" s="28"/>
      <c r="H1" s="28"/>
      <c r="I1" s="28"/>
      <c r="J1" s="28"/>
      <c r="L1" s="28" t="s">
        <v>19</v>
      </c>
      <c r="M1" s="28"/>
      <c r="N1" s="28"/>
      <c r="O1" s="28"/>
      <c r="P1" s="28"/>
      <c r="Q1" s="28"/>
      <c r="R1" s="28"/>
      <c r="S1" s="28"/>
    </row>
    <row r="2" spans="1:35" ht="14.45" x14ac:dyDescent="0.3">
      <c r="A2" t="s">
        <v>30</v>
      </c>
      <c r="B2" t="s">
        <v>9</v>
      </c>
      <c r="C2" t="s">
        <v>0</v>
      </c>
      <c r="D2" t="s">
        <v>20</v>
      </c>
      <c r="E2" t="s">
        <v>8</v>
      </c>
      <c r="F2" t="s">
        <v>2</v>
      </c>
      <c r="I2" t="s">
        <v>4</v>
      </c>
      <c r="J2" t="s">
        <v>3</v>
      </c>
      <c r="L2" t="s">
        <v>0</v>
      </c>
      <c r="M2" t="s">
        <v>21</v>
      </c>
      <c r="N2" t="s">
        <v>8</v>
      </c>
      <c r="O2" t="s">
        <v>2</v>
      </c>
      <c r="R2" t="s">
        <v>4</v>
      </c>
      <c r="S2" t="s">
        <v>3</v>
      </c>
      <c r="V2" t="s">
        <v>7</v>
      </c>
      <c r="X2" t="s">
        <v>10</v>
      </c>
      <c r="Y2" t="s">
        <v>29</v>
      </c>
      <c r="Z2" t="s">
        <v>31</v>
      </c>
    </row>
    <row r="3" spans="1:35" x14ac:dyDescent="0.25">
      <c r="A3">
        <f>Input!G4</f>
        <v>0</v>
      </c>
      <c r="B3">
        <f>A3-$A$3</f>
        <v>0</v>
      </c>
      <c r="C3" s="4">
        <f>Input!I4</f>
        <v>0.65283328571428567</v>
      </c>
      <c r="D3">
        <f>C3-$C$3</f>
        <v>0</v>
      </c>
      <c r="E3">
        <f>N3</f>
        <v>10.859945038159996</v>
      </c>
      <c r="F3">
        <f>(D3-E3)^2</f>
        <v>117.93840623185591</v>
      </c>
      <c r="G3">
        <f>(E3-$H$4)^2</f>
        <v>23313.325540006994</v>
      </c>
      <c r="H3" s="2" t="s">
        <v>11</v>
      </c>
      <c r="I3" s="23">
        <f>SUM(F3:F167)</f>
        <v>440843468.32425654</v>
      </c>
      <c r="J3">
        <f>1-(I3/I5)</f>
        <v>-0.10717148756838668</v>
      </c>
      <c r="L3">
        <f>Input!J4</f>
        <v>0.2398162857142857</v>
      </c>
      <c r="M3">
        <f>L3-$L$3</f>
        <v>0</v>
      </c>
      <c r="N3">
        <f>2*($X$3/PI())*($Z$3/(4*((B3-$Y$3)^2)+$Z$3*$Z$3))</f>
        <v>10.859945038159996</v>
      </c>
      <c r="O3">
        <f>(L3-N3)^2</f>
        <v>112.78713471852409</v>
      </c>
      <c r="P3">
        <f>(N3-$Q$4)^2</f>
        <v>39.194600716978229</v>
      </c>
      <c r="Q3" s="1" t="s">
        <v>11</v>
      </c>
      <c r="R3" s="23">
        <f>SUM(O3:O167)</f>
        <v>35130.991073692421</v>
      </c>
      <c r="S3" s="5">
        <f>1-(R3/R5)</f>
        <v>-3.380278311941276E-2</v>
      </c>
      <c r="V3">
        <f>COUNT(B3:B194)</f>
        <v>192</v>
      </c>
      <c r="X3">
        <v>50610.930486983299</v>
      </c>
      <c r="Y3">
        <v>128.52933679972878</v>
      </c>
      <c r="Z3">
        <v>22.442194751765864</v>
      </c>
      <c r="AB3" s="29"/>
      <c r="AC3" s="29"/>
      <c r="AD3" s="29"/>
      <c r="AE3" s="29"/>
      <c r="AF3" s="29"/>
      <c r="AG3" s="29"/>
      <c r="AH3" s="29"/>
      <c r="AI3" s="29"/>
    </row>
    <row r="4" spans="1:35" x14ac:dyDescent="0.25">
      <c r="A4">
        <f>Input!G5</f>
        <v>1</v>
      </c>
      <c r="B4">
        <f t="shared" ref="B4:B67" si="0">A4-$A$3</f>
        <v>1</v>
      </c>
      <c r="C4" s="4">
        <f>Input!I5</f>
        <v>0.90597271428571424</v>
      </c>
      <c r="D4">
        <f t="shared" ref="D4:D67" si="1">C4-$C$3</f>
        <v>0.25313942857142857</v>
      </c>
      <c r="E4">
        <f>N4+E3</f>
        <v>21.889557153349749</v>
      </c>
      <c r="F4">
        <f t="shared" ref="F4:F67" si="2">(D4-E4)^2</f>
        <v>468.13457196110141</v>
      </c>
      <c r="G4">
        <f t="shared" ref="G4:G67" si="3">(E4-$H$4)^2</f>
        <v>20066.820710923177</v>
      </c>
      <c r="H4">
        <f>AVERAGE(C3:C167)</f>
        <v>163.54696328138522</v>
      </c>
      <c r="I4" t="s">
        <v>5</v>
      </c>
      <c r="J4" t="s">
        <v>6</v>
      </c>
      <c r="L4">
        <f>Input!J5</f>
        <v>0.25313942857142857</v>
      </c>
      <c r="M4">
        <f t="shared" ref="M4:M67" si="4">L4-$L$3</f>
        <v>1.3323142857142867E-2</v>
      </c>
      <c r="N4">
        <f t="shared" ref="N4:N67" si="5">2*($X$3/PI())*($Z$3/(4*((B4-$Y$3)^2)+$Z$3*$Z$3))</f>
        <v>11.029612115189753</v>
      </c>
      <c r="O4">
        <f t="shared" ref="O4:O67" si="6">(L4-N4)^2</f>
        <v>116.13236356543078</v>
      </c>
      <c r="P4">
        <f t="shared" ref="P4:P67" si="7">(N4-$Q$4)^2</f>
        <v>41.347809172946242</v>
      </c>
      <c r="Q4">
        <f>AVERAGE(L3:L167)</f>
        <v>4.5993859004329005</v>
      </c>
      <c r="R4" t="s">
        <v>5</v>
      </c>
      <c r="S4" t="s">
        <v>6</v>
      </c>
      <c r="AB4" s="29"/>
      <c r="AC4" s="29"/>
      <c r="AD4" s="29"/>
      <c r="AE4" s="29"/>
      <c r="AF4" s="29"/>
      <c r="AG4" s="29"/>
      <c r="AH4" s="29"/>
      <c r="AI4" s="29"/>
    </row>
    <row r="5" spans="1:35" x14ac:dyDescent="0.25">
      <c r="A5">
        <f>Input!G6</f>
        <v>2</v>
      </c>
      <c r="B5">
        <f t="shared" si="0"/>
        <v>2</v>
      </c>
      <c r="C5" s="4">
        <f>Input!I6</f>
        <v>1.2790202857142856</v>
      </c>
      <c r="D5">
        <f t="shared" si="1"/>
        <v>0.62618699999999994</v>
      </c>
      <c r="E5">
        <f t="shared" ref="E5:E68" si="8">N5+E4</f>
        <v>33.092833157003447</v>
      </c>
      <c r="F5">
        <f t="shared" si="2"/>
        <v>1054.0831126840667</v>
      </c>
      <c r="G5">
        <f t="shared" si="3"/>
        <v>17018.280066509134</v>
      </c>
      <c r="I5">
        <f>SUM(G3:G167)</f>
        <v>398170900.60046095</v>
      </c>
      <c r="J5" s="5">
        <f>1-((1-J3)*(V3-1)/(V3-1-1))</f>
        <v>-0.11299870592400962</v>
      </c>
      <c r="L5">
        <f>Input!J6</f>
        <v>0.37304757142857137</v>
      </c>
      <c r="M5">
        <f t="shared" si="4"/>
        <v>0.13323128571428566</v>
      </c>
      <c r="N5">
        <f t="shared" si="5"/>
        <v>11.203276003653698</v>
      </c>
      <c r="O5">
        <f t="shared" si="6"/>
        <v>117.29384789417753</v>
      </c>
      <c r="P5">
        <f t="shared" si="7"/>
        <v>43.611364495417604</v>
      </c>
      <c r="R5">
        <f>SUM(P3:P167)</f>
        <v>33982.294928330157</v>
      </c>
      <c r="S5" s="5">
        <f>1-((1-S3)*(V3-1)/(V3-1-1))</f>
        <v>-3.92438503989887E-2</v>
      </c>
      <c r="V5" s="17"/>
      <c r="W5" s="18"/>
      <c r="AB5" s="29"/>
      <c r="AC5" s="29"/>
      <c r="AD5" s="29"/>
      <c r="AE5" s="29"/>
      <c r="AF5" s="29"/>
      <c r="AG5" s="29"/>
      <c r="AH5" s="29"/>
      <c r="AI5" s="29"/>
    </row>
    <row r="6" spans="1:35" x14ac:dyDescent="0.25">
      <c r="A6">
        <f>Input!G7</f>
        <v>3</v>
      </c>
      <c r="B6">
        <f t="shared" si="0"/>
        <v>3</v>
      </c>
      <c r="C6" s="4">
        <f>Input!I7</f>
        <v>1.6520678571428571</v>
      </c>
      <c r="D6">
        <f t="shared" si="1"/>
        <v>0.99923457142857142</v>
      </c>
      <c r="E6">
        <f t="shared" si="8"/>
        <v>44.473896047292683</v>
      </c>
      <c r="F6">
        <f t="shared" si="2"/>
        <v>1890.0461904409829</v>
      </c>
      <c r="G6">
        <f t="shared" si="3"/>
        <v>14178.39534053472</v>
      </c>
      <c r="L6">
        <f>Input!J7</f>
        <v>0.37304757142857148</v>
      </c>
      <c r="M6">
        <f t="shared" si="4"/>
        <v>0.13323128571428577</v>
      </c>
      <c r="N6">
        <f t="shared" si="5"/>
        <v>11.381062890289236</v>
      </c>
      <c r="O6">
        <f t="shared" si="6"/>
        <v>121.17640126027105</v>
      </c>
      <c r="P6">
        <f t="shared" si="7"/>
        <v>45.991142794746892</v>
      </c>
      <c r="V6" s="19" t="s">
        <v>17</v>
      </c>
      <c r="W6" s="20">
        <f>SQRT((S5-J5)^2)</f>
        <v>7.3754855525020924E-2</v>
      </c>
      <c r="AB6" s="29"/>
      <c r="AC6" s="29"/>
      <c r="AD6" s="29"/>
      <c r="AE6" s="29"/>
      <c r="AF6" s="29"/>
      <c r="AG6" s="29"/>
      <c r="AH6" s="29"/>
      <c r="AI6" s="29"/>
    </row>
    <row r="7" spans="1:35" x14ac:dyDescent="0.25">
      <c r="A7">
        <f>Input!G8</f>
        <v>4</v>
      </c>
      <c r="B7">
        <f t="shared" si="0"/>
        <v>4</v>
      </c>
      <c r="C7" s="4">
        <f>Input!I8</f>
        <v>2.1317005714285715</v>
      </c>
      <c r="D7">
        <f t="shared" si="1"/>
        <v>1.4788672857142857</v>
      </c>
      <c r="E7">
        <f t="shared" si="8"/>
        <v>56.037000014708816</v>
      </c>
      <c r="F7">
        <f t="shared" si="2"/>
        <v>2976.5898468745841</v>
      </c>
      <c r="G7">
        <f t="shared" si="3"/>
        <v>11558.39220160211</v>
      </c>
      <c r="L7">
        <f>Input!J8</f>
        <v>0.47963271428571441</v>
      </c>
      <c r="M7">
        <f t="shared" si="4"/>
        <v>0.23981642857142871</v>
      </c>
      <c r="N7">
        <f t="shared" si="5"/>
        <v>11.563103967416131</v>
      </c>
      <c r="O7">
        <f t="shared" si="6"/>
        <v>122.84333501896835</v>
      </c>
      <c r="P7">
        <f t="shared" si="7"/>
        <v>48.493369316428662</v>
      </c>
      <c r="V7" s="21"/>
      <c r="W7" s="22"/>
      <c r="AB7" s="29"/>
      <c r="AC7" s="29"/>
      <c r="AD7" s="29"/>
      <c r="AE7" s="29"/>
      <c r="AF7" s="29"/>
      <c r="AG7" s="29"/>
      <c r="AH7" s="29"/>
      <c r="AI7" s="29"/>
    </row>
    <row r="8" spans="1:35" x14ac:dyDescent="0.25">
      <c r="A8">
        <f>Input!G9</f>
        <v>5</v>
      </c>
      <c r="B8">
        <f t="shared" si="0"/>
        <v>5</v>
      </c>
      <c r="C8" s="4">
        <f>Input!I9</f>
        <v>3.237520142857143</v>
      </c>
      <c r="D8">
        <f t="shared" si="1"/>
        <v>2.5846868571428572</v>
      </c>
      <c r="E8">
        <f t="shared" si="8"/>
        <v>67.786535687135597</v>
      </c>
      <c r="F8">
        <f t="shared" si="2"/>
        <v>4251.2810908492256</v>
      </c>
      <c r="G8">
        <f t="shared" si="3"/>
        <v>9170.0594930335246</v>
      </c>
      <c r="L8">
        <f>Input!J9</f>
        <v>1.1058195714285715</v>
      </c>
      <c r="M8">
        <f t="shared" si="4"/>
        <v>0.86600328571428575</v>
      </c>
      <c r="N8">
        <f t="shared" si="5"/>
        <v>11.749535672426779</v>
      </c>
      <c r="O8">
        <f t="shared" si="6"/>
        <v>113.28869243864851</v>
      </c>
      <c r="P8">
        <f t="shared" si="7"/>
        <v>51.124641761944112</v>
      </c>
      <c r="AB8" s="29"/>
      <c r="AC8" s="29"/>
      <c r="AD8" s="29"/>
      <c r="AE8" s="29"/>
      <c r="AF8" s="29"/>
      <c r="AG8" s="29"/>
      <c r="AH8" s="29"/>
      <c r="AI8" s="29"/>
    </row>
    <row r="9" spans="1:35" x14ac:dyDescent="0.25">
      <c r="A9">
        <f>Input!G10</f>
        <v>6</v>
      </c>
      <c r="B9">
        <f t="shared" si="0"/>
        <v>6</v>
      </c>
      <c r="C9" s="4">
        <f>Input!I10</f>
        <v>4.3300165714285717</v>
      </c>
      <c r="D9">
        <f t="shared" si="1"/>
        <v>3.6771832857142859</v>
      </c>
      <c r="E9">
        <f t="shared" si="8"/>
        <v>79.727035627847542</v>
      </c>
      <c r="F9">
        <f t="shared" si="2"/>
        <v>5783.5800412602703</v>
      </c>
      <c r="G9">
        <f t="shared" si="3"/>
        <v>7025.7802718442899</v>
      </c>
      <c r="L9">
        <f>Input!J10</f>
        <v>1.0924964285714287</v>
      </c>
      <c r="M9">
        <f t="shared" si="4"/>
        <v>0.852680142857143</v>
      </c>
      <c r="N9">
        <f t="shared" si="5"/>
        <v>11.940499940711943</v>
      </c>
      <c r="O9">
        <f t="shared" si="6"/>
        <v>117.67918019941295</v>
      </c>
      <c r="P9">
        <f t="shared" si="7"/>
        <v>53.891955352382084</v>
      </c>
      <c r="AB9" s="29"/>
      <c r="AC9" s="29"/>
      <c r="AD9" s="29"/>
      <c r="AE9" s="29"/>
      <c r="AF9" s="29"/>
      <c r="AG9" s="29"/>
      <c r="AH9" s="29"/>
      <c r="AI9" s="29"/>
    </row>
    <row r="10" spans="1:35" x14ac:dyDescent="0.25">
      <c r="A10">
        <f>Input!G11</f>
        <v>7</v>
      </c>
      <c r="B10">
        <f t="shared" si="0"/>
        <v>7</v>
      </c>
      <c r="C10" s="4">
        <f>Input!I11</f>
        <v>5.9687612857142858</v>
      </c>
      <c r="D10">
        <f t="shared" si="1"/>
        <v>5.3159280000000004</v>
      </c>
      <c r="E10">
        <f t="shared" si="8"/>
        <v>91.863180100735207</v>
      </c>
      <c r="F10">
        <f t="shared" si="2"/>
        <v>7490.4268461882148</v>
      </c>
      <c r="G10">
        <f t="shared" si="3"/>
        <v>5138.5647710904414</v>
      </c>
      <c r="L10">
        <f>Input!J11</f>
        <v>1.6387447142857141</v>
      </c>
      <c r="M10">
        <f t="shared" si="4"/>
        <v>1.3989284285714283</v>
      </c>
      <c r="N10">
        <f t="shared" si="5"/>
        <v>12.136144472887668</v>
      </c>
      <c r="O10">
        <f t="shared" si="6"/>
        <v>110.19540169189636</v>
      </c>
      <c r="P10">
        <f t="shared" si="7"/>
        <v>56.802729779470432</v>
      </c>
      <c r="AB10" s="29"/>
      <c r="AC10" s="29"/>
      <c r="AD10" s="29"/>
      <c r="AE10" s="29"/>
      <c r="AF10" s="29"/>
      <c r="AG10" s="29"/>
      <c r="AH10" s="29"/>
      <c r="AI10" s="29"/>
    </row>
    <row r="11" spans="1:35" x14ac:dyDescent="0.25">
      <c r="A11">
        <f>Input!G12</f>
        <v>8</v>
      </c>
      <c r="B11">
        <f t="shared" si="0"/>
        <v>8</v>
      </c>
      <c r="C11" s="4">
        <f>Input!I12</f>
        <v>8.2336930000000006</v>
      </c>
      <c r="D11">
        <f t="shared" si="1"/>
        <v>7.5808597142857153</v>
      </c>
      <c r="E11">
        <f t="shared" si="8"/>
        <v>104.19980311798733</v>
      </c>
      <c r="F11">
        <f t="shared" si="2"/>
        <v>9335.2202244476975</v>
      </c>
      <c r="G11">
        <f t="shared" si="3"/>
        <v>3522.085419460001</v>
      </c>
      <c r="L11">
        <f>Input!J12</f>
        <v>2.2649317142857148</v>
      </c>
      <c r="M11">
        <f t="shared" si="4"/>
        <v>2.025115428571429</v>
      </c>
      <c r="N11">
        <f t="shared" si="5"/>
        <v>12.336623017252116</v>
      </c>
      <c r="O11">
        <f t="shared" si="6"/>
        <v>101.43896570224902</v>
      </c>
      <c r="P11">
        <f t="shared" si="7"/>
        <v>59.864838201884922</v>
      </c>
      <c r="AB11" s="29"/>
      <c r="AC11" s="29"/>
      <c r="AD11" s="29"/>
      <c r="AE11" s="29"/>
      <c r="AF11" s="29"/>
      <c r="AG11" s="29"/>
      <c r="AH11" s="29"/>
      <c r="AI11" s="29"/>
    </row>
    <row r="12" spans="1:35" x14ac:dyDescent="0.25">
      <c r="A12">
        <f>Input!G13</f>
        <v>9</v>
      </c>
      <c r="B12">
        <f t="shared" si="0"/>
        <v>9</v>
      </c>
      <c r="C12" s="4">
        <f>Input!I13</f>
        <v>11.191427285714285</v>
      </c>
      <c r="D12">
        <f t="shared" si="1"/>
        <v>10.538594</v>
      </c>
      <c r="E12">
        <f t="shared" si="8"/>
        <v>116.74189878645657</v>
      </c>
      <c r="F12">
        <f t="shared" si="2"/>
        <v>11279.141947564989</v>
      </c>
      <c r="G12">
        <f t="shared" si="3"/>
        <v>2190.7140623744299</v>
      </c>
      <c r="L12">
        <f>Input!J13</f>
        <v>2.9577342857142845</v>
      </c>
      <c r="M12">
        <f t="shared" si="4"/>
        <v>2.7179179999999987</v>
      </c>
      <c r="N12">
        <f t="shared" si="5"/>
        <v>12.542095668469251</v>
      </c>
      <c r="O12">
        <f t="shared" si="6"/>
        <v>91.859983115244702</v>
      </c>
      <c r="P12">
        <f t="shared" si="7"/>
        <v>63.086638459260058</v>
      </c>
      <c r="T12" t="s">
        <v>25</v>
      </c>
      <c r="U12" t="s">
        <v>26</v>
      </c>
      <c r="V12" t="s">
        <v>27</v>
      </c>
      <c r="AB12" s="29"/>
      <c r="AC12" s="29"/>
      <c r="AD12" s="29"/>
      <c r="AE12" s="29"/>
      <c r="AF12" s="29"/>
      <c r="AG12" s="29"/>
      <c r="AH12" s="29"/>
      <c r="AI12" s="29"/>
    </row>
    <row r="13" spans="1:35" x14ac:dyDescent="0.25">
      <c r="A13">
        <f>Input!G14</f>
        <v>10</v>
      </c>
      <c r="B13">
        <f t="shared" si="0"/>
        <v>10</v>
      </c>
      <c r="C13" s="4">
        <f>Input!I14</f>
        <v>14.748702285714286</v>
      </c>
      <c r="D13">
        <f t="shared" si="1"/>
        <v>14.095869</v>
      </c>
      <c r="E13">
        <f t="shared" si="8"/>
        <v>129.49462797000669</v>
      </c>
      <c r="F13">
        <f t="shared" si="2"/>
        <v>13316.873571817701</v>
      </c>
      <c r="G13">
        <f t="shared" si="3"/>
        <v>1159.5615401585569</v>
      </c>
      <c r="L13">
        <f>Input!J14</f>
        <v>3.5572750000000006</v>
      </c>
      <c r="M13">
        <f t="shared" si="4"/>
        <v>3.3174587142857148</v>
      </c>
      <c r="N13">
        <f t="shared" si="5"/>
        <v>12.752729183550111</v>
      </c>
      <c r="O13">
        <f t="shared" si="6"/>
        <v>84.556377641769217</v>
      </c>
      <c r="P13">
        <f t="shared" si="7"/>
        <v>66.477006692352518</v>
      </c>
      <c r="S13" t="s">
        <v>23</v>
      </c>
      <c r="T13">
        <f>_Ac*0.8413</f>
        <v>12639.831144630183</v>
      </c>
      <c r="AB13" s="29"/>
      <c r="AC13" s="29"/>
      <c r="AD13" s="29"/>
      <c r="AE13" s="29"/>
      <c r="AF13" s="29"/>
      <c r="AG13" s="29"/>
      <c r="AH13" s="29"/>
      <c r="AI13" s="29"/>
    </row>
    <row r="14" spans="1:35" x14ac:dyDescent="0.25">
      <c r="A14">
        <f>Input!G15</f>
        <v>11</v>
      </c>
      <c r="B14">
        <f t="shared" si="0"/>
        <v>11</v>
      </c>
      <c r="C14" s="4">
        <f>Input!I15</f>
        <v>19.478412571428574</v>
      </c>
      <c r="D14">
        <f t="shared" si="1"/>
        <v>18.825579285714287</v>
      </c>
      <c r="E14">
        <f t="shared" si="8"/>
        <v>142.46332528628886</v>
      </c>
      <c r="F14">
        <f t="shared" si="2"/>
        <v>15286.292236102596</v>
      </c>
      <c r="G14">
        <f t="shared" si="3"/>
        <v>444.51979110827057</v>
      </c>
      <c r="L14">
        <f>Input!J15</f>
        <v>4.7297102857142885</v>
      </c>
      <c r="M14">
        <f t="shared" si="4"/>
        <v>4.4898940000000032</v>
      </c>
      <c r="N14">
        <f t="shared" si="5"/>
        <v>12.968697316282174</v>
      </c>
      <c r="O14">
        <f t="shared" si="6"/>
        <v>67.880907289865831</v>
      </c>
      <c r="P14">
        <f t="shared" si="7"/>
        <v>70.045373575464993</v>
      </c>
      <c r="S14" t="s">
        <v>24</v>
      </c>
      <c r="T14">
        <f>_Ac*0.9772</f>
        <v>14681.615350686572</v>
      </c>
      <c r="AB14" s="29"/>
      <c r="AC14" s="29"/>
      <c r="AD14" s="29"/>
      <c r="AE14" s="29"/>
      <c r="AF14" s="29"/>
      <c r="AG14" s="29"/>
      <c r="AH14" s="29"/>
      <c r="AI14" s="29"/>
    </row>
    <row r="15" spans="1:35" x14ac:dyDescent="0.25">
      <c r="A15">
        <f>Input!G16</f>
        <v>12</v>
      </c>
      <c r="B15">
        <f t="shared" si="0"/>
        <v>12</v>
      </c>
      <c r="C15" s="4">
        <f>Input!I16</f>
        <v>24.447939285714284</v>
      </c>
      <c r="D15">
        <f t="shared" si="1"/>
        <v>23.795105999999997</v>
      </c>
      <c r="E15">
        <f t="shared" si="8"/>
        <v>155.65350645763289</v>
      </c>
      <c r="F15">
        <f t="shared" si="2"/>
        <v>17386.637771245478</v>
      </c>
      <c r="G15">
        <f t="shared" si="3"/>
        <v>62.306660628442238</v>
      </c>
      <c r="L15">
        <f>Input!J16</f>
        <v>4.9695267142857098</v>
      </c>
      <c r="M15">
        <f t="shared" si="4"/>
        <v>4.7297104285714244</v>
      </c>
      <c r="N15">
        <f t="shared" si="5"/>
        <v>13.190181171344035</v>
      </c>
      <c r="O15">
        <f t="shared" si="6"/>
        <v>67.579159702352911</v>
      </c>
      <c r="P15">
        <f t="shared" si="7"/>
        <v>73.801763386709098</v>
      </c>
      <c r="AB15" s="29"/>
      <c r="AC15" s="29"/>
      <c r="AD15" s="29"/>
      <c r="AE15" s="29"/>
      <c r="AF15" s="29"/>
      <c r="AG15" s="29"/>
      <c r="AH15" s="29"/>
      <c r="AI15" s="29"/>
    </row>
    <row r="16" spans="1:35" x14ac:dyDescent="0.25">
      <c r="A16">
        <f>Input!G17</f>
        <v>13</v>
      </c>
      <c r="B16">
        <f t="shared" si="0"/>
        <v>13</v>
      </c>
      <c r="C16" s="4">
        <f>Input!I17</f>
        <v>32.441815857142856</v>
      </c>
      <c r="D16">
        <f t="shared" si="1"/>
        <v>31.788982571428569</v>
      </c>
      <c r="E16">
        <f t="shared" si="8"/>
        <v>169.07087603706901</v>
      </c>
      <c r="F16">
        <f t="shared" si="2"/>
        <v>18846.318273511453</v>
      </c>
      <c r="G16">
        <f t="shared" si="3"/>
        <v>30.513612132406145</v>
      </c>
      <c r="L16">
        <f>Input!J17</f>
        <v>7.9938765714285722</v>
      </c>
      <c r="M16">
        <f t="shared" si="4"/>
        <v>7.7540602857142868</v>
      </c>
      <c r="N16">
        <f t="shared" si="5"/>
        <v>13.417369579436119</v>
      </c>
      <c r="O16">
        <f t="shared" si="6"/>
        <v>29.414276407906751</v>
      </c>
      <c r="P16">
        <f t="shared" si="7"/>
        <v>77.756836163167165</v>
      </c>
      <c r="AB16" s="29"/>
      <c r="AC16" s="29"/>
      <c r="AD16" s="29"/>
      <c r="AE16" s="29"/>
      <c r="AF16" s="29"/>
      <c r="AG16" s="29"/>
      <c r="AH16" s="29"/>
      <c r="AI16" s="29"/>
    </row>
    <row r="17" spans="1:35" x14ac:dyDescent="0.25">
      <c r="A17">
        <f>Input!G18</f>
        <v>14</v>
      </c>
      <c r="B17">
        <f t="shared" si="0"/>
        <v>14</v>
      </c>
      <c r="C17" s="4">
        <f>Input!I18</f>
        <v>41.661420142857146</v>
      </c>
      <c r="D17">
        <f t="shared" si="1"/>
        <v>41.008586857142859</v>
      </c>
      <c r="E17">
        <f t="shared" si="8"/>
        <v>182.72133553192921</v>
      </c>
      <c r="F17">
        <f t="shared" si="2"/>
        <v>20082.503136963162</v>
      </c>
      <c r="G17">
        <f t="shared" si="3"/>
        <v>367.65655120243161</v>
      </c>
      <c r="L17">
        <f>Input!J18</f>
        <v>9.2196042857142899</v>
      </c>
      <c r="M17">
        <f t="shared" si="4"/>
        <v>8.9797880000000045</v>
      </c>
      <c r="N17">
        <f t="shared" si="5"/>
        <v>13.650459494860204</v>
      </c>
      <c r="O17">
        <f t="shared" si="6"/>
        <v>19.632477884415483</v>
      </c>
      <c r="P17">
        <f t="shared" si="7"/>
        <v>81.921933211739201</v>
      </c>
      <c r="AB17" s="29"/>
      <c r="AC17" s="29"/>
      <c r="AD17" s="29"/>
      <c r="AE17" s="29"/>
      <c r="AF17" s="29"/>
      <c r="AG17" s="29"/>
      <c r="AH17" s="29"/>
      <c r="AI17" s="29"/>
    </row>
    <row r="18" spans="1:35" x14ac:dyDescent="0.25">
      <c r="A18">
        <f>Input!G19</f>
        <v>15</v>
      </c>
      <c r="B18">
        <f t="shared" si="0"/>
        <v>15</v>
      </c>
      <c r="C18" s="4">
        <f>Input!I19</f>
        <v>52.399861000000001</v>
      </c>
      <c r="D18">
        <f t="shared" si="1"/>
        <v>51.747027714285714</v>
      </c>
      <c r="E18">
        <f t="shared" si="8"/>
        <v>196.61099194901979</v>
      </c>
      <c r="F18">
        <f t="shared" si="2"/>
        <v>20985.568133802317</v>
      </c>
      <c r="G18">
        <f t="shared" si="3"/>
        <v>1093.2299917341609</v>
      </c>
      <c r="L18">
        <f>Input!J19</f>
        <v>10.738440857142855</v>
      </c>
      <c r="M18">
        <f t="shared" si="4"/>
        <v>10.49862457142857</v>
      </c>
      <c r="N18">
        <f t="shared" si="5"/>
        <v>13.889656417090579</v>
      </c>
      <c r="O18">
        <f t="shared" si="6"/>
        <v>9.9301595052566487</v>
      </c>
      <c r="P18">
        <f t="shared" si="7"/>
        <v>86.309126272678924</v>
      </c>
      <c r="AB18" s="29"/>
      <c r="AC18" s="29"/>
      <c r="AD18" s="29"/>
      <c r="AE18" s="29"/>
      <c r="AF18" s="29"/>
      <c r="AG18" s="29"/>
      <c r="AH18" s="29"/>
      <c r="AI18" s="29"/>
    </row>
    <row r="19" spans="1:35" x14ac:dyDescent="0.25">
      <c r="A19">
        <f>Input!G20</f>
        <v>16</v>
      </c>
      <c r="B19">
        <f t="shared" si="0"/>
        <v>16</v>
      </c>
      <c r="C19" s="4">
        <f>Input!I20</f>
        <v>63.951012714285717</v>
      </c>
      <c r="D19">
        <f t="shared" si="1"/>
        <v>63.29817942857143</v>
      </c>
      <c r="E19">
        <f t="shared" si="8"/>
        <v>210.74616678701969</v>
      </c>
      <c r="F19">
        <f t="shared" si="2"/>
        <v>21740.908976057115</v>
      </c>
      <c r="G19">
        <f t="shared" si="3"/>
        <v>2227.7648115662973</v>
      </c>
      <c r="L19">
        <f>Input!J20</f>
        <v>11.551151714285716</v>
      </c>
      <c r="M19">
        <f t="shared" si="4"/>
        <v>11.31133542857143</v>
      </c>
      <c r="N19">
        <f t="shared" si="5"/>
        <v>14.135174837999905</v>
      </c>
      <c r="O19">
        <f t="shared" si="6"/>
        <v>6.6771755038896368</v>
      </c>
      <c r="P19">
        <f t="shared" si="7"/>
        <v>90.93127066182528</v>
      </c>
    </row>
    <row r="20" spans="1:35" x14ac:dyDescent="0.25">
      <c r="A20">
        <f>Input!G21</f>
        <v>17</v>
      </c>
      <c r="B20">
        <f t="shared" si="0"/>
        <v>17</v>
      </c>
      <c r="C20" s="4">
        <f>Input!I21</f>
        <v>76.448106428571435</v>
      </c>
      <c r="D20">
        <f t="shared" si="1"/>
        <v>75.795273142857155</v>
      </c>
      <c r="E20">
        <f t="shared" si="8"/>
        <v>225.13340550355252</v>
      </c>
      <c r="F20">
        <f t="shared" si="2"/>
        <v>22301.877776980571</v>
      </c>
      <c r="G20">
        <f t="shared" si="3"/>
        <v>3792.8898655843518</v>
      </c>
      <c r="L20">
        <f>Input!J21</f>
        <v>12.497093714285718</v>
      </c>
      <c r="M20">
        <f t="shared" si="4"/>
        <v>12.257277428571433</v>
      </c>
      <c r="N20">
        <f t="shared" si="5"/>
        <v>14.387238716532829</v>
      </c>
      <c r="O20">
        <f t="shared" si="6"/>
        <v>3.5726481295197328</v>
      </c>
      <c r="P20">
        <f t="shared" si="7"/>
        <v>95.802062749635297</v>
      </c>
    </row>
    <row r="21" spans="1:35" x14ac:dyDescent="0.25">
      <c r="A21">
        <f>Input!G22</f>
        <v>18</v>
      </c>
      <c r="B21">
        <f t="shared" si="0"/>
        <v>18</v>
      </c>
      <c r="C21" s="4">
        <f>Input!I22</f>
        <v>89.744587857142861</v>
      </c>
      <c r="D21">
        <f t="shared" si="1"/>
        <v>89.091754571428581</v>
      </c>
      <c r="E21">
        <f t="shared" si="8"/>
        <v>239.77948748631488</v>
      </c>
      <c r="F21">
        <f t="shared" si="2"/>
        <v>22706.792851028102</v>
      </c>
      <c r="G21">
        <f t="shared" si="3"/>
        <v>5811.3977466551869</v>
      </c>
      <c r="L21">
        <f>Input!J22</f>
        <v>13.296481428571425</v>
      </c>
      <c r="M21">
        <f t="shared" si="4"/>
        <v>13.05666514285714</v>
      </c>
      <c r="N21">
        <f t="shared" si="5"/>
        <v>14.646081982762357</v>
      </c>
      <c r="O21">
        <f t="shared" si="6"/>
        <v>1.8214216558724707</v>
      </c>
      <c r="P21">
        <f t="shared" si="7"/>
        <v>100.93610217069407</v>
      </c>
    </row>
    <row r="22" spans="1:35" x14ac:dyDescent="0.25">
      <c r="A22">
        <f>Input!G23</f>
        <v>19</v>
      </c>
      <c r="B22">
        <f t="shared" si="0"/>
        <v>19</v>
      </c>
      <c r="C22" s="4">
        <f>Input!I23</f>
        <v>105.59910971428573</v>
      </c>
      <c r="D22">
        <f t="shared" si="1"/>
        <v>104.94627642857145</v>
      </c>
      <c r="E22">
        <f t="shared" si="8"/>
        <v>254.69143655973286</v>
      </c>
      <c r="F22">
        <f t="shared" si="2"/>
        <v>22423.612982707175</v>
      </c>
      <c r="G22">
        <f t="shared" si="3"/>
        <v>8307.3150091874286</v>
      </c>
      <c r="L22">
        <f>Input!J23</f>
        <v>15.854521857142871</v>
      </c>
      <c r="M22">
        <f t="shared" si="4"/>
        <v>15.614705571428585</v>
      </c>
      <c r="N22">
        <f t="shared" si="5"/>
        <v>14.911949073417988</v>
      </c>
      <c r="O22">
        <f t="shared" si="6"/>
        <v>0.88844345261887414</v>
      </c>
      <c r="P22">
        <f t="shared" si="7"/>
        <v>106.34895919680824</v>
      </c>
    </row>
    <row r="23" spans="1:35" x14ac:dyDescent="0.25">
      <c r="A23">
        <f>Input!G24</f>
        <v>20</v>
      </c>
      <c r="B23">
        <f t="shared" si="0"/>
        <v>20</v>
      </c>
      <c r="C23" s="4">
        <f>Input!I24</f>
        <v>121.99987985714286</v>
      </c>
      <c r="D23">
        <f t="shared" si="1"/>
        <v>121.34704657142858</v>
      </c>
      <c r="E23">
        <f t="shared" si="8"/>
        <v>269.87653206087555</v>
      </c>
      <c r="F23">
        <f t="shared" si="2"/>
        <v>22061.008059759843</v>
      </c>
      <c r="G23">
        <f t="shared" si="3"/>
        <v>11305.977196832364</v>
      </c>
      <c r="L23">
        <f>Input!J24</f>
        <v>16.400770142857127</v>
      </c>
      <c r="M23">
        <f t="shared" si="4"/>
        <v>16.160953857142839</v>
      </c>
      <c r="N23">
        <f t="shared" si="5"/>
        <v>15.185095501142689</v>
      </c>
      <c r="O23">
        <f t="shared" si="6"/>
        <v>1.4778648345075271</v>
      </c>
      <c r="P23">
        <f t="shared" si="7"/>
        <v>112.05724775055937</v>
      </c>
    </row>
    <row r="24" spans="1:35" x14ac:dyDescent="0.25">
      <c r="A24">
        <f>Input!G25</f>
        <v>21</v>
      </c>
      <c r="B24">
        <f t="shared" si="0"/>
        <v>21</v>
      </c>
      <c r="C24" s="4">
        <f>Input!I25</f>
        <v>141.26512242857143</v>
      </c>
      <c r="D24">
        <f t="shared" si="1"/>
        <v>140.61228914285715</v>
      </c>
      <c r="E24">
        <f t="shared" si="8"/>
        <v>285.34232052079415</v>
      </c>
      <c r="F24">
        <f t="shared" si="2"/>
        <v>20946.781982658627</v>
      </c>
      <c r="G24">
        <f t="shared" si="3"/>
        <v>14834.109045075242</v>
      </c>
      <c r="L24">
        <f>Input!J25</f>
        <v>19.265242571428573</v>
      </c>
      <c r="M24">
        <f t="shared" si="4"/>
        <v>19.025426285714286</v>
      </c>
      <c r="N24">
        <f t="shared" si="5"/>
        <v>15.465788459918603</v>
      </c>
      <c r="O24">
        <f t="shared" si="6"/>
        <v>14.435851545470015</v>
      </c>
      <c r="P24">
        <f t="shared" si="7"/>
        <v>118.07870458479744</v>
      </c>
    </row>
    <row r="25" spans="1:35" x14ac:dyDescent="0.25">
      <c r="A25">
        <f>Input!G26</f>
        <v>22</v>
      </c>
      <c r="B25">
        <f t="shared" si="0"/>
        <v>22</v>
      </c>
      <c r="C25" s="4">
        <f>Input!I26</f>
        <v>163.06175928571429</v>
      </c>
      <c r="D25">
        <f t="shared" si="1"/>
        <v>162.40892600000001</v>
      </c>
      <c r="E25">
        <f t="shared" si="8"/>
        <v>301.09662799009521</v>
      </c>
      <c r="F25">
        <f t="shared" si="2"/>
        <v>19234.278683293458</v>
      </c>
      <c r="G25">
        <f t="shared" si="3"/>
        <v>18919.910261478541</v>
      </c>
      <c r="L25">
        <f>Input!J26</f>
        <v>21.796636857142857</v>
      </c>
      <c r="M25">
        <f t="shared" si="4"/>
        <v>21.55682057142857</v>
      </c>
      <c r="N25">
        <f t="shared" si="5"/>
        <v>15.754307469301079</v>
      </c>
      <c r="O25">
        <f t="shared" si="6"/>
        <v>36.509744431176408</v>
      </c>
      <c r="P25">
        <f t="shared" si="7"/>
        <v>124.43227520760051</v>
      </c>
    </row>
    <row r="26" spans="1:35" x14ac:dyDescent="0.25">
      <c r="A26">
        <f>Input!G27</f>
        <v>23</v>
      </c>
      <c r="B26">
        <f t="shared" si="0"/>
        <v>23</v>
      </c>
      <c r="C26" s="4">
        <f>Input!I27</f>
        <v>185.67110685714286</v>
      </c>
      <c r="D26">
        <f t="shared" si="1"/>
        <v>185.01827357142858</v>
      </c>
      <c r="E26">
        <f t="shared" si="8"/>
        <v>317.14757305041348</v>
      </c>
      <c r="F26">
        <f t="shared" si="2"/>
        <v>17458.151780807282</v>
      </c>
      <c r="G26">
        <f t="shared" si="3"/>
        <v>23593.147321417302</v>
      </c>
      <c r="L26">
        <f>Input!J27</f>
        <v>22.609347571428572</v>
      </c>
      <c r="M26">
        <f t="shared" si="4"/>
        <v>22.369531285714285</v>
      </c>
      <c r="N26">
        <f t="shared" si="5"/>
        <v>16.050945060318266</v>
      </c>
      <c r="O26">
        <f t="shared" si="6"/>
        <v>43.012643497737955</v>
      </c>
      <c r="P26">
        <f t="shared" si="7"/>
        <v>131.13820719235446</v>
      </c>
    </row>
    <row r="27" spans="1:35" x14ac:dyDescent="0.25">
      <c r="A27">
        <f>Input!G28</f>
        <v>24</v>
      </c>
      <c r="B27">
        <f t="shared" si="0"/>
        <v>24</v>
      </c>
      <c r="C27" s="4">
        <f>Input!I28</f>
        <v>209.18642714285713</v>
      </c>
      <c r="D27">
        <f t="shared" si="1"/>
        <v>208.53359385714285</v>
      </c>
      <c r="E27">
        <f t="shared" si="8"/>
        <v>333.50358055654476</v>
      </c>
      <c r="F27">
        <f t="shared" si="2"/>
        <v>15617.497575648691</v>
      </c>
      <c r="G27">
        <f t="shared" si="3"/>
        <v>28885.25175561506</v>
      </c>
      <c r="L27">
        <f>Input!J28</f>
        <v>23.515320285714267</v>
      </c>
      <c r="M27">
        <f t="shared" si="4"/>
        <v>23.27550399999998</v>
      </c>
      <c r="N27">
        <f t="shared" si="5"/>
        <v>16.356007506131306</v>
      </c>
      <c r="O27">
        <f t="shared" si="6"/>
        <v>51.255759475899914</v>
      </c>
      <c r="P27">
        <f t="shared" si="7"/>
        <v>138.21815157957457</v>
      </c>
    </row>
    <row r="28" spans="1:35" x14ac:dyDescent="0.25">
      <c r="A28">
        <f>Input!G29</f>
        <v>25</v>
      </c>
      <c r="B28">
        <f t="shared" si="0"/>
        <v>25</v>
      </c>
      <c r="C28" s="4">
        <f>Input!I29</f>
        <v>234.68689342857144</v>
      </c>
      <c r="D28">
        <f t="shared" si="1"/>
        <v>234.03406014285716</v>
      </c>
      <c r="E28">
        <f t="shared" si="8"/>
        <v>350.17339615735494</v>
      </c>
      <c r="F28">
        <f t="shared" si="2"/>
        <v>13488.345369888422</v>
      </c>
      <c r="G28">
        <f t="shared" si="3"/>
        <v>34829.425448008835</v>
      </c>
      <c r="L28">
        <f>Input!J29</f>
        <v>25.50046628571431</v>
      </c>
      <c r="M28">
        <f t="shared" si="4"/>
        <v>25.260650000000023</v>
      </c>
      <c r="N28">
        <f t="shared" si="5"/>
        <v>16.669815600810185</v>
      </c>
      <c r="O28">
        <f t="shared" si="6"/>
        <v>77.980391518797688</v>
      </c>
      <c r="P28">
        <f t="shared" si="7"/>
        <v>145.69527315175009</v>
      </c>
    </row>
    <row r="29" spans="1:35" x14ac:dyDescent="0.25">
      <c r="A29">
        <f>Input!G30</f>
        <v>26</v>
      </c>
      <c r="B29">
        <f t="shared" si="0"/>
        <v>26</v>
      </c>
      <c r="C29" s="4">
        <f>Input!I30</f>
        <v>259.38797199999999</v>
      </c>
      <c r="D29">
        <f t="shared" si="1"/>
        <v>258.73513871428571</v>
      </c>
      <c r="E29">
        <f t="shared" si="8"/>
        <v>367.16610164721931</v>
      </c>
      <c r="F29">
        <f t="shared" si="2"/>
        <v>11757.273722563219</v>
      </c>
      <c r="G29">
        <f t="shared" si="3"/>
        <v>41460.753508844689</v>
      </c>
      <c r="L29">
        <f>Input!J30</f>
        <v>24.701078571428553</v>
      </c>
      <c r="M29">
        <f t="shared" si="4"/>
        <v>24.461262285714266</v>
      </c>
      <c r="N29">
        <f t="shared" si="5"/>
        <v>16.992705489864356</v>
      </c>
      <c r="O29">
        <f t="shared" si="6"/>
        <v>59.419015564583518</v>
      </c>
      <c r="P29">
        <f t="shared" si="7"/>
        <v>153.59437044578547</v>
      </c>
    </row>
    <row r="30" spans="1:35" x14ac:dyDescent="0.25">
      <c r="A30">
        <f>Input!G31</f>
        <v>27</v>
      </c>
      <c r="B30">
        <f t="shared" si="0"/>
        <v>27</v>
      </c>
      <c r="C30" s="4">
        <f>Input!I31</f>
        <v>285.14157771428569</v>
      </c>
      <c r="D30">
        <f t="shared" si="1"/>
        <v>284.48874442857141</v>
      </c>
      <c r="E30">
        <f t="shared" si="8"/>
        <v>384.49113120369793</v>
      </c>
      <c r="F30">
        <f t="shared" si="2"/>
        <v>10000.477360722</v>
      </c>
      <c r="G30">
        <f t="shared" si="3"/>
        <v>48816.325338883122</v>
      </c>
      <c r="L30">
        <f>Input!J31</f>
        <v>25.753605714285698</v>
      </c>
      <c r="M30">
        <f t="shared" si="4"/>
        <v>25.51378942857141</v>
      </c>
      <c r="N30">
        <f t="shared" si="5"/>
        <v>17.325029556478608</v>
      </c>
      <c r="O30">
        <f t="shared" si="6"/>
        <v>71.040896047954121</v>
      </c>
      <c r="P30">
        <f t="shared" si="7"/>
        <v>161.94200646065639</v>
      </c>
    </row>
    <row r="31" spans="1:35" x14ac:dyDescent="0.25">
      <c r="A31">
        <f>Input!G32</f>
        <v>28</v>
      </c>
      <c r="B31">
        <f t="shared" si="0"/>
        <v>28</v>
      </c>
      <c r="C31" s="4">
        <f>Input!I32</f>
        <v>309.28308500000003</v>
      </c>
      <c r="D31">
        <f t="shared" si="1"/>
        <v>308.63025171428575</v>
      </c>
      <c r="E31">
        <f t="shared" si="8"/>
        <v>402.15828857144322</v>
      </c>
      <c r="F31">
        <f t="shared" si="2"/>
        <v>8747.4936783538069</v>
      </c>
      <c r="G31">
        <f t="shared" si="3"/>
        <v>56935.364556677872</v>
      </c>
      <c r="L31">
        <f>Input!J32</f>
        <v>24.14150728571434</v>
      </c>
      <c r="M31">
        <f t="shared" si="4"/>
        <v>23.901691000000053</v>
      </c>
      <c r="N31">
        <f t="shared" si="5"/>
        <v>17.667157367745279</v>
      </c>
      <c r="O31">
        <f t="shared" si="6"/>
        <v>41.917206860305988</v>
      </c>
      <c r="P31">
        <f t="shared" si="7"/>
        <v>170.76665112190355</v>
      </c>
    </row>
    <row r="32" spans="1:35" x14ac:dyDescent="0.25">
      <c r="A32">
        <f>Input!G33</f>
        <v>29</v>
      </c>
      <c r="B32">
        <f t="shared" si="0"/>
        <v>29</v>
      </c>
      <c r="C32" s="4">
        <f>Input!I33</f>
        <v>333.81096300000002</v>
      </c>
      <c r="D32">
        <f t="shared" si="1"/>
        <v>333.15812971428574</v>
      </c>
      <c r="E32">
        <f t="shared" si="8"/>
        <v>420.17776525700094</v>
      </c>
      <c r="F32">
        <f t="shared" si="2"/>
        <v>7572.4169699869835</v>
      </c>
      <c r="G32">
        <f t="shared" si="3"/>
        <v>65859.368522647695</v>
      </c>
      <c r="L32">
        <f>Input!J33</f>
        <v>24.527877999999987</v>
      </c>
      <c r="M32">
        <f t="shared" si="4"/>
        <v>24.2880617142857</v>
      </c>
      <c r="N32">
        <f t="shared" si="5"/>
        <v>18.019476685557709</v>
      </c>
      <c r="O32">
        <f t="shared" si="6"/>
        <v>42.359287669833968</v>
      </c>
      <c r="P32">
        <f t="shared" si="7"/>
        <v>180.09883668099184</v>
      </c>
    </row>
    <row r="33" spans="1:16" x14ac:dyDescent="0.25">
      <c r="A33">
        <f>Input!G34</f>
        <v>30</v>
      </c>
      <c r="B33">
        <f t="shared" si="0"/>
        <v>30</v>
      </c>
      <c r="C33" s="4">
        <f>Input!I34</f>
        <v>357.39289885714282</v>
      </c>
      <c r="D33">
        <f t="shared" si="1"/>
        <v>356.74006557142854</v>
      </c>
      <c r="E33">
        <f t="shared" si="8"/>
        <v>438.5601598042407</v>
      </c>
      <c r="F33">
        <f t="shared" si="2"/>
        <v>6694.5278202662603</v>
      </c>
      <c r="G33">
        <f t="shared" si="3"/>
        <v>75632.258261718729</v>
      </c>
      <c r="L33">
        <f>Input!J34</f>
        <v>23.58193585714281</v>
      </c>
      <c r="M33">
        <f t="shared" si="4"/>
        <v>23.342119571428523</v>
      </c>
      <c r="N33">
        <f t="shared" si="5"/>
        <v>18.382394547239738</v>
      </c>
      <c r="O33">
        <f t="shared" si="6"/>
        <v>27.035229833388556</v>
      </c>
      <c r="P33">
        <f t="shared" si="7"/>
        <v>189.97132735795208</v>
      </c>
    </row>
    <row r="34" spans="1:16" x14ac:dyDescent="0.25">
      <c r="A34">
        <f>Input!G35</f>
        <v>31</v>
      </c>
      <c r="B34">
        <f t="shared" si="0"/>
        <v>31</v>
      </c>
      <c r="C34" s="4">
        <f>Input!I35</f>
        <v>381.65431428571429</v>
      </c>
      <c r="D34">
        <f t="shared" si="1"/>
        <v>381.00148100000001</v>
      </c>
      <c r="E34">
        <f t="shared" si="8"/>
        <v>457.31649822567681</v>
      </c>
      <c r="F34">
        <f t="shared" si="2"/>
        <v>5823.9818541553459</v>
      </c>
      <c r="G34">
        <f t="shared" si="3"/>
        <v>86300.539661385366</v>
      </c>
      <c r="L34">
        <f>Input!J35</f>
        <v>24.261415428571468</v>
      </c>
      <c r="M34">
        <f t="shared" si="4"/>
        <v>24.02159914285718</v>
      </c>
      <c r="N34">
        <f t="shared" si="5"/>
        <v>18.756338421436141</v>
      </c>
      <c r="O34">
        <f t="shared" si="6"/>
        <v>30.305872854490048</v>
      </c>
      <c r="P34">
        <f t="shared" si="7"/>
        <v>200.41930468194002</v>
      </c>
    </row>
    <row r="35" spans="1:16" x14ac:dyDescent="0.25">
      <c r="A35">
        <f>Input!G36</f>
        <v>32</v>
      </c>
      <c r="B35">
        <f t="shared" si="0"/>
        <v>32</v>
      </c>
      <c r="C35" s="4">
        <f>Input!I36</f>
        <v>404.42353942857147</v>
      </c>
      <c r="D35">
        <f t="shared" si="1"/>
        <v>403.77070614285719</v>
      </c>
      <c r="E35">
        <f t="shared" si="8"/>
        <v>476.45825567096057</v>
      </c>
      <c r="F35">
        <f t="shared" si="2"/>
        <v>5283.4798564004814</v>
      </c>
      <c r="G35">
        <f t="shared" si="3"/>
        <v>97913.476904914321</v>
      </c>
      <c r="L35">
        <f>Input!J36</f>
        <v>22.769225142857181</v>
      </c>
      <c r="M35">
        <f t="shared" si="4"/>
        <v>22.529408857142894</v>
      </c>
      <c r="N35">
        <f t="shared" si="5"/>
        <v>19.141757445283755</v>
      </c>
      <c r="O35">
        <f t="shared" si="6"/>
        <v>13.158521896938652</v>
      </c>
      <c r="P35">
        <f t="shared" si="7"/>
        <v>211.48057014848786</v>
      </c>
    </row>
    <row r="36" spans="1:16" x14ac:dyDescent="0.25">
      <c r="A36">
        <f>Input!G37</f>
        <v>33</v>
      </c>
      <c r="B36">
        <f t="shared" si="0"/>
        <v>33</v>
      </c>
      <c r="C36" s="4">
        <f>Input!I37</f>
        <v>428.45846171428576</v>
      </c>
      <c r="D36">
        <f t="shared" si="1"/>
        <v>427.80562842857148</v>
      </c>
      <c r="E36">
        <f t="shared" si="8"/>
        <v>495.99737942038774</v>
      </c>
      <c r="F36">
        <f t="shared" si="2"/>
        <v>4650.1149033298743</v>
      </c>
      <c r="G36">
        <f t="shared" si="3"/>
        <v>110523.27919099595</v>
      </c>
      <c r="L36">
        <f>Input!J37</f>
        <v>24.034922285714288</v>
      </c>
      <c r="M36">
        <f t="shared" si="4"/>
        <v>23.795106000000001</v>
      </c>
      <c r="N36">
        <f t="shared" si="5"/>
        <v>19.539123749427151</v>
      </c>
      <c r="O36">
        <f t="shared" si="6"/>
        <v>20.212204478881556</v>
      </c>
      <c r="P36">
        <f t="shared" si="7"/>
        <v>223.19576699667138</v>
      </c>
    </row>
    <row r="37" spans="1:16" x14ac:dyDescent="0.25">
      <c r="A37">
        <f>Input!G38</f>
        <v>34</v>
      </c>
      <c r="B37">
        <f t="shared" si="0"/>
        <v>34</v>
      </c>
      <c r="C37" s="4">
        <f>Input!I38</f>
        <v>451.25433314285709</v>
      </c>
      <c r="D37">
        <f t="shared" si="1"/>
        <v>450.60149985714281</v>
      </c>
      <c r="E37">
        <f t="shared" si="8"/>
        <v>515.94631329842946</v>
      </c>
      <c r="F37">
        <f t="shared" si="2"/>
        <v>4269.9446436765556</v>
      </c>
      <c r="G37">
        <f t="shared" si="3"/>
        <v>124185.30189243527</v>
      </c>
      <c r="L37">
        <f>Input!J38</f>
        <v>22.795871428571331</v>
      </c>
      <c r="M37">
        <f t="shared" si="4"/>
        <v>22.556055142857044</v>
      </c>
      <c r="N37">
        <f t="shared" si="5"/>
        <v>19.948933878041679</v>
      </c>
      <c r="O37">
        <f t="shared" si="6"/>
        <v>8.1050534166157782</v>
      </c>
      <c r="P37">
        <f t="shared" si="7"/>
        <v>235.60862311691375</v>
      </c>
    </row>
    <row r="38" spans="1:16" x14ac:dyDescent="0.25">
      <c r="A38">
        <f>Input!G39</f>
        <v>35</v>
      </c>
      <c r="B38">
        <f t="shared" si="0"/>
        <v>35</v>
      </c>
      <c r="C38" s="4">
        <f>Input!I39</f>
        <v>473.11758557142861</v>
      </c>
      <c r="D38">
        <f t="shared" si="1"/>
        <v>472.46475228571433</v>
      </c>
      <c r="E38">
        <f t="shared" si="8"/>
        <v>536.31802361011637</v>
      </c>
      <c r="F38">
        <f t="shared" si="2"/>
        <v>4077.2402588277046</v>
      </c>
      <c r="G38">
        <f t="shared" si="3"/>
        <v>138958.26341860651</v>
      </c>
      <c r="L38">
        <f>Input!J39</f>
        <v>21.863252428571514</v>
      </c>
      <c r="M38">
        <f t="shared" si="4"/>
        <v>21.623436142857226</v>
      </c>
      <c r="N38">
        <f t="shared" si="5"/>
        <v>20.371710311686922</v>
      </c>
      <c r="O38">
        <f t="shared" si="6"/>
        <v>2.2246978864405689</v>
      </c>
      <c r="P38">
        <f t="shared" si="7"/>
        <v>248.76621733383953</v>
      </c>
    </row>
    <row r="39" spans="1:16" x14ac:dyDescent="0.25">
      <c r="A39">
        <f>Input!G40</f>
        <v>36</v>
      </c>
      <c r="B39">
        <f t="shared" si="0"/>
        <v>36</v>
      </c>
      <c r="C39" s="4">
        <f>Input!I40</f>
        <v>491.22371599999997</v>
      </c>
      <c r="D39">
        <f t="shared" si="1"/>
        <v>490.57088271428569</v>
      </c>
      <c r="E39">
        <f t="shared" si="8"/>
        <v>557.12602671165769</v>
      </c>
      <c r="F39">
        <f t="shared" si="2"/>
        <v>4429.5871925109223</v>
      </c>
      <c r="G39">
        <f t="shared" si="3"/>
        <v>154904.47917065045</v>
      </c>
      <c r="L39">
        <f>Input!J40</f>
        <v>18.106130428571362</v>
      </c>
      <c r="M39">
        <f t="shared" si="4"/>
        <v>17.866314142857075</v>
      </c>
      <c r="N39">
        <f t="shared" si="5"/>
        <v>20.808003101541338</v>
      </c>
      <c r="O39">
        <f t="shared" si="6"/>
        <v>7.3001159409419252</v>
      </c>
      <c r="P39">
        <f t="shared" si="7"/>
        <v>262.71927157206835</v>
      </c>
    </row>
    <row r="40" spans="1:16" x14ac:dyDescent="0.25">
      <c r="A40">
        <f>Input!G41</f>
        <v>37</v>
      </c>
      <c r="B40">
        <f t="shared" si="0"/>
        <v>37</v>
      </c>
      <c r="C40" s="4">
        <f>Input!I41</f>
        <v>509.92938728571426</v>
      </c>
      <c r="D40">
        <f t="shared" si="1"/>
        <v>509.27655399999998</v>
      </c>
      <c r="E40">
        <f t="shared" si="8"/>
        <v>578.38441833603019</v>
      </c>
      <c r="F40">
        <f t="shared" si="2"/>
        <v>4775.8969130871574</v>
      </c>
      <c r="G40">
        <f t="shared" si="3"/>
        <v>172090.11411621459</v>
      </c>
      <c r="L40">
        <f>Input!J41</f>
        <v>18.705671285714288</v>
      </c>
      <c r="M40">
        <f t="shared" si="4"/>
        <v>18.465855000000001</v>
      </c>
      <c r="N40">
        <f t="shared" si="5"/>
        <v>21.258391624372532</v>
      </c>
      <c r="O40">
        <f t="shared" si="6"/>
        <v>6.5163811273994581</v>
      </c>
      <c r="P40">
        <f t="shared" si="7"/>
        <v>277.52247171025346</v>
      </c>
    </row>
    <row r="41" spans="1:16" x14ac:dyDescent="0.25">
      <c r="A41">
        <f>Input!G42</f>
        <v>38</v>
      </c>
      <c r="B41">
        <f t="shared" si="0"/>
        <v>38</v>
      </c>
      <c r="C41" s="4">
        <f>Input!I42</f>
        <v>526.4100962857143</v>
      </c>
      <c r="D41">
        <f t="shared" si="1"/>
        <v>525.75726299999997</v>
      </c>
      <c r="E41">
        <f t="shared" si="8"/>
        <v>600.10790480451533</v>
      </c>
      <c r="F41">
        <f t="shared" si="2"/>
        <v>5528.0179367433475</v>
      </c>
      <c r="G41">
        <f t="shared" si="3"/>
        <v>190585.45566356182</v>
      </c>
      <c r="L41">
        <f>Input!J42</f>
        <v>16.480709000000047</v>
      </c>
      <c r="M41">
        <f t="shared" si="4"/>
        <v>16.24089271428576</v>
      </c>
      <c r="N41">
        <f t="shared" si="5"/>
        <v>21.723486468485099</v>
      </c>
      <c r="O41">
        <f t="shared" si="6"/>
        <v>27.486715584054529</v>
      </c>
      <c r="P41">
        <f t="shared" si="7"/>
        <v>293.23482026476563</v>
      </c>
    </row>
    <row r="42" spans="1:16" x14ac:dyDescent="0.25">
      <c r="A42">
        <f>Input!G43</f>
        <v>39</v>
      </c>
      <c r="B42">
        <f t="shared" si="0"/>
        <v>39</v>
      </c>
      <c r="C42" s="4">
        <f>Input!I43</f>
        <v>540.98559785714292</v>
      </c>
      <c r="D42">
        <f t="shared" si="1"/>
        <v>540.33276457142858</v>
      </c>
      <c r="E42">
        <f t="shared" si="8"/>
        <v>622.31183626638506</v>
      </c>
      <c r="F42">
        <f t="shared" si="2"/>
        <v>6720.5681959668136</v>
      </c>
      <c r="G42">
        <f t="shared" si="3"/>
        <v>210465.20868494303</v>
      </c>
      <c r="L42">
        <f>Input!J43</f>
        <v>14.575501571428617</v>
      </c>
      <c r="M42">
        <f t="shared" si="4"/>
        <v>14.335685285714332</v>
      </c>
      <c r="N42">
        <f t="shared" si="5"/>
        <v>22.203931461869775</v>
      </c>
      <c r="O42">
        <f t="shared" si="6"/>
        <v>58.192942593376095</v>
      </c>
      <c r="P42">
        <f t="shared" si="7"/>
        <v>309.92002442470681</v>
      </c>
    </row>
    <row r="43" spans="1:16" x14ac:dyDescent="0.25">
      <c r="A43">
        <f>Input!G44</f>
        <v>40</v>
      </c>
      <c r="B43">
        <f t="shared" si="0"/>
        <v>40</v>
      </c>
      <c r="C43" s="4">
        <f>Input!I44</f>
        <v>553.02970528571427</v>
      </c>
      <c r="D43">
        <f t="shared" si="1"/>
        <v>552.37687199999993</v>
      </c>
      <c r="E43">
        <f t="shared" si="8"/>
        <v>645.0122421212493</v>
      </c>
      <c r="F43">
        <f t="shared" si="2"/>
        <v>8581.311797500859</v>
      </c>
      <c r="G43">
        <f t="shared" si="3"/>
        <v>231808.81472834808</v>
      </c>
      <c r="L43">
        <f>Input!J44</f>
        <v>12.044107428571351</v>
      </c>
      <c r="M43">
        <f t="shared" si="4"/>
        <v>11.804291142857066</v>
      </c>
      <c r="N43">
        <f t="shared" si="5"/>
        <v>22.700405854864265</v>
      </c>
      <c r="O43">
        <f t="shared" si="6"/>
        <v>113.55669615021283</v>
      </c>
      <c r="P43">
        <f t="shared" si="7"/>
        <v>327.64692339072246</v>
      </c>
    </row>
    <row r="44" spans="1:16" x14ac:dyDescent="0.25">
      <c r="A44">
        <f>Input!G45</f>
        <v>41</v>
      </c>
      <c r="B44">
        <f t="shared" si="0"/>
        <v>41</v>
      </c>
      <c r="C44" s="4">
        <f>Input!I45</f>
        <v>564.54088757142858</v>
      </c>
      <c r="D44">
        <f t="shared" si="1"/>
        <v>563.88805428571425</v>
      </c>
      <c r="E44">
        <f t="shared" si="8"/>
        <v>668.22586879208916</v>
      </c>
      <c r="F44">
        <f t="shared" si="2"/>
        <v>10886.379535966698</v>
      </c>
      <c r="G44">
        <f t="shared" si="3"/>
        <v>254700.79766748202</v>
      </c>
      <c r="L44">
        <f>Input!J45</f>
        <v>11.511182285714312</v>
      </c>
      <c r="M44">
        <f t="shared" si="4"/>
        <v>11.271366000000027</v>
      </c>
      <c r="N44">
        <f t="shared" si="5"/>
        <v>23.213626670839879</v>
      </c>
      <c r="O44">
        <f t="shared" si="6"/>
        <v>136.9472045869569</v>
      </c>
      <c r="P44">
        <f t="shared" si="7"/>
        <v>346.48995945868143</v>
      </c>
    </row>
    <row r="45" spans="1:16" x14ac:dyDescent="0.25">
      <c r="A45">
        <f>Input!G46</f>
        <v>42</v>
      </c>
      <c r="B45">
        <f t="shared" si="0"/>
        <v>42</v>
      </c>
      <c r="C45" s="4">
        <f>Input!I46</f>
        <v>575.42588285714282</v>
      </c>
      <c r="D45">
        <f t="shared" si="1"/>
        <v>574.77304957142849</v>
      </c>
      <c r="E45">
        <f t="shared" si="8"/>
        <v>691.97022003185282</v>
      </c>
      <c r="F45">
        <f t="shared" si="2"/>
        <v>13735.176763929758</v>
      </c>
      <c r="G45">
        <f t="shared" si="3"/>
        <v>279231.13827477052</v>
      </c>
      <c r="L45">
        <f>Input!J46</f>
        <v>10.88499528571424</v>
      </c>
      <c r="M45">
        <f t="shared" si="4"/>
        <v>10.645178999999954</v>
      </c>
      <c r="N45">
        <f t="shared" si="5"/>
        <v>23.744351239763667</v>
      </c>
      <c r="O45">
        <f t="shared" si="6"/>
        <v>165.36303555294646</v>
      </c>
      <c r="P45">
        <f t="shared" si="7"/>
        <v>366.52969784417644</v>
      </c>
    </row>
    <row r="46" spans="1:16" x14ac:dyDescent="0.25">
      <c r="A46">
        <f>Input!G47</f>
        <v>43</v>
      </c>
      <c r="B46">
        <f t="shared" si="0"/>
        <v>43</v>
      </c>
      <c r="C46" s="4">
        <f>Input!I47</f>
        <v>585.75130671428565</v>
      </c>
      <c r="D46">
        <f t="shared" si="1"/>
        <v>585.09847342857131</v>
      </c>
      <c r="E46">
        <f t="shared" si="8"/>
        <v>716.26359996282042</v>
      </c>
      <c r="F46">
        <f t="shared" si="2"/>
        <v>17204.290418745579</v>
      </c>
      <c r="G46">
        <f t="shared" si="3"/>
        <v>305495.68046443758</v>
      </c>
      <c r="L46">
        <f>Input!J47</f>
        <v>10.325423857142823</v>
      </c>
      <c r="M46">
        <f t="shared" si="4"/>
        <v>10.085607571428538</v>
      </c>
      <c r="N46">
        <f t="shared" si="5"/>
        <v>24.293379930967621</v>
      </c>
      <c r="O46">
        <f t="shared" si="6"/>
        <v>195.10379688029906</v>
      </c>
      <c r="P46">
        <f t="shared" si="7"/>
        <v>387.85340087473725</v>
      </c>
    </row>
    <row r="47" spans="1:16" x14ac:dyDescent="0.25">
      <c r="A47">
        <f>Input!G48</f>
        <v>44</v>
      </c>
      <c r="B47">
        <f t="shared" si="0"/>
        <v>44</v>
      </c>
      <c r="C47" s="4">
        <f>Input!I48</f>
        <v>595.81026800000006</v>
      </c>
      <c r="D47">
        <f t="shared" si="1"/>
        <v>595.15743471428573</v>
      </c>
      <c r="E47">
        <f t="shared" si="8"/>
        <v>741.12515906592489</v>
      </c>
      <c r="F47">
        <f t="shared" si="2"/>
        <v>21306.576552396113</v>
      </c>
      <c r="G47">
        <f t="shared" si="3"/>
        <v>333596.57224572409</v>
      </c>
      <c r="L47">
        <f>Input!J48</f>
        <v>10.058961285714417</v>
      </c>
      <c r="M47">
        <f t="shared" si="4"/>
        <v>9.8191450000001321</v>
      </c>
      <c r="N47">
        <f t="shared" si="5"/>
        <v>24.861559103104469</v>
      </c>
      <c r="O47">
        <f t="shared" si="6"/>
        <v>219.11690214340069</v>
      </c>
      <c r="P47">
        <f t="shared" si="7"/>
        <v>410.55566289506186</v>
      </c>
    </row>
    <row r="48" spans="1:16" x14ac:dyDescent="0.25">
      <c r="A48">
        <f>Input!G49</f>
        <v>45</v>
      </c>
      <c r="B48">
        <f t="shared" si="0"/>
        <v>45</v>
      </c>
      <c r="C48" s="4">
        <f>Input!I49</f>
        <v>607.01501828571429</v>
      </c>
      <c r="D48">
        <f t="shared" si="1"/>
        <v>606.36218499999995</v>
      </c>
      <c r="E48">
        <f t="shared" si="8"/>
        <v>766.57494335702643</v>
      </c>
      <c r="F48">
        <f t="shared" si="2"/>
        <v>25668.127940366958</v>
      </c>
      <c r="G48">
        <f t="shared" si="3"/>
        <v>363642.74475410784</v>
      </c>
      <c r="L48">
        <f>Input!J49</f>
        <v>11.204750285714226</v>
      </c>
      <c r="M48">
        <f t="shared" si="4"/>
        <v>10.964933999999941</v>
      </c>
      <c r="N48">
        <f t="shared" si="5"/>
        <v>25.449784291101501</v>
      </c>
      <c r="O48">
        <f t="shared" si="6"/>
        <v>202.92099381463984</v>
      </c>
      <c r="P48">
        <f t="shared" si="7"/>
        <v>434.7391130495958</v>
      </c>
    </row>
    <row r="49" spans="1:16" x14ac:dyDescent="0.25">
      <c r="A49">
        <f>Input!G50</f>
        <v>46</v>
      </c>
      <c r="B49">
        <f t="shared" si="0"/>
        <v>46</v>
      </c>
      <c r="C49" s="4">
        <f>Input!I50</f>
        <v>619.29894200000001</v>
      </c>
      <c r="D49">
        <f t="shared" si="1"/>
        <v>618.64610871428567</v>
      </c>
      <c r="E49">
        <f t="shared" si="8"/>
        <v>792.63394700899153</v>
      </c>
      <c r="F49">
        <f t="shared" si="2"/>
        <v>30271.767874464713</v>
      </c>
      <c r="G49">
        <f t="shared" si="3"/>
        <v>395750.43309549766</v>
      </c>
      <c r="L49">
        <f>Input!J50</f>
        <v>12.28392371428572</v>
      </c>
      <c r="M49">
        <f t="shared" si="4"/>
        <v>12.044107428571435</v>
      </c>
      <c r="N49">
        <f t="shared" si="5"/>
        <v>26.059003651965121</v>
      </c>
      <c r="O49">
        <f t="shared" si="6"/>
        <v>189.75282728945751</v>
      </c>
      <c r="P49">
        <f t="shared" si="7"/>
        <v>460.51519404187684</v>
      </c>
    </row>
    <row r="50" spans="1:16" x14ac:dyDescent="0.25">
      <c r="A50">
        <f>Input!G51</f>
        <v>47</v>
      </c>
      <c r="B50">
        <f t="shared" si="0"/>
        <v>47</v>
      </c>
      <c r="C50" s="4">
        <f>Input!I51</f>
        <v>631.50292685714271</v>
      </c>
      <c r="D50">
        <f t="shared" si="1"/>
        <v>630.85009357142837</v>
      </c>
      <c r="E50">
        <f t="shared" si="8"/>
        <v>819.3241687025552</v>
      </c>
      <c r="F50">
        <f t="shared" si="2"/>
        <v>35522.476996533638</v>
      </c>
      <c r="G50">
        <f t="shared" si="3"/>
        <v>430043.74314999947</v>
      </c>
      <c r="L50">
        <f>Input!J51</f>
        <v>12.2039848571427</v>
      </c>
      <c r="M50">
        <f t="shared" si="4"/>
        <v>11.964168571428415</v>
      </c>
      <c r="N50">
        <f t="shared" si="5"/>
        <v>26.690221693563718</v>
      </c>
      <c r="O50">
        <f t="shared" si="6"/>
        <v>209.85105768088121</v>
      </c>
      <c r="P50">
        <f t="shared" si="7"/>
        <v>488.00502603906972</v>
      </c>
    </row>
    <row r="51" spans="1:16" x14ac:dyDescent="0.25">
      <c r="A51">
        <f>Input!G52</f>
        <v>48</v>
      </c>
      <c r="B51">
        <f t="shared" si="0"/>
        <v>48</v>
      </c>
      <c r="C51" s="4">
        <f>Input!I52</f>
        <v>641.54856499999994</v>
      </c>
      <c r="D51">
        <f t="shared" si="1"/>
        <v>640.8957317142856</v>
      </c>
      <c r="E51">
        <f t="shared" si="8"/>
        <v>846.66867201561047</v>
      </c>
      <c r="F51">
        <f t="shared" si="2"/>
        <v>42342.502960252605</v>
      </c>
      <c r="G51">
        <f t="shared" si="3"/>
        <v>466655.26894396759</v>
      </c>
      <c r="L51">
        <f>Input!J52</f>
        <v>10.045638142857229</v>
      </c>
      <c r="M51">
        <f t="shared" si="4"/>
        <v>9.8058218571429432</v>
      </c>
      <c r="N51">
        <f t="shared" si="5"/>
        <v>27.344503313055316</v>
      </c>
      <c r="O51">
        <f t="shared" si="6"/>
        <v>299.2507361766925</v>
      </c>
      <c r="P51">
        <f t="shared" si="7"/>
        <v>517.34036611397948</v>
      </c>
    </row>
    <row r="52" spans="1:16" x14ac:dyDescent="0.25">
      <c r="A52">
        <f>Input!G53</f>
        <v>49</v>
      </c>
      <c r="B52">
        <f t="shared" si="0"/>
        <v>49</v>
      </c>
      <c r="C52" s="4">
        <f>Input!I53</f>
        <v>651.19450942857145</v>
      </c>
      <c r="D52">
        <f t="shared" si="1"/>
        <v>650.54167614285711</v>
      </c>
      <c r="E52">
        <f t="shared" si="8"/>
        <v>874.69165019007391</v>
      </c>
      <c r="F52">
        <f t="shared" si="2"/>
        <v>50243.210865367968</v>
      </c>
      <c r="G52">
        <f t="shared" si="3"/>
        <v>505726.76571845694</v>
      </c>
      <c r="L52">
        <f>Input!J53</f>
        <v>9.6459444285715108</v>
      </c>
      <c r="M52">
        <f t="shared" si="4"/>
        <v>9.4061281428572254</v>
      </c>
      <c r="N52">
        <f t="shared" si="5"/>
        <v>28.022978174463447</v>
      </c>
      <c r="O52">
        <f t="shared" si="6"/>
        <v>337.71536929765097</v>
      </c>
      <c r="P52">
        <f t="shared" si="7"/>
        <v>548.66467502002354</v>
      </c>
    </row>
    <row r="53" spans="1:16" x14ac:dyDescent="0.25">
      <c r="A53">
        <f>Input!G54</f>
        <v>50</v>
      </c>
      <c r="B53">
        <f t="shared" si="0"/>
        <v>50</v>
      </c>
      <c r="C53" s="4">
        <f>Input!I54</f>
        <v>661.13356271428563</v>
      </c>
      <c r="D53">
        <f t="shared" si="1"/>
        <v>660.48072942857129</v>
      </c>
      <c r="E53">
        <f t="shared" si="8"/>
        <v>903.41849564815107</v>
      </c>
      <c r="F53">
        <f t="shared" si="2"/>
        <v>59018.758255759196</v>
      </c>
      <c r="G53">
        <f t="shared" si="3"/>
        <v>547409.88440674637</v>
      </c>
      <c r="L53">
        <f>Input!J54</f>
        <v>9.9390532857141807</v>
      </c>
      <c r="M53">
        <f t="shared" si="4"/>
        <v>9.6992369999998953</v>
      </c>
      <c r="N53">
        <f t="shared" si="5"/>
        <v>28.726845458077158</v>
      </c>
      <c r="O53">
        <f t="shared" si="6"/>
        <v>352.98113471190356</v>
      </c>
      <c r="P53">
        <f t="shared" si="7"/>
        <v>582.13430470575929</v>
      </c>
    </row>
    <row r="54" spans="1:16" x14ac:dyDescent="0.25">
      <c r="A54">
        <f>Input!G55</f>
        <v>51</v>
      </c>
      <c r="B54">
        <f t="shared" si="0"/>
        <v>51</v>
      </c>
      <c r="C54" s="4">
        <f>Input!I55</f>
        <v>669.90018071428585</v>
      </c>
      <c r="D54">
        <f t="shared" si="1"/>
        <v>669.24734742857152</v>
      </c>
      <c r="E54">
        <f t="shared" si="8"/>
        <v>932.87587466605544</v>
      </c>
      <c r="F54">
        <f t="shared" si="2"/>
        <v>69500.000373404808</v>
      </c>
      <c r="G54">
        <f t="shared" si="3"/>
        <v>591866.97389232169</v>
      </c>
      <c r="L54">
        <f>Input!J55</f>
        <v>8.7666180000002214</v>
      </c>
      <c r="M54">
        <f t="shared" si="4"/>
        <v>8.526801714285936</v>
      </c>
      <c r="N54">
        <f t="shared" si="5"/>
        <v>29.457379017904323</v>
      </c>
      <c r="O54">
        <f t="shared" si="6"/>
        <v>428.10759150001996</v>
      </c>
      <c r="P54">
        <f t="shared" si="7"/>
        <v>617.91982182825666</v>
      </c>
    </row>
    <row r="55" spans="1:16" x14ac:dyDescent="0.25">
      <c r="A55">
        <f>Input!G56</f>
        <v>52</v>
      </c>
      <c r="B55">
        <f t="shared" si="0"/>
        <v>52</v>
      </c>
      <c r="C55" s="4">
        <f>Input!I56</f>
        <v>677.16128528571426</v>
      </c>
      <c r="D55">
        <f t="shared" si="1"/>
        <v>676.50845199999992</v>
      </c>
      <c r="E55">
        <f t="shared" si="8"/>
        <v>963.09180765344536</v>
      </c>
      <c r="F55">
        <f t="shared" si="2"/>
        <v>82130.019737589202</v>
      </c>
      <c r="G55">
        <f t="shared" si="3"/>
        <v>639271.95816194196</v>
      </c>
      <c r="L55">
        <f>Input!J56</f>
        <v>7.2611045714284046</v>
      </c>
      <c r="M55">
        <f t="shared" si="4"/>
        <v>7.0212882857141192</v>
      </c>
      <c r="N55">
        <f t="shared" si="5"/>
        <v>30.215932987389923</v>
      </c>
      <c r="O55">
        <f t="shared" si="6"/>
        <v>526.92414760623444</v>
      </c>
      <c r="P55">
        <f t="shared" si="7"/>
        <v>656.20748465828638</v>
      </c>
    </row>
    <row r="56" spans="1:16" x14ac:dyDescent="0.25">
      <c r="A56">
        <f>Input!G57</f>
        <v>53</v>
      </c>
      <c r="B56">
        <f t="shared" si="0"/>
        <v>53</v>
      </c>
      <c r="C56" s="4">
        <f>Input!I57</f>
        <v>683.43647842857149</v>
      </c>
      <c r="D56">
        <f t="shared" si="1"/>
        <v>682.78364514285715</v>
      </c>
      <c r="E56">
        <f t="shared" si="8"/>
        <v>994.0957555315274</v>
      </c>
      <c r="F56">
        <f t="shared" si="2"/>
        <v>96915.23007464761</v>
      </c>
      <c r="G56">
        <f t="shared" si="3"/>
        <v>689811.29630816996</v>
      </c>
      <c r="L56">
        <f>Input!J57</f>
        <v>6.2751931428572334</v>
      </c>
      <c r="M56">
        <f t="shared" si="4"/>
        <v>6.035376857142948</v>
      </c>
      <c r="N56">
        <f t="shared" si="5"/>
        <v>31.003947878082094</v>
      </c>
      <c r="O56">
        <f t="shared" si="6"/>
        <v>611.51131075490594</v>
      </c>
      <c r="P56">
        <f t="shared" si="7"/>
        <v>697.20089323151751</v>
      </c>
    </row>
    <row r="57" spans="1:16" x14ac:dyDescent="0.25">
      <c r="A57">
        <f>Input!G58</f>
        <v>54</v>
      </c>
      <c r="B57">
        <f t="shared" si="0"/>
        <v>54</v>
      </c>
      <c r="C57" s="4">
        <f>Input!I58</f>
        <v>689.39191657142862</v>
      </c>
      <c r="D57">
        <f t="shared" si="1"/>
        <v>688.73908328571429</v>
      </c>
      <c r="E57">
        <f t="shared" si="8"/>
        <v>1025.918712752479</v>
      </c>
      <c r="F57">
        <f t="shared" si="2"/>
        <v>113690.10252734474</v>
      </c>
      <c r="G57">
        <f t="shared" si="3"/>
        <v>743685.03428583499</v>
      </c>
      <c r="L57">
        <f>Input!J58</f>
        <v>5.9554381428571332</v>
      </c>
      <c r="M57">
        <f t="shared" si="4"/>
        <v>5.7156218571428479</v>
      </c>
      <c r="N57">
        <f t="shared" si="5"/>
        <v>31.822957220951647</v>
      </c>
      <c r="O57">
        <f t="shared" si="6"/>
        <v>669.12854325558362</v>
      </c>
      <c r="P57">
        <f t="shared" si="7"/>
        <v>741.12283544337083</v>
      </c>
    </row>
    <row r="58" spans="1:16" x14ac:dyDescent="0.25">
      <c r="A58">
        <f>Input!G59</f>
        <v>55</v>
      </c>
      <c r="B58">
        <f t="shared" si="0"/>
        <v>55</v>
      </c>
      <c r="C58" s="4">
        <f>Input!I59</f>
        <v>695.9868648571429</v>
      </c>
      <c r="D58">
        <f t="shared" si="1"/>
        <v>695.33403157142857</v>
      </c>
      <c r="E58">
        <f t="shared" si="8"/>
        <v>1058.5933075582027</v>
      </c>
      <c r="F58">
        <f t="shared" si="2"/>
        <v>131957.30159043532</v>
      </c>
      <c r="G58">
        <f t="shared" si="3"/>
        <v>801107.95840329537</v>
      </c>
      <c r="L58">
        <f>Input!J59</f>
        <v>6.5949482857142812</v>
      </c>
      <c r="M58">
        <f t="shared" si="4"/>
        <v>6.3551319999999958</v>
      </c>
      <c r="N58">
        <f t="shared" si="5"/>
        <v>32.67459480572365</v>
      </c>
      <c r="O58">
        <f t="shared" si="6"/>
        <v>680.14796260863682</v>
      </c>
      <c r="P58">
        <f t="shared" si="7"/>
        <v>788.21735507571702</v>
      </c>
    </row>
    <row r="59" spans="1:16" x14ac:dyDescent="0.25">
      <c r="A59">
        <f>Input!G60</f>
        <v>56</v>
      </c>
      <c r="B59">
        <f t="shared" si="0"/>
        <v>56</v>
      </c>
      <c r="C59" s="4">
        <f>Input!I60</f>
        <v>702.1687961428571</v>
      </c>
      <c r="D59">
        <f t="shared" si="1"/>
        <v>701.51596285714277</v>
      </c>
      <c r="E59">
        <f t="shared" si="8"/>
        <v>1092.1539101381488</v>
      </c>
      <c r="F59">
        <f t="shared" si="2"/>
        <v>152598.00585591808</v>
      </c>
      <c r="G59">
        <f t="shared" si="3"/>
        <v>862310.86175064032</v>
      </c>
      <c r="L59">
        <f>Input!J60</f>
        <v>6.1819312857141995</v>
      </c>
      <c r="M59">
        <f t="shared" si="4"/>
        <v>5.9421149999999141</v>
      </c>
      <c r="N59">
        <f t="shared" si="5"/>
        <v>33.560602579946163</v>
      </c>
      <c r="O59">
        <f t="shared" si="6"/>
        <v>749.5916418376014</v>
      </c>
      <c r="P59">
        <f t="shared" si="7"/>
        <v>838.75207155771727</v>
      </c>
    </row>
    <row r="60" spans="1:16" x14ac:dyDescent="0.25">
      <c r="A60">
        <f>Input!G61</f>
        <v>57</v>
      </c>
      <c r="B60">
        <f t="shared" si="0"/>
        <v>57</v>
      </c>
      <c r="C60" s="4">
        <f>Input!I61</f>
        <v>707.53801657142856</v>
      </c>
      <c r="D60">
        <f t="shared" si="1"/>
        <v>706.88518328571422</v>
      </c>
      <c r="E60">
        <f t="shared" si="8"/>
        <v>1126.6367494148519</v>
      </c>
      <c r="F60">
        <f t="shared" si="2"/>
        <v>176191.37726786386</v>
      </c>
      <c r="G60">
        <f t="shared" si="3"/>
        <v>927541.93615460675</v>
      </c>
      <c r="L60">
        <f>Input!J61</f>
        <v>5.3692204285714524</v>
      </c>
      <c r="M60">
        <f t="shared" si="4"/>
        <v>5.1294041428571671</v>
      </c>
      <c r="N60">
        <f t="shared" si="5"/>
        <v>34.48283927670299</v>
      </c>
      <c r="O60">
        <f t="shared" si="6"/>
        <v>847.60280243427985</v>
      </c>
      <c r="P60">
        <f t="shared" si="7"/>
        <v>893.02078569170828</v>
      </c>
    </row>
    <row r="61" spans="1:16" x14ac:dyDescent="0.25">
      <c r="A61">
        <f>Input!G62</f>
        <v>58</v>
      </c>
      <c r="B61">
        <f t="shared" si="0"/>
        <v>58</v>
      </c>
      <c r="C61" s="4">
        <f>Input!I62</f>
        <v>712.56083571428576</v>
      </c>
      <c r="D61">
        <f t="shared" si="1"/>
        <v>711.90800242857142</v>
      </c>
      <c r="E61">
        <f t="shared" si="8"/>
        <v>1162.0800392628396</v>
      </c>
      <c r="F61">
        <f t="shared" si="2"/>
        <v>202654.86274751369</v>
      </c>
      <c r="G61">
        <f t="shared" si="3"/>
        <v>997068.30382898508</v>
      </c>
      <c r="L61">
        <f>Input!J62</f>
        <v>5.0228191428572018</v>
      </c>
      <c r="M61">
        <f t="shared" si="4"/>
        <v>4.7830028571429164</v>
      </c>
      <c r="N61">
        <f t="shared" si="5"/>
        <v>35.4432898479876</v>
      </c>
      <c r="O61">
        <f t="shared" si="6"/>
        <v>925.4050379216967</v>
      </c>
      <c r="P61">
        <f t="shared" si="7"/>
        <v>951.34641072598049</v>
      </c>
    </row>
    <row r="62" spans="1:16" x14ac:dyDescent="0.25">
      <c r="A62">
        <f>Input!G63</f>
        <v>59</v>
      </c>
      <c r="B62">
        <f t="shared" si="0"/>
        <v>59</v>
      </c>
      <c r="C62" s="4">
        <f>Input!I63</f>
        <v>717.54368542857151</v>
      </c>
      <c r="D62">
        <f t="shared" si="1"/>
        <v>716.89085214285717</v>
      </c>
      <c r="E62">
        <f t="shared" si="8"/>
        <v>1198.5241150527661</v>
      </c>
      <c r="F62">
        <f t="shared" si="2"/>
        <v>231970.59994124545</v>
      </c>
      <c r="G62">
        <f t="shared" si="3"/>
        <v>1071177.7046888</v>
      </c>
      <c r="L62">
        <f>Input!J63</f>
        <v>4.9828497142857486</v>
      </c>
      <c r="M62">
        <f t="shared" si="4"/>
        <v>4.7430334285714633</v>
      </c>
      <c r="N62">
        <f t="shared" si="5"/>
        <v>36.444075789926572</v>
      </c>
      <c r="O62">
        <f t="shared" si="6"/>
        <v>989.80874618258213</v>
      </c>
      <c r="P62">
        <f t="shared" si="7"/>
        <v>1014.0842741580205</v>
      </c>
    </row>
    <row r="63" spans="1:16" x14ac:dyDescent="0.25">
      <c r="A63">
        <f>Input!G64</f>
        <v>60</v>
      </c>
      <c r="B63">
        <f t="shared" si="0"/>
        <v>60</v>
      </c>
      <c r="C63" s="4">
        <f>Input!I64</f>
        <v>722.7663514285714</v>
      </c>
      <c r="D63">
        <f t="shared" si="1"/>
        <v>722.11351814285706</v>
      </c>
      <c r="E63">
        <f t="shared" si="8"/>
        <v>1236.0115815091913</v>
      </c>
      <c r="F63">
        <f t="shared" si="2"/>
        <v>264091.21953166887</v>
      </c>
      <c r="G63">
        <f t="shared" si="3"/>
        <v>1150180.3573505138</v>
      </c>
      <c r="L63">
        <f>Input!J64</f>
        <v>5.2226659999998901</v>
      </c>
      <c r="M63">
        <f t="shared" si="4"/>
        <v>4.9828497142856047</v>
      </c>
      <c r="N63">
        <f t="shared" si="5"/>
        <v>37.487466456425075</v>
      </c>
      <c r="O63">
        <f t="shared" si="6"/>
        <v>1041.0173484929348</v>
      </c>
      <c r="P63">
        <f t="shared" si="7"/>
        <v>1081.6258426574307</v>
      </c>
    </row>
    <row r="64" spans="1:16" x14ac:dyDescent="0.25">
      <c r="A64">
        <f>Input!G65</f>
        <v>61</v>
      </c>
      <c r="B64">
        <f t="shared" si="0"/>
        <v>61</v>
      </c>
      <c r="C64" s="4">
        <f>Input!I65</f>
        <v>728.02898685714285</v>
      </c>
      <c r="D64">
        <f t="shared" si="1"/>
        <v>727.37615357142852</v>
      </c>
      <c r="E64">
        <f t="shared" si="8"/>
        <v>1274.5874729787722</v>
      </c>
      <c r="F64">
        <f t="shared" si="2"/>
        <v>299440.22808752593</v>
      </c>
      <c r="G64">
        <f t="shared" si="3"/>
        <v>1234411.0141886296</v>
      </c>
      <c r="L64">
        <f>Input!J65</f>
        <v>5.2626354285714569</v>
      </c>
      <c r="M64">
        <f t="shared" si="4"/>
        <v>5.0228191428571716</v>
      </c>
      <c r="N64">
        <f t="shared" si="5"/>
        <v>38.575891469581016</v>
      </c>
      <c r="O64">
        <f t="shared" si="6"/>
        <v>1109.7730280538599</v>
      </c>
      <c r="P64">
        <f t="shared" si="7"/>
        <v>1154.4029306903531</v>
      </c>
    </row>
    <row r="65" spans="1:16" x14ac:dyDescent="0.25">
      <c r="A65">
        <f>Input!G66</f>
        <v>62</v>
      </c>
      <c r="B65">
        <f t="shared" si="0"/>
        <v>62</v>
      </c>
      <c r="C65" s="4">
        <f>Input!I66</f>
        <v>732.67875842857143</v>
      </c>
      <c r="D65">
        <f t="shared" si="1"/>
        <v>732.02592514285709</v>
      </c>
      <c r="E65">
        <f t="shared" si="8"/>
        <v>1314.299427327353</v>
      </c>
      <c r="F65">
        <f t="shared" si="2"/>
        <v>339042.43134619814</v>
      </c>
      <c r="G65">
        <f t="shared" si="3"/>
        <v>1324231.2335078665</v>
      </c>
      <c r="L65">
        <f>Input!J66</f>
        <v>4.6497715714285732</v>
      </c>
      <c r="M65">
        <f t="shared" si="4"/>
        <v>4.4099552857142879</v>
      </c>
      <c r="N65">
        <f t="shared" si="5"/>
        <v>39.711954348580782</v>
      </c>
      <c r="O65">
        <f t="shared" si="6"/>
        <v>1229.356661098429</v>
      </c>
      <c r="P65">
        <f t="shared" si="7"/>
        <v>1232.8924630258703</v>
      </c>
    </row>
    <row r="66" spans="1:16" x14ac:dyDescent="0.25">
      <c r="A66">
        <f>Input!G67</f>
        <v>63</v>
      </c>
      <c r="B66">
        <f t="shared" si="0"/>
        <v>63</v>
      </c>
      <c r="C66" s="4">
        <f>Input!I67</f>
        <v>737.20862185714282</v>
      </c>
      <c r="D66">
        <f t="shared" si="1"/>
        <v>736.55578857142848</v>
      </c>
      <c r="E66">
        <f t="shared" si="8"/>
        <v>1355.1978748213389</v>
      </c>
      <c r="F66">
        <f t="shared" si="2"/>
        <v>382718.03087964165</v>
      </c>
      <c r="G66">
        <f t="shared" si="3"/>
        <v>1420031.8949740026</v>
      </c>
      <c r="L66">
        <f>Input!J67</f>
        <v>4.5298634285713888</v>
      </c>
      <c r="M66">
        <f t="shared" si="4"/>
        <v>4.2900471428571034</v>
      </c>
      <c r="N66">
        <f t="shared" si="5"/>
        <v>40.898447493985884</v>
      </c>
      <c r="O66">
        <f t="shared" si="6"/>
        <v>1322.6739069231212</v>
      </c>
      <c r="P66">
        <f t="shared" si="7"/>
        <v>1317.6218725725532</v>
      </c>
    </row>
    <row r="67" spans="1:16" x14ac:dyDescent="0.25">
      <c r="A67">
        <f>Input!G68</f>
        <v>64</v>
      </c>
      <c r="B67">
        <f t="shared" si="0"/>
        <v>64</v>
      </c>
      <c r="C67" s="4">
        <f>Input!I68</f>
        <v>741.73848528571432</v>
      </c>
      <c r="D67">
        <f t="shared" si="1"/>
        <v>741.08565199999998</v>
      </c>
      <c r="E67">
        <f t="shared" si="8"/>
        <v>1397.3362435029587</v>
      </c>
      <c r="F67">
        <f t="shared" si="2"/>
        <v>430664.83884798322</v>
      </c>
      <c r="G67">
        <f t="shared" si="3"/>
        <v>1522235.9879896685</v>
      </c>
      <c r="L67">
        <f>Input!J68</f>
        <v>4.5298634285715025</v>
      </c>
      <c r="M67">
        <f t="shared" si="4"/>
        <v>4.2900471428572171</v>
      </c>
      <c r="N67">
        <f t="shared" si="5"/>
        <v>42.138368681619788</v>
      </c>
      <c r="O67">
        <f t="shared" si="6"/>
        <v>1414.3996673685606</v>
      </c>
      <c r="P67">
        <f t="shared" si="7"/>
        <v>1409.1752282462458</v>
      </c>
    </row>
    <row r="68" spans="1:16" x14ac:dyDescent="0.25">
      <c r="A68">
        <f>Input!G69</f>
        <v>65</v>
      </c>
      <c r="B68">
        <f t="shared" ref="B68:B83" si="9">A68-$A$3</f>
        <v>65</v>
      </c>
      <c r="C68" s="4">
        <f>Input!I69</f>
        <v>746.29499500000009</v>
      </c>
      <c r="D68">
        <f t="shared" ref="D68:D83" si="10">C68-$C$3</f>
        <v>745.64216171428575</v>
      </c>
      <c r="E68">
        <f t="shared" si="8"/>
        <v>1440.7711827429443</v>
      </c>
      <c r="F68">
        <f t="shared" ref="F68:F83" si="11">(D68-E68)^2</f>
        <v>483204.35587626131</v>
      </c>
      <c r="G68">
        <f t="shared" ref="G68:G83" si="12">(E68-$H$4)^2</f>
        <v>1631301.7067791892</v>
      </c>
      <c r="L68">
        <f>Input!J69</f>
        <v>4.5565097142857667</v>
      </c>
      <c r="M68">
        <f t="shared" ref="M68:M83" si="13">L68-$L$3</f>
        <v>4.3166934285714813</v>
      </c>
      <c r="N68">
        <f t="shared" ref="N68:N83" si="14">2*($X$3/PI())*($Z$3/(4*((B68-$Y$3)^2)+$Z$3*$Z$3))</f>
        <v>43.434939239985532</v>
      </c>
      <c r="O68">
        <f t="shared" ref="O68:O83" si="15">(L68-N68)^2</f>
        <v>1511.5322823848032</v>
      </c>
      <c r="P68">
        <f t="shared" ref="P68:P83" si="16">(N68-$Q$4)^2</f>
        <v>1508.2002031892375</v>
      </c>
    </row>
    <row r="69" spans="1:16" x14ac:dyDescent="0.25">
      <c r="A69">
        <f>Input!G70</f>
        <v>66</v>
      </c>
      <c r="B69">
        <f t="shared" si="9"/>
        <v>66</v>
      </c>
      <c r="C69" s="4">
        <f>Input!I70</f>
        <v>751.05135157142843</v>
      </c>
      <c r="D69">
        <f t="shared" si="10"/>
        <v>750.39851828571409</v>
      </c>
      <c r="E69">
        <f t="shared" ref="E69:E83" si="17">N69+E68</f>
        <v>1485.5628068506048</v>
      </c>
      <c r="F69">
        <f t="shared" si="11"/>
        <v>540466.53118112194</v>
      </c>
      <c r="G69">
        <f t="shared" si="12"/>
        <v>1747725.8906480356</v>
      </c>
      <c r="L69">
        <f>Input!J70</f>
        <v>4.7563565714283413</v>
      </c>
      <c r="M69">
        <f t="shared" si="13"/>
        <v>4.516540285714056</v>
      </c>
      <c r="N69">
        <f t="shared" si="14"/>
        <v>44.791624107660482</v>
      </c>
      <c r="O69">
        <f t="shared" si="15"/>
        <v>1602.8226466976832</v>
      </c>
      <c r="P69">
        <f t="shared" si="16"/>
        <v>1615.4160121065247</v>
      </c>
    </row>
    <row r="70" spans="1:16" x14ac:dyDescent="0.25">
      <c r="A70">
        <f>Input!G71</f>
        <v>67</v>
      </c>
      <c r="B70">
        <f t="shared" si="9"/>
        <v>67</v>
      </c>
      <c r="C70" s="4">
        <f>Input!I71</f>
        <v>755.38136800000007</v>
      </c>
      <c r="D70">
        <f t="shared" si="10"/>
        <v>754.72853471428573</v>
      </c>
      <c r="E70">
        <f t="shared" si="17"/>
        <v>1531.7749608434585</v>
      </c>
      <c r="F70">
        <f t="shared" si="11"/>
        <v>603801.14836012002</v>
      </c>
      <c r="G70">
        <f t="shared" si="12"/>
        <v>1872047.853312721</v>
      </c>
      <c r="L70">
        <f>Input!J71</f>
        <v>4.3300164285716392</v>
      </c>
      <c r="M70">
        <f t="shared" si="13"/>
        <v>4.0902001428573538</v>
      </c>
      <c r="N70">
        <f t="shared" si="14"/>
        <v>46.21215399285375</v>
      </c>
      <c r="O70">
        <f t="shared" si="15"/>
        <v>1754.1134469534506</v>
      </c>
      <c r="P70">
        <f t="shared" si="16"/>
        <v>1731.6224683135988</v>
      </c>
    </row>
    <row r="71" spans="1:16" x14ac:dyDescent="0.25">
      <c r="A71">
        <f>Input!G72</f>
        <v>68</v>
      </c>
      <c r="B71">
        <f t="shared" si="9"/>
        <v>68</v>
      </c>
      <c r="C71" s="4">
        <f>Input!I72</f>
        <v>759.31169057142858</v>
      </c>
      <c r="D71">
        <f t="shared" si="10"/>
        <v>758.65885728571425</v>
      </c>
      <c r="E71">
        <f t="shared" si="17"/>
        <v>1579.4755107302399</v>
      </c>
      <c r="F71">
        <f t="shared" si="11"/>
        <v>673739.97857187048</v>
      </c>
      <c r="G71">
        <f t="shared" si="12"/>
        <v>2004853.6514806235</v>
      </c>
      <c r="L71">
        <f>Input!J72</f>
        <v>3.930322571428519</v>
      </c>
      <c r="M71">
        <f t="shared" si="13"/>
        <v>3.6905062857142332</v>
      </c>
      <c r="N71">
        <f t="shared" si="14"/>
        <v>47.700549886781353</v>
      </c>
      <c r="O71">
        <f t="shared" si="15"/>
        <v>1915.8327992376594</v>
      </c>
      <c r="P71">
        <f t="shared" si="16"/>
        <v>1857.7103369781009</v>
      </c>
    </row>
    <row r="72" spans="1:16" x14ac:dyDescent="0.25">
      <c r="A72">
        <f>Input!G73</f>
        <v>0</v>
      </c>
      <c r="B72">
        <f t="shared" si="9"/>
        <v>0</v>
      </c>
      <c r="C72" s="4">
        <f>Input!I73</f>
        <v>0</v>
      </c>
      <c r="D72">
        <f t="shared" si="10"/>
        <v>-0.65283328571428567</v>
      </c>
      <c r="E72">
        <f t="shared" si="17"/>
        <v>1590.3354557683999</v>
      </c>
      <c r="F72">
        <f t="shared" si="11"/>
        <v>2531243.7359073376</v>
      </c>
      <c r="G72">
        <f t="shared" si="12"/>
        <v>2035725.4022933682</v>
      </c>
      <c r="L72">
        <f>Input!J73</f>
        <v>0</v>
      </c>
      <c r="M72">
        <f t="shared" si="13"/>
        <v>-0.2398162857142857</v>
      </c>
      <c r="N72">
        <f t="shared" si="14"/>
        <v>10.859945038159996</v>
      </c>
      <c r="O72">
        <f t="shared" si="15"/>
        <v>117.93840623185591</v>
      </c>
      <c r="P72">
        <f t="shared" si="16"/>
        <v>39.194600716978229</v>
      </c>
    </row>
    <row r="73" spans="1:16" x14ac:dyDescent="0.25">
      <c r="A73">
        <f>Input!G74</f>
        <v>0</v>
      </c>
      <c r="B73">
        <f t="shared" si="9"/>
        <v>0</v>
      </c>
      <c r="C73" s="4">
        <f>Input!I74</f>
        <v>0</v>
      </c>
      <c r="D73">
        <f t="shared" si="10"/>
        <v>-0.65283328571428567</v>
      </c>
      <c r="E73">
        <f t="shared" si="17"/>
        <v>1601.19540080656</v>
      </c>
      <c r="F73">
        <f t="shared" si="11"/>
        <v>2565917.7650645371</v>
      </c>
      <c r="G73">
        <f t="shared" si="12"/>
        <v>2066833.0299185764</v>
      </c>
      <c r="L73">
        <f>Input!J74</f>
        <v>0</v>
      </c>
      <c r="M73">
        <f t="shared" si="13"/>
        <v>-0.2398162857142857</v>
      </c>
      <c r="N73">
        <f t="shared" si="14"/>
        <v>10.859945038159996</v>
      </c>
      <c r="O73">
        <f t="shared" si="15"/>
        <v>117.93840623185591</v>
      </c>
      <c r="P73">
        <f t="shared" si="16"/>
        <v>39.194600716978229</v>
      </c>
    </row>
    <row r="74" spans="1:16" x14ac:dyDescent="0.25">
      <c r="A74">
        <f>Input!G75</f>
        <v>0</v>
      </c>
      <c r="B74">
        <f t="shared" si="9"/>
        <v>0</v>
      </c>
      <c r="C74" s="4">
        <f>Input!I75</f>
        <v>0</v>
      </c>
      <c r="D74">
        <f t="shared" si="10"/>
        <v>-0.65283328571428567</v>
      </c>
      <c r="E74">
        <f t="shared" si="17"/>
        <v>1612.05534584472</v>
      </c>
      <c r="F74">
        <f t="shared" si="11"/>
        <v>2600827.6710342006</v>
      </c>
      <c r="G74">
        <f t="shared" si="12"/>
        <v>2098176.5343562486</v>
      </c>
      <c r="L74">
        <f>Input!J75</f>
        <v>0</v>
      </c>
      <c r="M74">
        <f t="shared" si="13"/>
        <v>-0.2398162857142857</v>
      </c>
      <c r="N74">
        <f t="shared" si="14"/>
        <v>10.859945038159996</v>
      </c>
      <c r="O74">
        <f t="shared" si="15"/>
        <v>117.93840623185591</v>
      </c>
      <c r="P74">
        <f t="shared" si="16"/>
        <v>39.194600716978229</v>
      </c>
    </row>
    <row r="75" spans="1:16" x14ac:dyDescent="0.25">
      <c r="A75">
        <f>Input!G76</f>
        <v>0</v>
      </c>
      <c r="B75">
        <f t="shared" si="9"/>
        <v>0</v>
      </c>
      <c r="C75" s="4">
        <f>Input!I76</f>
        <v>0</v>
      </c>
      <c r="D75">
        <f t="shared" si="10"/>
        <v>-0.65283328571428567</v>
      </c>
      <c r="E75">
        <f t="shared" si="17"/>
        <v>1622.9152908828801</v>
      </c>
      <c r="F75">
        <f t="shared" si="11"/>
        <v>2635973.4538163282</v>
      </c>
      <c r="G75">
        <f t="shared" si="12"/>
        <v>2129755.9156063842</v>
      </c>
      <c r="L75">
        <f>Input!J76</f>
        <v>0</v>
      </c>
      <c r="M75">
        <f t="shared" si="13"/>
        <v>-0.2398162857142857</v>
      </c>
      <c r="N75">
        <f t="shared" si="14"/>
        <v>10.859945038159996</v>
      </c>
      <c r="O75">
        <f t="shared" si="15"/>
        <v>117.93840623185591</v>
      </c>
      <c r="P75">
        <f t="shared" si="16"/>
        <v>39.194600716978229</v>
      </c>
    </row>
    <row r="76" spans="1:16" x14ac:dyDescent="0.25">
      <c r="A76">
        <f>Input!G77</f>
        <v>0</v>
      </c>
      <c r="B76">
        <f t="shared" si="9"/>
        <v>0</v>
      </c>
      <c r="C76" s="4">
        <f>Input!I77</f>
        <v>0</v>
      </c>
      <c r="D76">
        <f t="shared" si="10"/>
        <v>-0.65283328571428567</v>
      </c>
      <c r="E76">
        <f t="shared" si="17"/>
        <v>1633.7752359210401</v>
      </c>
      <c r="F76">
        <f t="shared" si="11"/>
        <v>2671355.113410919</v>
      </c>
      <c r="G76">
        <f t="shared" si="12"/>
        <v>2161571.1736689834</v>
      </c>
      <c r="L76">
        <f>Input!J77</f>
        <v>0</v>
      </c>
      <c r="M76">
        <f t="shared" si="13"/>
        <v>-0.2398162857142857</v>
      </c>
      <c r="N76">
        <f t="shared" si="14"/>
        <v>10.859945038159996</v>
      </c>
      <c r="O76">
        <f t="shared" si="15"/>
        <v>117.93840623185591</v>
      </c>
      <c r="P76">
        <f t="shared" si="16"/>
        <v>39.194600716978229</v>
      </c>
    </row>
    <row r="77" spans="1:16" x14ac:dyDescent="0.25">
      <c r="A77">
        <f>Input!G78</f>
        <v>0</v>
      </c>
      <c r="B77">
        <f t="shared" si="9"/>
        <v>0</v>
      </c>
      <c r="C77" s="4">
        <f>Input!I78</f>
        <v>0</v>
      </c>
      <c r="D77">
        <f t="shared" si="10"/>
        <v>-0.65283328571428567</v>
      </c>
      <c r="E77">
        <f t="shared" si="17"/>
        <v>1644.6351809592002</v>
      </c>
      <c r="F77">
        <f t="shared" si="11"/>
        <v>2706972.6498179738</v>
      </c>
      <c r="G77">
        <f t="shared" si="12"/>
        <v>2193622.3085440467</v>
      </c>
      <c r="L77">
        <f>Input!J78</f>
        <v>0</v>
      </c>
      <c r="M77">
        <f t="shared" si="13"/>
        <v>-0.2398162857142857</v>
      </c>
      <c r="N77">
        <f t="shared" si="14"/>
        <v>10.859945038159996</v>
      </c>
      <c r="O77">
        <f t="shared" si="15"/>
        <v>117.93840623185591</v>
      </c>
      <c r="P77">
        <f t="shared" si="16"/>
        <v>39.194600716978229</v>
      </c>
    </row>
    <row r="78" spans="1:16" x14ac:dyDescent="0.25">
      <c r="A78">
        <f>Input!G79</f>
        <v>0</v>
      </c>
      <c r="B78">
        <f t="shared" si="9"/>
        <v>0</v>
      </c>
      <c r="C78" s="4">
        <f>Input!I79</f>
        <v>0</v>
      </c>
      <c r="D78">
        <f t="shared" si="10"/>
        <v>-0.65283328571428567</v>
      </c>
      <c r="E78">
        <f t="shared" si="17"/>
        <v>1655.4951259973602</v>
      </c>
      <c r="F78">
        <f t="shared" si="11"/>
        <v>2742826.0630374919</v>
      </c>
      <c r="G78">
        <f t="shared" si="12"/>
        <v>2225909.3202315737</v>
      </c>
      <c r="L78">
        <f>Input!J79</f>
        <v>0</v>
      </c>
      <c r="M78">
        <f t="shared" si="13"/>
        <v>-0.2398162857142857</v>
      </c>
      <c r="N78">
        <f t="shared" si="14"/>
        <v>10.859945038159996</v>
      </c>
      <c r="O78">
        <f t="shared" si="15"/>
        <v>117.93840623185591</v>
      </c>
      <c r="P78">
        <f t="shared" si="16"/>
        <v>39.194600716978229</v>
      </c>
    </row>
    <row r="79" spans="1:16" x14ac:dyDescent="0.25">
      <c r="A79">
        <f>Input!G80</f>
        <v>0</v>
      </c>
      <c r="B79">
        <f t="shared" si="9"/>
        <v>0</v>
      </c>
      <c r="C79" s="4">
        <f>Input!I80</f>
        <v>0</v>
      </c>
      <c r="D79">
        <f t="shared" si="10"/>
        <v>-0.65283328571428567</v>
      </c>
      <c r="E79">
        <f t="shared" si="17"/>
        <v>1666.3550710355203</v>
      </c>
      <c r="F79">
        <f t="shared" si="11"/>
        <v>2778915.353069474</v>
      </c>
      <c r="G79">
        <f t="shared" si="12"/>
        <v>2258432.2087315642</v>
      </c>
      <c r="L79">
        <f>Input!J80</f>
        <v>0</v>
      </c>
      <c r="M79">
        <f t="shared" si="13"/>
        <v>-0.2398162857142857</v>
      </c>
      <c r="N79">
        <f t="shared" si="14"/>
        <v>10.859945038159996</v>
      </c>
      <c r="O79">
        <f t="shared" si="15"/>
        <v>117.93840623185591</v>
      </c>
      <c r="P79">
        <f t="shared" si="16"/>
        <v>39.194600716978229</v>
      </c>
    </row>
    <row r="80" spans="1:16" x14ac:dyDescent="0.25">
      <c r="A80">
        <f>Input!G81</f>
        <v>0</v>
      </c>
      <c r="B80">
        <f t="shared" si="9"/>
        <v>0</v>
      </c>
      <c r="C80" s="4">
        <f>Input!I81</f>
        <v>0</v>
      </c>
      <c r="D80">
        <f t="shared" si="10"/>
        <v>-0.65283328571428567</v>
      </c>
      <c r="E80">
        <f t="shared" si="17"/>
        <v>1677.2150160736803</v>
      </c>
      <c r="F80">
        <f t="shared" si="11"/>
        <v>2815240.5199139197</v>
      </c>
      <c r="G80">
        <f t="shared" si="12"/>
        <v>2291190.9740440184</v>
      </c>
      <c r="L80">
        <f>Input!J81</f>
        <v>0</v>
      </c>
      <c r="M80">
        <f t="shared" si="13"/>
        <v>-0.2398162857142857</v>
      </c>
      <c r="N80">
        <f t="shared" si="14"/>
        <v>10.859945038159996</v>
      </c>
      <c r="O80">
        <f t="shared" si="15"/>
        <v>117.93840623185591</v>
      </c>
      <c r="P80">
        <f t="shared" si="16"/>
        <v>39.194600716978229</v>
      </c>
    </row>
    <row r="81" spans="1:20" x14ac:dyDescent="0.25">
      <c r="A81">
        <f>Input!G82</f>
        <v>0</v>
      </c>
      <c r="B81">
        <f t="shared" si="9"/>
        <v>0</v>
      </c>
      <c r="C81" s="4">
        <f>Input!I82</f>
        <v>0</v>
      </c>
      <c r="D81">
        <f t="shared" si="10"/>
        <v>-0.65283328571428567</v>
      </c>
      <c r="E81">
        <f t="shared" si="17"/>
        <v>1688.0749611118404</v>
      </c>
      <c r="F81">
        <f t="shared" si="11"/>
        <v>2851801.5635708296</v>
      </c>
      <c r="G81">
        <f t="shared" si="12"/>
        <v>2324185.6161689362</v>
      </c>
      <c r="L81">
        <f>Input!J82</f>
        <v>0</v>
      </c>
      <c r="M81">
        <f t="shared" si="13"/>
        <v>-0.2398162857142857</v>
      </c>
      <c r="N81">
        <f t="shared" si="14"/>
        <v>10.859945038159996</v>
      </c>
      <c r="O81">
        <f t="shared" si="15"/>
        <v>117.93840623185591</v>
      </c>
      <c r="P81">
        <f t="shared" si="16"/>
        <v>39.194600716978229</v>
      </c>
    </row>
    <row r="82" spans="1:20" x14ac:dyDescent="0.25">
      <c r="A82">
        <f>Input!G83</f>
        <v>0</v>
      </c>
      <c r="B82">
        <f t="shared" si="9"/>
        <v>0</v>
      </c>
      <c r="C82" s="4">
        <f>Input!I83</f>
        <v>0</v>
      </c>
      <c r="D82">
        <f t="shared" si="10"/>
        <v>-0.65283328571428567</v>
      </c>
      <c r="E82">
        <f t="shared" si="17"/>
        <v>1698.9349061500004</v>
      </c>
      <c r="F82">
        <f t="shared" si="11"/>
        <v>2888598.4840402026</v>
      </c>
      <c r="G82">
        <f t="shared" si="12"/>
        <v>2357416.1351063182</v>
      </c>
      <c r="L82">
        <f>Input!J83</f>
        <v>0</v>
      </c>
      <c r="M82">
        <f t="shared" si="13"/>
        <v>-0.2398162857142857</v>
      </c>
      <c r="N82">
        <f t="shared" si="14"/>
        <v>10.859945038159996</v>
      </c>
      <c r="O82">
        <f t="shared" si="15"/>
        <v>117.93840623185591</v>
      </c>
      <c r="P82">
        <f t="shared" si="16"/>
        <v>39.194600716978229</v>
      </c>
    </row>
    <row r="83" spans="1:20" x14ac:dyDescent="0.25">
      <c r="A83">
        <f>Input!G84</f>
        <v>0</v>
      </c>
      <c r="B83">
        <f t="shared" si="9"/>
        <v>0</v>
      </c>
      <c r="C83" s="4">
        <f>Input!I84</f>
        <v>0</v>
      </c>
      <c r="D83">
        <f t="shared" si="10"/>
        <v>-0.65283328571428567</v>
      </c>
      <c r="E83">
        <f t="shared" si="17"/>
        <v>1709.7948511881605</v>
      </c>
      <c r="F83">
        <f t="shared" si="11"/>
        <v>2925631.2813220397</v>
      </c>
      <c r="G83">
        <f t="shared" si="12"/>
        <v>2390882.5308561637</v>
      </c>
      <c r="L83">
        <f>Input!J84</f>
        <v>0</v>
      </c>
      <c r="M83">
        <f t="shared" si="13"/>
        <v>-0.2398162857142857</v>
      </c>
      <c r="N83">
        <f t="shared" si="14"/>
        <v>10.859945038159996</v>
      </c>
      <c r="O83">
        <f t="shared" si="15"/>
        <v>117.93840623185591</v>
      </c>
      <c r="P83">
        <f t="shared" si="16"/>
        <v>39.194600716978229</v>
      </c>
      <c r="T83" s="4"/>
    </row>
    <row r="84" spans="1:20" x14ac:dyDescent="0.25">
      <c r="A84">
        <f>Input!G85</f>
        <v>0</v>
      </c>
      <c r="B84">
        <f t="shared" ref="B84:B145" si="18">A84-$A$3</f>
        <v>0</v>
      </c>
      <c r="C84" s="4">
        <f>Input!I85</f>
        <v>0</v>
      </c>
      <c r="D84">
        <f t="shared" ref="D84:D145" si="19">C84-$C$3</f>
        <v>-0.65283328571428567</v>
      </c>
      <c r="E84">
        <f t="shared" ref="E84:E145" si="20">N84+E83</f>
        <v>1720.6547962263205</v>
      </c>
      <c r="F84">
        <f t="shared" ref="F84:F145" si="21">(D84-E84)^2</f>
        <v>2962899.9554163404</v>
      </c>
      <c r="G84">
        <f t="shared" ref="G84:G145" si="22">(E84-$H$4)^2</f>
        <v>2424584.8034184729</v>
      </c>
      <c r="L84">
        <f>Input!J85</f>
        <v>0</v>
      </c>
      <c r="M84">
        <f t="shared" ref="M84:M145" si="23">L84-$L$3</f>
        <v>-0.2398162857142857</v>
      </c>
      <c r="N84">
        <f t="shared" ref="N84:N145" si="24">2*($X$3/PI())*($Z$3/(4*((B84-$Y$3)^2)+$Z$3*$Z$3))</f>
        <v>10.859945038159996</v>
      </c>
      <c r="O84">
        <f t="shared" ref="O84:O145" si="25">(L84-N84)^2</f>
        <v>117.93840623185591</v>
      </c>
      <c r="P84">
        <f t="shared" ref="P84:P145" si="26">(N84-$Q$4)^2</f>
        <v>39.194600716978229</v>
      </c>
      <c r="T84" s="4"/>
    </row>
    <row r="85" spans="1:20" x14ac:dyDescent="0.25">
      <c r="A85">
        <f>Input!G86</f>
        <v>0</v>
      </c>
      <c r="B85">
        <f t="shared" si="18"/>
        <v>0</v>
      </c>
      <c r="C85" s="4">
        <f>Input!I86</f>
        <v>0</v>
      </c>
      <c r="D85">
        <f t="shared" si="19"/>
        <v>-0.65283328571428567</v>
      </c>
      <c r="E85">
        <f t="shared" si="20"/>
        <v>1731.5147412644806</v>
      </c>
      <c r="F85">
        <f t="shared" si="21"/>
        <v>3000404.5063231047</v>
      </c>
      <c r="G85">
        <f t="shared" si="22"/>
        <v>2458522.9527932457</v>
      </c>
      <c r="L85">
        <f>Input!J86</f>
        <v>0</v>
      </c>
      <c r="M85">
        <f t="shared" si="23"/>
        <v>-0.2398162857142857</v>
      </c>
      <c r="N85">
        <f t="shared" si="24"/>
        <v>10.859945038159996</v>
      </c>
      <c r="O85">
        <f t="shared" si="25"/>
        <v>117.93840623185591</v>
      </c>
      <c r="P85">
        <f t="shared" si="26"/>
        <v>39.194600716978229</v>
      </c>
      <c r="T85" s="4"/>
    </row>
    <row r="86" spans="1:20" x14ac:dyDescent="0.25">
      <c r="A86">
        <f>Input!G87</f>
        <v>0</v>
      </c>
      <c r="B86">
        <f t="shared" si="18"/>
        <v>0</v>
      </c>
      <c r="C86" s="4">
        <f>Input!I87</f>
        <v>0</v>
      </c>
      <c r="D86">
        <f t="shared" si="19"/>
        <v>-0.65283328571428567</v>
      </c>
      <c r="E86">
        <f t="shared" si="20"/>
        <v>1742.3746863026406</v>
      </c>
      <c r="F86">
        <f t="shared" si="21"/>
        <v>3038144.9340423327</v>
      </c>
      <c r="G86">
        <f t="shared" si="22"/>
        <v>2492696.9789804821</v>
      </c>
      <c r="L86">
        <f>Input!J87</f>
        <v>0</v>
      </c>
      <c r="M86">
        <f t="shared" si="23"/>
        <v>-0.2398162857142857</v>
      </c>
      <c r="N86">
        <f t="shared" si="24"/>
        <v>10.859945038159996</v>
      </c>
      <c r="O86">
        <f t="shared" si="25"/>
        <v>117.93840623185591</v>
      </c>
      <c r="P86">
        <f t="shared" si="26"/>
        <v>39.194600716978229</v>
      </c>
      <c r="T86" s="4"/>
    </row>
    <row r="87" spans="1:20" x14ac:dyDescent="0.25">
      <c r="A87">
        <f>Input!G88</f>
        <v>0</v>
      </c>
      <c r="B87">
        <f t="shared" si="18"/>
        <v>0</v>
      </c>
      <c r="C87" s="4">
        <f>Input!I88</f>
        <v>0</v>
      </c>
      <c r="D87">
        <f t="shared" si="19"/>
        <v>-0.65283328571428567</v>
      </c>
      <c r="E87">
        <f t="shared" si="20"/>
        <v>1753.2346313408007</v>
      </c>
      <c r="F87">
        <f t="shared" si="21"/>
        <v>3076121.2385740243</v>
      </c>
      <c r="G87">
        <f t="shared" si="22"/>
        <v>2527106.8819801826</v>
      </c>
      <c r="L87">
        <f>Input!J88</f>
        <v>0</v>
      </c>
      <c r="M87">
        <f t="shared" si="23"/>
        <v>-0.2398162857142857</v>
      </c>
      <c r="N87">
        <f t="shared" si="24"/>
        <v>10.859945038159996</v>
      </c>
      <c r="O87">
        <f t="shared" si="25"/>
        <v>117.93840623185591</v>
      </c>
      <c r="P87">
        <f t="shared" si="26"/>
        <v>39.194600716978229</v>
      </c>
      <c r="T87" s="4"/>
    </row>
    <row r="88" spans="1:20" x14ac:dyDescent="0.25">
      <c r="A88">
        <f>Input!G89</f>
        <v>0</v>
      </c>
      <c r="B88">
        <f t="shared" si="18"/>
        <v>0</v>
      </c>
      <c r="C88" s="4">
        <f>Input!I89</f>
        <v>0</v>
      </c>
      <c r="D88">
        <f t="shared" si="19"/>
        <v>-0.65283328571428567</v>
      </c>
      <c r="E88">
        <f t="shared" si="20"/>
        <v>1764.0945763789607</v>
      </c>
      <c r="F88">
        <f t="shared" si="21"/>
        <v>3114333.41991818</v>
      </c>
      <c r="G88">
        <f t="shared" si="22"/>
        <v>2561752.6617923463</v>
      </c>
      <c r="L88">
        <f>Input!J89</f>
        <v>0</v>
      </c>
      <c r="M88">
        <f t="shared" si="23"/>
        <v>-0.2398162857142857</v>
      </c>
      <c r="N88">
        <f t="shared" si="24"/>
        <v>10.859945038159996</v>
      </c>
      <c r="O88">
        <f t="shared" si="25"/>
        <v>117.93840623185591</v>
      </c>
      <c r="P88">
        <f t="shared" si="26"/>
        <v>39.194600716978229</v>
      </c>
      <c r="T88" s="4"/>
    </row>
    <row r="89" spans="1:20" x14ac:dyDescent="0.25">
      <c r="A89">
        <f>Input!G90</f>
        <v>0</v>
      </c>
      <c r="B89">
        <f t="shared" si="18"/>
        <v>0</v>
      </c>
      <c r="C89" s="4">
        <f>Input!I90</f>
        <v>0</v>
      </c>
      <c r="D89">
        <f t="shared" si="19"/>
        <v>-0.65283328571428567</v>
      </c>
      <c r="E89">
        <f t="shared" si="20"/>
        <v>1774.9545214171208</v>
      </c>
      <c r="F89">
        <f t="shared" si="21"/>
        <v>3152781.4780747993</v>
      </c>
      <c r="G89">
        <f t="shared" si="22"/>
        <v>2596634.318416974</v>
      </c>
      <c r="L89">
        <f>Input!J90</f>
        <v>0</v>
      </c>
      <c r="M89">
        <f t="shared" si="23"/>
        <v>-0.2398162857142857</v>
      </c>
      <c r="N89">
        <f t="shared" si="24"/>
        <v>10.859945038159996</v>
      </c>
      <c r="O89">
        <f t="shared" si="25"/>
        <v>117.93840623185591</v>
      </c>
      <c r="P89">
        <f t="shared" si="26"/>
        <v>39.194600716978229</v>
      </c>
      <c r="T89" s="4"/>
    </row>
    <row r="90" spans="1:20" x14ac:dyDescent="0.25">
      <c r="A90">
        <f>Input!G91</f>
        <v>0</v>
      </c>
      <c r="B90">
        <f t="shared" si="18"/>
        <v>0</v>
      </c>
      <c r="C90" s="4">
        <f>Input!I91</f>
        <v>0</v>
      </c>
      <c r="D90">
        <f t="shared" si="19"/>
        <v>-0.65283328571428567</v>
      </c>
      <c r="E90">
        <f t="shared" si="20"/>
        <v>1785.8144664552808</v>
      </c>
      <c r="F90">
        <f t="shared" si="21"/>
        <v>3191465.4130438822</v>
      </c>
      <c r="G90">
        <f t="shared" si="22"/>
        <v>2631751.8518540654</v>
      </c>
      <c r="L90">
        <f>Input!J91</f>
        <v>0</v>
      </c>
      <c r="M90">
        <f t="shared" si="23"/>
        <v>-0.2398162857142857</v>
      </c>
      <c r="N90">
        <f t="shared" si="24"/>
        <v>10.859945038159996</v>
      </c>
      <c r="O90">
        <f t="shared" si="25"/>
        <v>117.93840623185591</v>
      </c>
      <c r="P90">
        <f t="shared" si="26"/>
        <v>39.194600716978229</v>
      </c>
      <c r="T90" s="4"/>
    </row>
    <row r="91" spans="1:20" x14ac:dyDescent="0.25">
      <c r="A91">
        <f>Input!G92</f>
        <v>0</v>
      </c>
      <c r="B91">
        <f t="shared" si="18"/>
        <v>0</v>
      </c>
      <c r="C91" s="4">
        <f>Input!I92</f>
        <v>0</v>
      </c>
      <c r="D91">
        <f t="shared" si="19"/>
        <v>-0.65283328571428567</v>
      </c>
      <c r="E91">
        <f t="shared" si="20"/>
        <v>1796.6744114934409</v>
      </c>
      <c r="F91">
        <f t="shared" si="21"/>
        <v>3230385.2248254288</v>
      </c>
      <c r="G91">
        <f t="shared" si="22"/>
        <v>2667105.2621036205</v>
      </c>
      <c r="L91">
        <f>Input!J92</f>
        <v>0</v>
      </c>
      <c r="M91">
        <f t="shared" si="23"/>
        <v>-0.2398162857142857</v>
      </c>
      <c r="N91">
        <f t="shared" si="24"/>
        <v>10.859945038159996</v>
      </c>
      <c r="O91">
        <f t="shared" si="25"/>
        <v>117.93840623185591</v>
      </c>
      <c r="P91">
        <f t="shared" si="26"/>
        <v>39.194600716978229</v>
      </c>
      <c r="T91" s="4"/>
    </row>
    <row r="92" spans="1:20" x14ac:dyDescent="0.25">
      <c r="A92">
        <f>Input!G93</f>
        <v>0</v>
      </c>
      <c r="B92">
        <f t="shared" si="18"/>
        <v>0</v>
      </c>
      <c r="C92" s="4">
        <f>Input!I93</f>
        <v>0</v>
      </c>
      <c r="D92">
        <f t="shared" si="19"/>
        <v>-0.65283328571428567</v>
      </c>
      <c r="E92">
        <f t="shared" si="20"/>
        <v>1807.5343565316009</v>
      </c>
      <c r="F92">
        <f t="shared" si="21"/>
        <v>3269540.913419439</v>
      </c>
      <c r="G92">
        <f t="shared" si="22"/>
        <v>2702694.5491656396</v>
      </c>
      <c r="L92">
        <f>Input!J93</f>
        <v>0</v>
      </c>
      <c r="M92">
        <f t="shared" si="23"/>
        <v>-0.2398162857142857</v>
      </c>
      <c r="N92">
        <f t="shared" si="24"/>
        <v>10.859945038159996</v>
      </c>
      <c r="O92">
        <f t="shared" si="25"/>
        <v>117.93840623185591</v>
      </c>
      <c r="P92">
        <f t="shared" si="26"/>
        <v>39.194600716978229</v>
      </c>
      <c r="T92" s="4"/>
    </row>
    <row r="93" spans="1:20" x14ac:dyDescent="0.25">
      <c r="A93">
        <f>Input!G94</f>
        <v>0</v>
      </c>
      <c r="B93">
        <f t="shared" si="18"/>
        <v>0</v>
      </c>
      <c r="C93" s="4">
        <f>Input!I94</f>
        <v>0</v>
      </c>
      <c r="D93">
        <f t="shared" si="19"/>
        <v>-0.65283328571428567</v>
      </c>
      <c r="E93">
        <f t="shared" si="20"/>
        <v>1818.394301569761</v>
      </c>
      <c r="F93">
        <f t="shared" si="21"/>
        <v>3308932.4788259133</v>
      </c>
      <c r="G93">
        <f t="shared" si="22"/>
        <v>2738519.7130401223</v>
      </c>
      <c r="L93">
        <f>Input!J94</f>
        <v>0</v>
      </c>
      <c r="M93">
        <f t="shared" si="23"/>
        <v>-0.2398162857142857</v>
      </c>
      <c r="N93">
        <f t="shared" si="24"/>
        <v>10.859945038159996</v>
      </c>
      <c r="O93">
        <f t="shared" si="25"/>
        <v>117.93840623185591</v>
      </c>
      <c r="P93">
        <f t="shared" si="26"/>
        <v>39.194600716978229</v>
      </c>
      <c r="T93" s="4"/>
    </row>
    <row r="94" spans="1:20" x14ac:dyDescent="0.25">
      <c r="A94">
        <f>Input!G95</f>
        <v>0</v>
      </c>
      <c r="B94">
        <f t="shared" si="18"/>
        <v>0</v>
      </c>
      <c r="C94" s="4">
        <f>Input!I95</f>
        <v>0</v>
      </c>
      <c r="D94">
        <f t="shared" si="19"/>
        <v>-0.65283328571428567</v>
      </c>
      <c r="E94">
        <f t="shared" si="20"/>
        <v>1829.254246607921</v>
      </c>
      <c r="F94">
        <f t="shared" si="21"/>
        <v>3348559.9210448512</v>
      </c>
      <c r="G94">
        <f t="shared" si="22"/>
        <v>2774580.7537270682</v>
      </c>
      <c r="L94">
        <f>Input!J95</f>
        <v>0</v>
      </c>
      <c r="M94">
        <f t="shared" si="23"/>
        <v>-0.2398162857142857</v>
      </c>
      <c r="N94">
        <f t="shared" si="24"/>
        <v>10.859945038159996</v>
      </c>
      <c r="O94">
        <f t="shared" si="25"/>
        <v>117.93840623185591</v>
      </c>
      <c r="P94">
        <f t="shared" si="26"/>
        <v>39.194600716978229</v>
      </c>
      <c r="T94" s="4"/>
    </row>
    <row r="95" spans="1:20" x14ac:dyDescent="0.25">
      <c r="A95">
        <f>Input!G96</f>
        <v>0</v>
      </c>
      <c r="B95">
        <f t="shared" si="18"/>
        <v>0</v>
      </c>
      <c r="C95" s="4">
        <f>Input!I96</f>
        <v>0</v>
      </c>
      <c r="D95">
        <f t="shared" si="19"/>
        <v>-0.65283328571428567</v>
      </c>
      <c r="E95">
        <f t="shared" si="20"/>
        <v>1840.1141916460811</v>
      </c>
      <c r="F95">
        <f t="shared" si="21"/>
        <v>3388423.2400762527</v>
      </c>
      <c r="G95">
        <f t="shared" si="22"/>
        <v>2810877.6712264782</v>
      </c>
      <c r="L95">
        <f>Input!J96</f>
        <v>0</v>
      </c>
      <c r="M95">
        <f t="shared" si="23"/>
        <v>-0.2398162857142857</v>
      </c>
      <c r="N95">
        <f t="shared" si="24"/>
        <v>10.859945038159996</v>
      </c>
      <c r="O95">
        <f t="shared" si="25"/>
        <v>117.93840623185591</v>
      </c>
      <c r="P95">
        <f t="shared" si="26"/>
        <v>39.194600716978229</v>
      </c>
      <c r="T95" s="4"/>
    </row>
    <row r="96" spans="1:20" x14ac:dyDescent="0.25">
      <c r="A96">
        <f>Input!G97</f>
        <v>0</v>
      </c>
      <c r="B96">
        <f t="shared" si="18"/>
        <v>0</v>
      </c>
      <c r="C96" s="4">
        <f>Input!I97</f>
        <v>0</v>
      </c>
      <c r="D96">
        <f t="shared" si="19"/>
        <v>-0.65283328571428567</v>
      </c>
      <c r="E96">
        <f t="shared" si="20"/>
        <v>1850.9741366842411</v>
      </c>
      <c r="F96">
        <f t="shared" si="21"/>
        <v>3428522.4359201179</v>
      </c>
      <c r="G96">
        <f t="shared" si="22"/>
        <v>2847410.4655383523</v>
      </c>
      <c r="L96">
        <f>Input!J97</f>
        <v>0</v>
      </c>
      <c r="M96">
        <f t="shared" si="23"/>
        <v>-0.2398162857142857</v>
      </c>
      <c r="N96">
        <f t="shared" si="24"/>
        <v>10.859945038159996</v>
      </c>
      <c r="O96">
        <f t="shared" si="25"/>
        <v>117.93840623185591</v>
      </c>
      <c r="P96">
        <f t="shared" si="26"/>
        <v>39.194600716978229</v>
      </c>
      <c r="T96" s="4"/>
    </row>
    <row r="97" spans="1:20" x14ac:dyDescent="0.25">
      <c r="A97">
        <f>Input!G98</f>
        <v>0</v>
      </c>
      <c r="B97">
        <f t="shared" si="18"/>
        <v>0</v>
      </c>
      <c r="C97" s="4">
        <f>Input!I98</f>
        <v>0</v>
      </c>
      <c r="D97">
        <f t="shared" si="19"/>
        <v>-0.65283328571428567</v>
      </c>
      <c r="E97">
        <f t="shared" si="20"/>
        <v>1861.8340817224012</v>
      </c>
      <c r="F97">
        <f t="shared" si="21"/>
        <v>3468857.5085764467</v>
      </c>
      <c r="G97">
        <f t="shared" si="22"/>
        <v>2884179.1366626895</v>
      </c>
      <c r="L97">
        <f>Input!J98</f>
        <v>0</v>
      </c>
      <c r="M97">
        <f t="shared" si="23"/>
        <v>-0.2398162857142857</v>
      </c>
      <c r="N97">
        <f t="shared" si="24"/>
        <v>10.859945038159996</v>
      </c>
      <c r="O97">
        <f t="shared" si="25"/>
        <v>117.93840623185591</v>
      </c>
      <c r="P97">
        <f t="shared" si="26"/>
        <v>39.194600716978229</v>
      </c>
      <c r="T97" s="4"/>
    </row>
    <row r="98" spans="1:20" x14ac:dyDescent="0.25">
      <c r="A98">
        <f>Input!G99</f>
        <v>0</v>
      </c>
      <c r="B98">
        <f t="shared" si="18"/>
        <v>0</v>
      </c>
      <c r="C98" s="4">
        <f>Input!I99</f>
        <v>0</v>
      </c>
      <c r="D98">
        <f t="shared" si="19"/>
        <v>-0.65283328571428567</v>
      </c>
      <c r="E98">
        <f t="shared" si="20"/>
        <v>1872.6940267605612</v>
      </c>
      <c r="F98">
        <f t="shared" si="21"/>
        <v>3509428.4580452396</v>
      </c>
      <c r="G98">
        <f t="shared" si="22"/>
        <v>2921183.6845994908</v>
      </c>
      <c r="L98">
        <f>Input!J99</f>
        <v>0</v>
      </c>
      <c r="M98">
        <f t="shared" si="23"/>
        <v>-0.2398162857142857</v>
      </c>
      <c r="N98">
        <f t="shared" si="24"/>
        <v>10.859945038159996</v>
      </c>
      <c r="O98">
        <f t="shared" si="25"/>
        <v>117.93840623185591</v>
      </c>
      <c r="P98">
        <f t="shared" si="26"/>
        <v>39.194600716978229</v>
      </c>
      <c r="T98" s="4"/>
    </row>
    <row r="99" spans="1:20" x14ac:dyDescent="0.25">
      <c r="A99">
        <f>Input!G100</f>
        <v>0</v>
      </c>
      <c r="B99">
        <f t="shared" si="18"/>
        <v>0</v>
      </c>
      <c r="C99" s="4">
        <f>Input!I100</f>
        <v>0</v>
      </c>
      <c r="D99">
        <f t="shared" si="19"/>
        <v>-0.65283328571428567</v>
      </c>
      <c r="E99">
        <f t="shared" si="20"/>
        <v>1883.5539717987212</v>
      </c>
      <c r="F99">
        <f t="shared" si="21"/>
        <v>3550235.2843264956</v>
      </c>
      <c r="G99">
        <f t="shared" si="22"/>
        <v>2958424.1093487553</v>
      </c>
      <c r="L99">
        <f>Input!J100</f>
        <v>0</v>
      </c>
      <c r="M99">
        <f t="shared" si="23"/>
        <v>-0.2398162857142857</v>
      </c>
      <c r="N99">
        <f t="shared" si="24"/>
        <v>10.859945038159996</v>
      </c>
      <c r="O99">
        <f t="shared" si="25"/>
        <v>117.93840623185591</v>
      </c>
      <c r="P99">
        <f t="shared" si="26"/>
        <v>39.194600716978229</v>
      </c>
      <c r="T99" s="4"/>
    </row>
    <row r="100" spans="1:20" x14ac:dyDescent="0.25">
      <c r="A100">
        <f>Input!G101</f>
        <v>0</v>
      </c>
      <c r="B100">
        <f t="shared" si="18"/>
        <v>0</v>
      </c>
      <c r="C100" s="4">
        <f>Input!I101</f>
        <v>0</v>
      </c>
      <c r="D100">
        <f t="shared" si="19"/>
        <v>-0.65283328571428567</v>
      </c>
      <c r="E100">
        <f t="shared" si="20"/>
        <v>1894.4139168368813</v>
      </c>
      <c r="F100">
        <f t="shared" si="21"/>
        <v>3591277.9874202157</v>
      </c>
      <c r="G100">
        <f t="shared" si="22"/>
        <v>2995900.4109104839</v>
      </c>
      <c r="L100">
        <f>Input!J101</f>
        <v>0</v>
      </c>
      <c r="M100">
        <f t="shared" si="23"/>
        <v>-0.2398162857142857</v>
      </c>
      <c r="N100">
        <f t="shared" si="24"/>
        <v>10.859945038159996</v>
      </c>
      <c r="O100">
        <f t="shared" si="25"/>
        <v>117.93840623185591</v>
      </c>
      <c r="P100">
        <f t="shared" si="26"/>
        <v>39.194600716978229</v>
      </c>
      <c r="T100" s="4"/>
    </row>
    <row r="101" spans="1:20" x14ac:dyDescent="0.25">
      <c r="A101">
        <f>Input!G102</f>
        <v>0</v>
      </c>
      <c r="B101">
        <f t="shared" si="18"/>
        <v>0</v>
      </c>
      <c r="C101" s="4">
        <f>Input!I102</f>
        <v>0</v>
      </c>
      <c r="D101">
        <f t="shared" si="19"/>
        <v>-0.65283328571428567</v>
      </c>
      <c r="E101">
        <f t="shared" si="20"/>
        <v>1905.2738618750413</v>
      </c>
      <c r="F101">
        <f t="shared" si="21"/>
        <v>3632556.5673263995</v>
      </c>
      <c r="G101">
        <f t="shared" si="22"/>
        <v>3033612.5892846761</v>
      </c>
      <c r="L101">
        <f>Input!J102</f>
        <v>0</v>
      </c>
      <c r="M101">
        <f t="shared" si="23"/>
        <v>-0.2398162857142857</v>
      </c>
      <c r="N101">
        <f t="shared" si="24"/>
        <v>10.859945038159996</v>
      </c>
      <c r="O101">
        <f t="shared" si="25"/>
        <v>117.93840623185591</v>
      </c>
      <c r="P101">
        <f t="shared" si="26"/>
        <v>39.194600716978229</v>
      </c>
      <c r="T101" s="4"/>
    </row>
    <row r="102" spans="1:20" x14ac:dyDescent="0.25">
      <c r="A102">
        <f>Input!G103</f>
        <v>0</v>
      </c>
      <c r="B102">
        <f t="shared" si="18"/>
        <v>0</v>
      </c>
      <c r="C102" s="4">
        <f>Input!I103</f>
        <v>0</v>
      </c>
      <c r="D102">
        <f t="shared" si="19"/>
        <v>-0.65283328571428567</v>
      </c>
      <c r="E102">
        <f t="shared" si="20"/>
        <v>1916.1338069132014</v>
      </c>
      <c r="F102">
        <f t="shared" si="21"/>
        <v>3674071.0240450474</v>
      </c>
      <c r="G102">
        <f t="shared" si="22"/>
        <v>3071560.6444713324</v>
      </c>
      <c r="L102">
        <f>Input!J103</f>
        <v>0</v>
      </c>
      <c r="M102">
        <f t="shared" si="23"/>
        <v>-0.2398162857142857</v>
      </c>
      <c r="N102">
        <f t="shared" si="24"/>
        <v>10.859945038159996</v>
      </c>
      <c r="O102">
        <f t="shared" si="25"/>
        <v>117.93840623185591</v>
      </c>
      <c r="P102">
        <f t="shared" si="26"/>
        <v>39.194600716978229</v>
      </c>
      <c r="T102" s="4"/>
    </row>
    <row r="103" spans="1:20" x14ac:dyDescent="0.25">
      <c r="A103">
        <f>Input!G104</f>
        <v>0</v>
      </c>
      <c r="B103">
        <f t="shared" si="18"/>
        <v>0</v>
      </c>
      <c r="C103" s="4">
        <f>Input!I104</f>
        <v>0</v>
      </c>
      <c r="D103">
        <f t="shared" si="19"/>
        <v>-0.65283328571428567</v>
      </c>
      <c r="E103">
        <f t="shared" si="20"/>
        <v>1926.9937519513614</v>
      </c>
      <c r="F103">
        <f t="shared" si="21"/>
        <v>3715821.3575761584</v>
      </c>
      <c r="G103">
        <f t="shared" si="22"/>
        <v>3109744.5764704519</v>
      </c>
      <c r="L103">
        <f>Input!J104</f>
        <v>0</v>
      </c>
      <c r="M103">
        <f t="shared" si="23"/>
        <v>-0.2398162857142857</v>
      </c>
      <c r="N103">
        <f t="shared" si="24"/>
        <v>10.859945038159996</v>
      </c>
      <c r="O103">
        <f t="shared" si="25"/>
        <v>117.93840623185591</v>
      </c>
      <c r="P103">
        <f t="shared" si="26"/>
        <v>39.194600716978229</v>
      </c>
      <c r="T103" s="4"/>
    </row>
    <row r="104" spans="1:20" x14ac:dyDescent="0.25">
      <c r="A104">
        <f>Input!G105</f>
        <v>0</v>
      </c>
      <c r="B104">
        <f t="shared" si="18"/>
        <v>0</v>
      </c>
      <c r="C104" s="4">
        <f>Input!I105</f>
        <v>0</v>
      </c>
      <c r="D104">
        <f t="shared" si="19"/>
        <v>-0.65283328571428567</v>
      </c>
      <c r="E104">
        <f t="shared" si="20"/>
        <v>1937.8536969895215</v>
      </c>
      <c r="F104">
        <f t="shared" si="21"/>
        <v>3757807.5679197335</v>
      </c>
      <c r="G104">
        <f t="shared" si="22"/>
        <v>3148164.3852820355</v>
      </c>
      <c r="L104">
        <f>Input!J105</f>
        <v>0</v>
      </c>
      <c r="M104">
        <f t="shared" si="23"/>
        <v>-0.2398162857142857</v>
      </c>
      <c r="N104">
        <f t="shared" si="24"/>
        <v>10.859945038159996</v>
      </c>
      <c r="O104">
        <f t="shared" si="25"/>
        <v>117.93840623185591</v>
      </c>
      <c r="P104">
        <f t="shared" si="26"/>
        <v>39.194600716978229</v>
      </c>
      <c r="T104" s="4"/>
    </row>
    <row r="105" spans="1:20" x14ac:dyDescent="0.25">
      <c r="A105">
        <f>Input!G106</f>
        <v>0</v>
      </c>
      <c r="B105">
        <f t="shared" si="18"/>
        <v>0</v>
      </c>
      <c r="C105" s="4">
        <f>Input!I106</f>
        <v>0</v>
      </c>
      <c r="D105">
        <f t="shared" si="19"/>
        <v>-0.65283328571428567</v>
      </c>
      <c r="E105">
        <f t="shared" si="20"/>
        <v>1948.7136420276815</v>
      </c>
      <c r="F105">
        <f t="shared" si="21"/>
        <v>3800029.6550757722</v>
      </c>
      <c r="G105">
        <f t="shared" si="22"/>
        <v>3186820.0709060826</v>
      </c>
      <c r="L105">
        <f>Input!J106</f>
        <v>0</v>
      </c>
      <c r="M105">
        <f t="shared" si="23"/>
        <v>-0.2398162857142857</v>
      </c>
      <c r="N105">
        <f t="shared" si="24"/>
        <v>10.859945038159996</v>
      </c>
      <c r="O105">
        <f t="shared" si="25"/>
        <v>117.93840623185591</v>
      </c>
      <c r="P105">
        <f t="shared" si="26"/>
        <v>39.194600716978229</v>
      </c>
      <c r="T105" s="4"/>
    </row>
    <row r="106" spans="1:20" x14ac:dyDescent="0.25">
      <c r="A106">
        <f>Input!G107</f>
        <v>0</v>
      </c>
      <c r="B106">
        <f t="shared" si="18"/>
        <v>0</v>
      </c>
      <c r="C106" s="4">
        <f>Input!I107</f>
        <v>0</v>
      </c>
      <c r="D106">
        <f t="shared" si="19"/>
        <v>-0.65283328571428567</v>
      </c>
      <c r="E106">
        <f t="shared" si="20"/>
        <v>1959.5735870658416</v>
      </c>
      <c r="F106">
        <f t="shared" si="21"/>
        <v>3842487.6190442746</v>
      </c>
      <c r="G106">
        <f t="shared" si="22"/>
        <v>3225711.6333425934</v>
      </c>
      <c r="L106">
        <f>Input!J107</f>
        <v>0</v>
      </c>
      <c r="M106">
        <f t="shared" si="23"/>
        <v>-0.2398162857142857</v>
      </c>
      <c r="N106">
        <f t="shared" si="24"/>
        <v>10.859945038159996</v>
      </c>
      <c r="O106">
        <f t="shared" si="25"/>
        <v>117.93840623185591</v>
      </c>
      <c r="P106">
        <f t="shared" si="26"/>
        <v>39.194600716978229</v>
      </c>
      <c r="T106" s="4"/>
    </row>
    <row r="107" spans="1:20" x14ac:dyDescent="0.25">
      <c r="A107">
        <f>Input!G108</f>
        <v>0</v>
      </c>
      <c r="B107">
        <f t="shared" si="18"/>
        <v>0</v>
      </c>
      <c r="C107" s="4">
        <f>Input!I108</f>
        <v>0</v>
      </c>
      <c r="D107">
        <f t="shared" si="19"/>
        <v>-0.65283328571428567</v>
      </c>
      <c r="E107">
        <f t="shared" si="20"/>
        <v>1970.4335321040016</v>
      </c>
      <c r="F107">
        <f t="shared" si="21"/>
        <v>3885181.4598252405</v>
      </c>
      <c r="G107">
        <f t="shared" si="22"/>
        <v>3264839.0725915679</v>
      </c>
      <c r="L107">
        <f>Input!J108</f>
        <v>0</v>
      </c>
      <c r="M107">
        <f t="shared" si="23"/>
        <v>-0.2398162857142857</v>
      </c>
      <c r="N107">
        <f t="shared" si="24"/>
        <v>10.859945038159996</v>
      </c>
      <c r="O107">
        <f t="shared" si="25"/>
        <v>117.93840623185591</v>
      </c>
      <c r="P107">
        <f t="shared" si="26"/>
        <v>39.194600716978229</v>
      </c>
      <c r="T107" s="4"/>
    </row>
    <row r="108" spans="1:20" x14ac:dyDescent="0.25">
      <c r="A108">
        <f>Input!G109</f>
        <v>0</v>
      </c>
      <c r="B108">
        <f t="shared" si="18"/>
        <v>0</v>
      </c>
      <c r="C108" s="4">
        <f>Input!I109</f>
        <v>0</v>
      </c>
      <c r="D108">
        <f t="shared" si="19"/>
        <v>-0.65283328571428567</v>
      </c>
      <c r="E108">
        <f t="shared" si="20"/>
        <v>1981.2934771421617</v>
      </c>
      <c r="F108">
        <f t="shared" si="21"/>
        <v>3928111.1774186702</v>
      </c>
      <c r="G108">
        <f t="shared" si="22"/>
        <v>3304202.3886530064</v>
      </c>
      <c r="L108">
        <f>Input!J109</f>
        <v>0</v>
      </c>
      <c r="M108">
        <f t="shared" si="23"/>
        <v>-0.2398162857142857</v>
      </c>
      <c r="N108">
        <f t="shared" si="24"/>
        <v>10.859945038159996</v>
      </c>
      <c r="O108">
        <f t="shared" si="25"/>
        <v>117.93840623185591</v>
      </c>
      <c r="P108">
        <f t="shared" si="26"/>
        <v>39.194600716978229</v>
      </c>
      <c r="T108" s="4"/>
    </row>
    <row r="109" spans="1:20" x14ac:dyDescent="0.25">
      <c r="A109">
        <f>Input!G110</f>
        <v>0</v>
      </c>
      <c r="B109">
        <f t="shared" si="18"/>
        <v>0</v>
      </c>
      <c r="C109" s="4">
        <f>Input!I110</f>
        <v>0</v>
      </c>
      <c r="D109">
        <f t="shared" si="19"/>
        <v>-0.65283328571428567</v>
      </c>
      <c r="E109">
        <f t="shared" si="20"/>
        <v>1992.1534221803217</v>
      </c>
      <c r="F109">
        <f t="shared" si="21"/>
        <v>3971276.7718245639</v>
      </c>
      <c r="G109">
        <f t="shared" si="22"/>
        <v>3343801.5815269081</v>
      </c>
      <c r="L109">
        <f>Input!J110</f>
        <v>0</v>
      </c>
      <c r="M109">
        <f t="shared" si="23"/>
        <v>-0.2398162857142857</v>
      </c>
      <c r="N109">
        <f t="shared" si="24"/>
        <v>10.859945038159996</v>
      </c>
      <c r="O109">
        <f t="shared" si="25"/>
        <v>117.93840623185591</v>
      </c>
      <c r="P109">
        <f t="shared" si="26"/>
        <v>39.194600716978229</v>
      </c>
      <c r="T109" s="4"/>
    </row>
    <row r="110" spans="1:20" x14ac:dyDescent="0.25">
      <c r="A110">
        <f>Input!G111</f>
        <v>0</v>
      </c>
      <c r="B110">
        <f t="shared" si="18"/>
        <v>0</v>
      </c>
      <c r="C110" s="4">
        <f>Input!I111</f>
        <v>0</v>
      </c>
      <c r="D110">
        <f t="shared" si="19"/>
        <v>-0.65283328571428567</v>
      </c>
      <c r="E110">
        <f t="shared" si="20"/>
        <v>2003.0133672184818</v>
      </c>
      <c r="F110">
        <f t="shared" si="21"/>
        <v>4014678.2430429212</v>
      </c>
      <c r="G110">
        <f t="shared" si="22"/>
        <v>3383636.6512132739</v>
      </c>
      <c r="L110">
        <f>Input!J111</f>
        <v>0</v>
      </c>
      <c r="M110">
        <f t="shared" si="23"/>
        <v>-0.2398162857142857</v>
      </c>
      <c r="N110">
        <f t="shared" si="24"/>
        <v>10.859945038159996</v>
      </c>
      <c r="O110">
        <f t="shared" si="25"/>
        <v>117.93840623185591</v>
      </c>
      <c r="P110">
        <f t="shared" si="26"/>
        <v>39.194600716978229</v>
      </c>
      <c r="T110" s="4"/>
    </row>
    <row r="111" spans="1:20" x14ac:dyDescent="0.25">
      <c r="A111">
        <f>Input!G112</f>
        <v>0</v>
      </c>
      <c r="B111">
        <f t="shared" si="18"/>
        <v>0</v>
      </c>
      <c r="C111" s="4">
        <f>Input!I112</f>
        <v>0</v>
      </c>
      <c r="D111">
        <f t="shared" si="19"/>
        <v>-0.65283328571428567</v>
      </c>
      <c r="E111">
        <f t="shared" si="20"/>
        <v>2013.8733122566418</v>
      </c>
      <c r="F111">
        <f t="shared" si="21"/>
        <v>4058315.5910737421</v>
      </c>
      <c r="G111">
        <f t="shared" si="22"/>
        <v>3423707.5977121033</v>
      </c>
      <c r="L111">
        <f>Input!J112</f>
        <v>0</v>
      </c>
      <c r="M111">
        <f t="shared" si="23"/>
        <v>-0.2398162857142857</v>
      </c>
      <c r="N111">
        <f t="shared" si="24"/>
        <v>10.859945038159996</v>
      </c>
      <c r="O111">
        <f t="shared" si="25"/>
        <v>117.93840623185591</v>
      </c>
      <c r="P111">
        <f t="shared" si="26"/>
        <v>39.194600716978229</v>
      </c>
      <c r="T111" s="4"/>
    </row>
    <row r="112" spans="1:20" x14ac:dyDescent="0.25">
      <c r="A112">
        <f>Input!G113</f>
        <v>0</v>
      </c>
      <c r="B112">
        <f t="shared" si="18"/>
        <v>0</v>
      </c>
      <c r="C112" s="4">
        <f>Input!I113</f>
        <v>0</v>
      </c>
      <c r="D112">
        <f t="shared" si="19"/>
        <v>-0.65283328571428567</v>
      </c>
      <c r="E112">
        <f t="shared" si="20"/>
        <v>2024.7332572948019</v>
      </c>
      <c r="F112">
        <f t="shared" si="21"/>
        <v>4102188.8159170267</v>
      </c>
      <c r="G112">
        <f t="shared" si="22"/>
        <v>3464014.4210233963</v>
      </c>
      <c r="L112">
        <f>Input!J113</f>
        <v>0</v>
      </c>
      <c r="M112">
        <f t="shared" si="23"/>
        <v>-0.2398162857142857</v>
      </c>
      <c r="N112">
        <f t="shared" si="24"/>
        <v>10.859945038159996</v>
      </c>
      <c r="O112">
        <f t="shared" si="25"/>
        <v>117.93840623185591</v>
      </c>
      <c r="P112">
        <f t="shared" si="26"/>
        <v>39.194600716978229</v>
      </c>
      <c r="T112" s="4"/>
    </row>
    <row r="113" spans="1:20" x14ac:dyDescent="0.25">
      <c r="A113">
        <f>Input!G114</f>
        <v>0</v>
      </c>
      <c r="B113">
        <f t="shared" si="18"/>
        <v>0</v>
      </c>
      <c r="C113" s="4">
        <f>Input!I114</f>
        <v>0</v>
      </c>
      <c r="D113">
        <f t="shared" si="19"/>
        <v>-0.65283328571428567</v>
      </c>
      <c r="E113">
        <f t="shared" si="20"/>
        <v>2035.5932023329619</v>
      </c>
      <c r="F113">
        <f t="shared" si="21"/>
        <v>4146297.9175727749</v>
      </c>
      <c r="G113">
        <f t="shared" si="22"/>
        <v>3504557.1211471534</v>
      </c>
      <c r="L113">
        <f>Input!J114</f>
        <v>0</v>
      </c>
      <c r="M113">
        <f t="shared" si="23"/>
        <v>-0.2398162857142857</v>
      </c>
      <c r="N113">
        <f t="shared" si="24"/>
        <v>10.859945038159996</v>
      </c>
      <c r="O113">
        <f t="shared" si="25"/>
        <v>117.93840623185591</v>
      </c>
      <c r="P113">
        <f t="shared" si="26"/>
        <v>39.194600716978229</v>
      </c>
      <c r="T113" s="4"/>
    </row>
    <row r="114" spans="1:20" x14ac:dyDescent="0.25">
      <c r="A114">
        <f>Input!G115</f>
        <v>0</v>
      </c>
      <c r="B114">
        <f t="shared" si="18"/>
        <v>0</v>
      </c>
      <c r="C114" s="4">
        <f>Input!I115</f>
        <v>0</v>
      </c>
      <c r="D114">
        <f t="shared" si="19"/>
        <v>-0.65283328571428567</v>
      </c>
      <c r="E114">
        <f t="shared" si="20"/>
        <v>2046.453147371122</v>
      </c>
      <c r="F114">
        <f t="shared" si="21"/>
        <v>4190642.8960409872</v>
      </c>
      <c r="G114">
        <f t="shared" si="22"/>
        <v>3545335.6980833737</v>
      </c>
      <c r="L114">
        <f>Input!J115</f>
        <v>0</v>
      </c>
      <c r="M114">
        <f t="shared" si="23"/>
        <v>-0.2398162857142857</v>
      </c>
      <c r="N114">
        <f t="shared" si="24"/>
        <v>10.859945038159996</v>
      </c>
      <c r="O114">
        <f t="shared" si="25"/>
        <v>117.93840623185591</v>
      </c>
      <c r="P114">
        <f t="shared" si="26"/>
        <v>39.194600716978229</v>
      </c>
      <c r="T114" s="4"/>
    </row>
    <row r="115" spans="1:20" x14ac:dyDescent="0.25">
      <c r="A115">
        <f>Input!G116</f>
        <v>0</v>
      </c>
      <c r="B115">
        <f t="shared" si="18"/>
        <v>0</v>
      </c>
      <c r="C115" s="4">
        <f>Input!I116</f>
        <v>0</v>
      </c>
      <c r="D115">
        <f t="shared" si="19"/>
        <v>-0.65283328571428567</v>
      </c>
      <c r="E115">
        <f t="shared" si="20"/>
        <v>2057.313092409282</v>
      </c>
      <c r="F115">
        <f t="shared" si="21"/>
        <v>4235223.7513216631</v>
      </c>
      <c r="G115">
        <f t="shared" si="22"/>
        <v>3586350.1518320581</v>
      </c>
      <c r="L115">
        <f>Input!J116</f>
        <v>0</v>
      </c>
      <c r="M115">
        <f t="shared" si="23"/>
        <v>-0.2398162857142857</v>
      </c>
      <c r="N115">
        <f t="shared" si="24"/>
        <v>10.859945038159996</v>
      </c>
      <c r="O115">
        <f t="shared" si="25"/>
        <v>117.93840623185591</v>
      </c>
      <c r="P115">
        <f t="shared" si="26"/>
        <v>39.194600716978229</v>
      </c>
      <c r="T115" s="4"/>
    </row>
    <row r="116" spans="1:20" x14ac:dyDescent="0.25">
      <c r="A116">
        <f>Input!G117</f>
        <v>0</v>
      </c>
      <c r="B116">
        <f t="shared" si="18"/>
        <v>0</v>
      </c>
      <c r="C116" s="4">
        <f>Input!I117</f>
        <v>0</v>
      </c>
      <c r="D116">
        <f t="shared" si="19"/>
        <v>-0.65283328571428567</v>
      </c>
      <c r="E116">
        <f t="shared" si="20"/>
        <v>2068.1730374474419</v>
      </c>
      <c r="F116">
        <f t="shared" si="21"/>
        <v>4280040.4834148018</v>
      </c>
      <c r="G116">
        <f t="shared" si="22"/>
        <v>3627600.4823932052</v>
      </c>
      <c r="L116">
        <f>Input!J117</f>
        <v>0</v>
      </c>
      <c r="M116">
        <f t="shared" si="23"/>
        <v>-0.2398162857142857</v>
      </c>
      <c r="N116">
        <f t="shared" si="24"/>
        <v>10.859945038159996</v>
      </c>
      <c r="O116">
        <f t="shared" si="25"/>
        <v>117.93840623185591</v>
      </c>
      <c r="P116">
        <f t="shared" si="26"/>
        <v>39.194600716978229</v>
      </c>
      <c r="T116" s="4"/>
    </row>
    <row r="117" spans="1:20" x14ac:dyDescent="0.25">
      <c r="A117">
        <f>Input!G118</f>
        <v>0</v>
      </c>
      <c r="B117">
        <f t="shared" si="18"/>
        <v>0</v>
      </c>
      <c r="C117" s="4">
        <f>Input!I118</f>
        <v>0</v>
      </c>
      <c r="D117">
        <f t="shared" si="19"/>
        <v>-0.65283328571428567</v>
      </c>
      <c r="E117">
        <f t="shared" si="20"/>
        <v>2079.0329824856017</v>
      </c>
      <c r="F117">
        <f t="shared" si="21"/>
        <v>4325093.092320404</v>
      </c>
      <c r="G117">
        <f t="shared" si="22"/>
        <v>3669086.6897668163</v>
      </c>
      <c r="L117">
        <f>Input!J118</f>
        <v>0</v>
      </c>
      <c r="M117">
        <f t="shared" si="23"/>
        <v>-0.2398162857142857</v>
      </c>
      <c r="N117">
        <f t="shared" si="24"/>
        <v>10.859945038159996</v>
      </c>
      <c r="O117">
        <f t="shared" si="25"/>
        <v>117.93840623185591</v>
      </c>
      <c r="P117">
        <f t="shared" si="26"/>
        <v>39.194600716978229</v>
      </c>
      <c r="T117" s="4"/>
    </row>
    <row r="118" spans="1:20" x14ac:dyDescent="0.25">
      <c r="A118">
        <f>Input!G119</f>
        <v>0</v>
      </c>
      <c r="B118">
        <f t="shared" si="18"/>
        <v>0</v>
      </c>
      <c r="C118" s="4">
        <f>Input!I119</f>
        <v>0</v>
      </c>
      <c r="D118">
        <f t="shared" si="19"/>
        <v>-0.65283328571428567</v>
      </c>
      <c r="E118">
        <f t="shared" si="20"/>
        <v>2089.8929275237615</v>
      </c>
      <c r="F118">
        <f t="shared" si="21"/>
        <v>4370381.5780384699</v>
      </c>
      <c r="G118">
        <f t="shared" si="22"/>
        <v>3710808.7739528907</v>
      </c>
      <c r="L118">
        <f>Input!J119</f>
        <v>0</v>
      </c>
      <c r="M118">
        <f t="shared" si="23"/>
        <v>-0.2398162857142857</v>
      </c>
      <c r="N118">
        <f t="shared" si="24"/>
        <v>10.859945038159996</v>
      </c>
      <c r="O118">
        <f t="shared" si="25"/>
        <v>117.93840623185591</v>
      </c>
      <c r="P118">
        <f t="shared" si="26"/>
        <v>39.194600716978229</v>
      </c>
      <c r="T118" s="4"/>
    </row>
    <row r="119" spans="1:20" x14ac:dyDescent="0.25">
      <c r="A119">
        <f>Input!G120</f>
        <v>0</v>
      </c>
      <c r="B119">
        <f t="shared" si="18"/>
        <v>0</v>
      </c>
      <c r="C119" s="4">
        <f>Input!I120</f>
        <v>0</v>
      </c>
      <c r="D119">
        <f t="shared" si="19"/>
        <v>-0.65283328571428567</v>
      </c>
      <c r="E119">
        <f t="shared" si="20"/>
        <v>2100.7528725619213</v>
      </c>
      <c r="F119">
        <f t="shared" si="21"/>
        <v>4415905.9405689994</v>
      </c>
      <c r="G119">
        <f t="shared" si="22"/>
        <v>3752766.7349514291</v>
      </c>
      <c r="L119">
        <f>Input!J120</f>
        <v>0</v>
      </c>
      <c r="M119">
        <f t="shared" si="23"/>
        <v>-0.2398162857142857</v>
      </c>
      <c r="N119">
        <f t="shared" si="24"/>
        <v>10.859945038159996</v>
      </c>
      <c r="O119">
        <f t="shared" si="25"/>
        <v>117.93840623185591</v>
      </c>
      <c r="P119">
        <f t="shared" si="26"/>
        <v>39.194600716978229</v>
      </c>
      <c r="T119" s="4"/>
    </row>
    <row r="120" spans="1:20" x14ac:dyDescent="0.25">
      <c r="A120">
        <f>Input!G121</f>
        <v>0</v>
      </c>
      <c r="B120">
        <f t="shared" si="18"/>
        <v>0</v>
      </c>
      <c r="C120" s="4">
        <f>Input!I121</f>
        <v>0</v>
      </c>
      <c r="D120">
        <f t="shared" si="19"/>
        <v>-0.65283328571428567</v>
      </c>
      <c r="E120">
        <f t="shared" si="20"/>
        <v>2111.6128176000811</v>
      </c>
      <c r="F120">
        <f t="shared" si="21"/>
        <v>4461666.1799119925</v>
      </c>
      <c r="G120">
        <f t="shared" si="22"/>
        <v>3794960.5727624306</v>
      </c>
      <c r="L120">
        <f>Input!J121</f>
        <v>0</v>
      </c>
      <c r="M120">
        <f t="shared" si="23"/>
        <v>-0.2398162857142857</v>
      </c>
      <c r="N120">
        <f t="shared" si="24"/>
        <v>10.859945038159996</v>
      </c>
      <c r="O120">
        <f t="shared" si="25"/>
        <v>117.93840623185591</v>
      </c>
      <c r="P120">
        <f t="shared" si="26"/>
        <v>39.194600716978229</v>
      </c>
      <c r="T120" s="4"/>
    </row>
    <row r="121" spans="1:20" x14ac:dyDescent="0.25">
      <c r="A121">
        <f>Input!G122</f>
        <v>0</v>
      </c>
      <c r="B121">
        <f t="shared" si="18"/>
        <v>0</v>
      </c>
      <c r="C121" s="4">
        <f>Input!I122</f>
        <v>0</v>
      </c>
      <c r="D121">
        <f t="shared" si="19"/>
        <v>-0.65283328571428567</v>
      </c>
      <c r="E121">
        <f t="shared" si="20"/>
        <v>2122.472762638241</v>
      </c>
      <c r="F121">
        <f t="shared" si="21"/>
        <v>4507662.2960674502</v>
      </c>
      <c r="G121">
        <f t="shared" si="22"/>
        <v>3837390.2873858963</v>
      </c>
      <c r="L121">
        <f>Input!J122</f>
        <v>0</v>
      </c>
      <c r="M121">
        <f t="shared" si="23"/>
        <v>-0.2398162857142857</v>
      </c>
      <c r="N121">
        <f t="shared" si="24"/>
        <v>10.859945038159996</v>
      </c>
      <c r="O121">
        <f t="shared" si="25"/>
        <v>117.93840623185591</v>
      </c>
      <c r="P121">
        <f t="shared" si="26"/>
        <v>39.194600716978229</v>
      </c>
      <c r="T121" s="4"/>
    </row>
    <row r="122" spans="1:20" x14ac:dyDescent="0.25">
      <c r="A122">
        <f>Input!G123</f>
        <v>0</v>
      </c>
      <c r="B122">
        <f t="shared" si="18"/>
        <v>0</v>
      </c>
      <c r="C122" s="4">
        <f>Input!I123</f>
        <v>0</v>
      </c>
      <c r="D122">
        <f t="shared" si="19"/>
        <v>-0.65283328571428567</v>
      </c>
      <c r="E122">
        <f t="shared" si="20"/>
        <v>2133.3327076764008</v>
      </c>
      <c r="F122">
        <f t="shared" si="21"/>
        <v>4553894.2890353706</v>
      </c>
      <c r="G122">
        <f t="shared" si="22"/>
        <v>3880055.8788218256</v>
      </c>
      <c r="L122">
        <f>Input!J123</f>
        <v>0</v>
      </c>
      <c r="M122">
        <f t="shared" si="23"/>
        <v>-0.2398162857142857</v>
      </c>
      <c r="N122">
        <f t="shared" si="24"/>
        <v>10.859945038159996</v>
      </c>
      <c r="O122">
        <f t="shared" si="25"/>
        <v>117.93840623185591</v>
      </c>
      <c r="P122">
        <f t="shared" si="26"/>
        <v>39.194600716978229</v>
      </c>
      <c r="T122" s="4"/>
    </row>
    <row r="123" spans="1:20" x14ac:dyDescent="0.25">
      <c r="A123">
        <f>Input!G124</f>
        <v>0</v>
      </c>
      <c r="B123">
        <f t="shared" si="18"/>
        <v>0</v>
      </c>
      <c r="C123" s="4">
        <f>Input!I124</f>
        <v>0</v>
      </c>
      <c r="D123">
        <f t="shared" si="19"/>
        <v>-0.65283328571428567</v>
      </c>
      <c r="E123">
        <f t="shared" si="20"/>
        <v>2144.1926527145606</v>
      </c>
      <c r="F123">
        <f t="shared" si="21"/>
        <v>4600362.1588157555</v>
      </c>
      <c r="G123">
        <f t="shared" si="22"/>
        <v>3922957.347070219</v>
      </c>
      <c r="L123">
        <f>Input!J124</f>
        <v>0</v>
      </c>
      <c r="M123">
        <f t="shared" si="23"/>
        <v>-0.2398162857142857</v>
      </c>
      <c r="N123">
        <f t="shared" si="24"/>
        <v>10.859945038159996</v>
      </c>
      <c r="O123">
        <f t="shared" si="25"/>
        <v>117.93840623185591</v>
      </c>
      <c r="P123">
        <f t="shared" si="26"/>
        <v>39.194600716978229</v>
      </c>
      <c r="T123" s="4"/>
    </row>
    <row r="124" spans="1:20" x14ac:dyDescent="0.25">
      <c r="A124">
        <f>Input!G125</f>
        <v>0</v>
      </c>
      <c r="B124">
        <f t="shared" si="18"/>
        <v>0</v>
      </c>
      <c r="C124" s="4">
        <f>Input!I125</f>
        <v>0</v>
      </c>
      <c r="D124">
        <f t="shared" si="19"/>
        <v>-0.65283328571428567</v>
      </c>
      <c r="E124">
        <f t="shared" si="20"/>
        <v>2155.0525977527204</v>
      </c>
      <c r="F124">
        <f t="shared" si="21"/>
        <v>4647065.9054086031</v>
      </c>
      <c r="G124">
        <f t="shared" si="22"/>
        <v>3966094.6921310755</v>
      </c>
      <c r="L124">
        <f>Input!J125</f>
        <v>0</v>
      </c>
      <c r="M124">
        <f t="shared" si="23"/>
        <v>-0.2398162857142857</v>
      </c>
      <c r="N124">
        <f t="shared" si="24"/>
        <v>10.859945038159996</v>
      </c>
      <c r="O124">
        <f t="shared" si="25"/>
        <v>117.93840623185591</v>
      </c>
      <c r="P124">
        <f t="shared" si="26"/>
        <v>39.194600716978229</v>
      </c>
      <c r="T124" s="4"/>
    </row>
    <row r="125" spans="1:20" x14ac:dyDescent="0.25">
      <c r="A125">
        <f>Input!G126</f>
        <v>0</v>
      </c>
      <c r="B125">
        <f t="shared" si="18"/>
        <v>0</v>
      </c>
      <c r="C125" s="4">
        <f>Input!I126</f>
        <v>0</v>
      </c>
      <c r="D125">
        <f t="shared" si="19"/>
        <v>-0.65283328571428567</v>
      </c>
      <c r="E125">
        <f t="shared" si="20"/>
        <v>2165.9125427908803</v>
      </c>
      <c r="F125">
        <f t="shared" si="21"/>
        <v>4694005.5288139153</v>
      </c>
      <c r="G125">
        <f t="shared" si="22"/>
        <v>4009467.9140043962</v>
      </c>
      <c r="L125">
        <f>Input!J126</f>
        <v>0</v>
      </c>
      <c r="M125">
        <f t="shared" si="23"/>
        <v>-0.2398162857142857</v>
      </c>
      <c r="N125">
        <f t="shared" si="24"/>
        <v>10.859945038159996</v>
      </c>
      <c r="O125">
        <f t="shared" si="25"/>
        <v>117.93840623185591</v>
      </c>
      <c r="P125">
        <f t="shared" si="26"/>
        <v>39.194600716978229</v>
      </c>
      <c r="T125" s="4"/>
    </row>
    <row r="126" spans="1:20" x14ac:dyDescent="0.25">
      <c r="A126">
        <f>Input!G127</f>
        <v>0</v>
      </c>
      <c r="B126">
        <f t="shared" si="18"/>
        <v>0</v>
      </c>
      <c r="C126" s="4">
        <f>Input!I127</f>
        <v>0</v>
      </c>
      <c r="D126">
        <f t="shared" si="19"/>
        <v>-0.65283328571428567</v>
      </c>
      <c r="E126">
        <f t="shared" si="20"/>
        <v>2176.7724878290401</v>
      </c>
      <c r="F126">
        <f t="shared" si="21"/>
        <v>4741181.0290316911</v>
      </c>
      <c r="G126">
        <f t="shared" si="22"/>
        <v>4053077.0126901804</v>
      </c>
      <c r="L126">
        <f>Input!J127</f>
        <v>0</v>
      </c>
      <c r="M126">
        <f t="shared" si="23"/>
        <v>-0.2398162857142857</v>
      </c>
      <c r="N126">
        <f t="shared" si="24"/>
        <v>10.859945038159996</v>
      </c>
      <c r="O126">
        <f t="shared" si="25"/>
        <v>117.93840623185591</v>
      </c>
      <c r="P126">
        <f t="shared" si="26"/>
        <v>39.194600716978229</v>
      </c>
      <c r="T126" s="4"/>
    </row>
    <row r="127" spans="1:20" x14ac:dyDescent="0.25">
      <c r="A127">
        <f>Input!G128</f>
        <v>0</v>
      </c>
      <c r="B127">
        <f t="shared" si="18"/>
        <v>0</v>
      </c>
      <c r="C127" s="4">
        <f>Input!I128</f>
        <v>0</v>
      </c>
      <c r="D127">
        <f t="shared" si="19"/>
        <v>-0.65283328571428567</v>
      </c>
      <c r="E127">
        <f t="shared" si="20"/>
        <v>2187.6324328671999</v>
      </c>
      <c r="F127">
        <f t="shared" si="21"/>
        <v>4788592.4060619306</v>
      </c>
      <c r="G127">
        <f t="shared" si="22"/>
        <v>4096921.9881884283</v>
      </c>
      <c r="L127">
        <f>Input!J128</f>
        <v>0</v>
      </c>
      <c r="M127">
        <f t="shared" si="23"/>
        <v>-0.2398162857142857</v>
      </c>
      <c r="N127">
        <f t="shared" si="24"/>
        <v>10.859945038159996</v>
      </c>
      <c r="O127">
        <f t="shared" si="25"/>
        <v>117.93840623185591</v>
      </c>
      <c r="P127">
        <f t="shared" si="26"/>
        <v>39.194600716978229</v>
      </c>
      <c r="T127" s="4"/>
    </row>
    <row r="128" spans="1:20" x14ac:dyDescent="0.25">
      <c r="A128">
        <f>Input!G129</f>
        <v>0</v>
      </c>
      <c r="B128">
        <f t="shared" si="18"/>
        <v>0</v>
      </c>
      <c r="C128" s="4">
        <f>Input!I129</f>
        <v>0</v>
      </c>
      <c r="D128">
        <f t="shared" si="19"/>
        <v>-0.65283328571428567</v>
      </c>
      <c r="E128">
        <f t="shared" si="20"/>
        <v>2198.4923779053597</v>
      </c>
      <c r="F128">
        <f t="shared" si="21"/>
        <v>4836239.6599046336</v>
      </c>
      <c r="G128">
        <f t="shared" si="22"/>
        <v>4141002.8404991399</v>
      </c>
      <c r="L128">
        <f>Input!J129</f>
        <v>0</v>
      </c>
      <c r="M128">
        <f t="shared" si="23"/>
        <v>-0.2398162857142857</v>
      </c>
      <c r="N128">
        <f t="shared" si="24"/>
        <v>10.859945038159996</v>
      </c>
      <c r="O128">
        <f t="shared" si="25"/>
        <v>117.93840623185591</v>
      </c>
      <c r="P128">
        <f t="shared" si="26"/>
        <v>39.194600716978229</v>
      </c>
      <c r="T128" s="4"/>
    </row>
    <row r="129" spans="1:20" x14ac:dyDescent="0.25">
      <c r="A129">
        <f>Input!G130</f>
        <v>0</v>
      </c>
      <c r="B129">
        <f t="shared" si="18"/>
        <v>0</v>
      </c>
      <c r="C129" s="4">
        <f>Input!I130</f>
        <v>0</v>
      </c>
      <c r="D129">
        <f t="shared" si="19"/>
        <v>-0.65283328571428567</v>
      </c>
      <c r="E129">
        <f t="shared" si="20"/>
        <v>2209.3523229435195</v>
      </c>
      <c r="F129">
        <f t="shared" si="21"/>
        <v>4884122.7905598003</v>
      </c>
      <c r="G129">
        <f t="shared" si="22"/>
        <v>4185319.569622315</v>
      </c>
      <c r="L129">
        <f>Input!J130</f>
        <v>0</v>
      </c>
      <c r="M129">
        <f t="shared" si="23"/>
        <v>-0.2398162857142857</v>
      </c>
      <c r="N129">
        <f t="shared" si="24"/>
        <v>10.859945038159996</v>
      </c>
      <c r="O129">
        <f t="shared" si="25"/>
        <v>117.93840623185591</v>
      </c>
      <c r="P129">
        <f t="shared" si="26"/>
        <v>39.194600716978229</v>
      </c>
      <c r="T129" s="4"/>
    </row>
    <row r="130" spans="1:20" x14ac:dyDescent="0.25">
      <c r="A130">
        <f>Input!G131</f>
        <v>0</v>
      </c>
      <c r="B130">
        <f t="shared" si="18"/>
        <v>0</v>
      </c>
      <c r="C130" s="4">
        <f>Input!I131</f>
        <v>0</v>
      </c>
      <c r="D130">
        <f t="shared" si="19"/>
        <v>-0.65283328571428567</v>
      </c>
      <c r="E130">
        <f t="shared" si="20"/>
        <v>2220.2122679816794</v>
      </c>
      <c r="F130">
        <f t="shared" si="21"/>
        <v>4932241.7980274307</v>
      </c>
      <c r="G130">
        <f t="shared" si="22"/>
        <v>4229872.1755579542</v>
      </c>
      <c r="L130">
        <f>Input!J131</f>
        <v>0</v>
      </c>
      <c r="M130">
        <f t="shared" si="23"/>
        <v>-0.2398162857142857</v>
      </c>
      <c r="N130">
        <f t="shared" si="24"/>
        <v>10.859945038159996</v>
      </c>
      <c r="O130">
        <f t="shared" si="25"/>
        <v>117.93840623185591</v>
      </c>
      <c r="P130">
        <f t="shared" si="26"/>
        <v>39.194600716978229</v>
      </c>
      <c r="T130" s="4"/>
    </row>
    <row r="131" spans="1:20" x14ac:dyDescent="0.25">
      <c r="A131">
        <f>Input!G132</f>
        <v>0</v>
      </c>
      <c r="B131">
        <f t="shared" si="18"/>
        <v>0</v>
      </c>
      <c r="C131" s="4">
        <f>Input!I132</f>
        <v>0</v>
      </c>
      <c r="D131">
        <f t="shared" si="19"/>
        <v>-0.65283328571428567</v>
      </c>
      <c r="E131">
        <f t="shared" si="20"/>
        <v>2231.0722130198392</v>
      </c>
      <c r="F131">
        <f t="shared" si="21"/>
        <v>4980596.6823075246</v>
      </c>
      <c r="G131">
        <f t="shared" si="22"/>
        <v>4274660.6583060566</v>
      </c>
      <c r="L131">
        <f>Input!J132</f>
        <v>0</v>
      </c>
      <c r="M131">
        <f t="shared" si="23"/>
        <v>-0.2398162857142857</v>
      </c>
      <c r="N131">
        <f t="shared" si="24"/>
        <v>10.859945038159996</v>
      </c>
      <c r="O131">
        <f t="shared" si="25"/>
        <v>117.93840623185591</v>
      </c>
      <c r="P131">
        <f t="shared" si="26"/>
        <v>39.194600716978229</v>
      </c>
      <c r="T131" s="4"/>
    </row>
    <row r="132" spans="1:20" x14ac:dyDescent="0.25">
      <c r="A132">
        <f>Input!G133</f>
        <v>0</v>
      </c>
      <c r="B132">
        <f t="shared" si="18"/>
        <v>0</v>
      </c>
      <c r="C132" s="4">
        <f>Input!I133</f>
        <v>0</v>
      </c>
      <c r="D132">
        <f t="shared" si="19"/>
        <v>-0.65283328571428567</v>
      </c>
      <c r="E132">
        <f t="shared" si="20"/>
        <v>2241.932158057999</v>
      </c>
      <c r="F132">
        <f t="shared" si="21"/>
        <v>5029187.4434000822</v>
      </c>
      <c r="G132">
        <f t="shared" si="22"/>
        <v>4319685.0178666227</v>
      </c>
      <c r="L132">
        <f>Input!J133</f>
        <v>0</v>
      </c>
      <c r="M132">
        <f t="shared" si="23"/>
        <v>-0.2398162857142857</v>
      </c>
      <c r="N132">
        <f t="shared" si="24"/>
        <v>10.859945038159996</v>
      </c>
      <c r="O132">
        <f t="shared" si="25"/>
        <v>117.93840623185591</v>
      </c>
      <c r="P132">
        <f t="shared" si="26"/>
        <v>39.194600716978229</v>
      </c>
      <c r="T132" s="4"/>
    </row>
    <row r="133" spans="1:20" x14ac:dyDescent="0.25">
      <c r="A133">
        <f>Input!G134</f>
        <v>0</v>
      </c>
      <c r="B133">
        <f t="shared" si="18"/>
        <v>0</v>
      </c>
      <c r="C133" s="4">
        <f>Input!I134</f>
        <v>0</v>
      </c>
      <c r="D133">
        <f t="shared" si="19"/>
        <v>-0.65283328571428567</v>
      </c>
      <c r="E133">
        <f t="shared" si="20"/>
        <v>2252.7921030961588</v>
      </c>
      <c r="F133">
        <f t="shared" si="21"/>
        <v>5078014.0813051043</v>
      </c>
      <c r="G133">
        <f t="shared" si="22"/>
        <v>4364945.2542396532</v>
      </c>
      <c r="L133">
        <f>Input!J134</f>
        <v>0</v>
      </c>
      <c r="M133">
        <f t="shared" si="23"/>
        <v>-0.2398162857142857</v>
      </c>
      <c r="N133">
        <f t="shared" si="24"/>
        <v>10.859945038159996</v>
      </c>
      <c r="O133">
        <f t="shared" si="25"/>
        <v>117.93840623185591</v>
      </c>
      <c r="P133">
        <f t="shared" si="26"/>
        <v>39.194600716978229</v>
      </c>
      <c r="T133" s="4"/>
    </row>
    <row r="134" spans="1:20" x14ac:dyDescent="0.25">
      <c r="A134">
        <f>Input!G135</f>
        <v>0</v>
      </c>
      <c r="B134">
        <f t="shared" si="18"/>
        <v>0</v>
      </c>
      <c r="C134" s="4">
        <f>Input!I135</f>
        <v>0</v>
      </c>
      <c r="D134">
        <f t="shared" si="19"/>
        <v>-0.65283328571428567</v>
      </c>
      <c r="E134">
        <f t="shared" si="20"/>
        <v>2263.6520481343186</v>
      </c>
      <c r="F134">
        <f t="shared" si="21"/>
        <v>5127076.5960225891</v>
      </c>
      <c r="G134">
        <f t="shared" si="22"/>
        <v>4410441.3674251465</v>
      </c>
      <c r="L134">
        <f>Input!J135</f>
        <v>0</v>
      </c>
      <c r="M134">
        <f t="shared" si="23"/>
        <v>-0.2398162857142857</v>
      </c>
      <c r="N134">
        <f t="shared" si="24"/>
        <v>10.859945038159996</v>
      </c>
      <c r="O134">
        <f t="shared" si="25"/>
        <v>117.93840623185591</v>
      </c>
      <c r="P134">
        <f t="shared" si="26"/>
        <v>39.194600716978229</v>
      </c>
      <c r="T134" s="4"/>
    </row>
    <row r="135" spans="1:20" x14ac:dyDescent="0.25">
      <c r="A135">
        <f>Input!G136</f>
        <v>0</v>
      </c>
      <c r="B135">
        <f t="shared" si="18"/>
        <v>0</v>
      </c>
      <c r="C135" s="4">
        <f>Input!I136</f>
        <v>0</v>
      </c>
      <c r="D135">
        <f t="shared" si="19"/>
        <v>-0.65283328571428567</v>
      </c>
      <c r="E135">
        <f t="shared" si="20"/>
        <v>2274.5119931724785</v>
      </c>
      <c r="F135">
        <f t="shared" si="21"/>
        <v>5176374.9875525385</v>
      </c>
      <c r="G135">
        <f t="shared" si="22"/>
        <v>4456173.3574231043</v>
      </c>
      <c r="L135">
        <f>Input!J136</f>
        <v>0</v>
      </c>
      <c r="M135">
        <f t="shared" si="23"/>
        <v>-0.2398162857142857</v>
      </c>
      <c r="N135">
        <f t="shared" si="24"/>
        <v>10.859945038159996</v>
      </c>
      <c r="O135">
        <f t="shared" si="25"/>
        <v>117.93840623185591</v>
      </c>
      <c r="P135">
        <f t="shared" si="26"/>
        <v>39.194600716978229</v>
      </c>
      <c r="T135" s="4"/>
    </row>
    <row r="136" spans="1:20" x14ac:dyDescent="0.25">
      <c r="A136">
        <f>Input!G137</f>
        <v>0</v>
      </c>
      <c r="B136">
        <f t="shared" si="18"/>
        <v>0</v>
      </c>
      <c r="C136" s="4">
        <f>Input!I137</f>
        <v>0</v>
      </c>
      <c r="D136">
        <f t="shared" si="19"/>
        <v>-0.65283328571428567</v>
      </c>
      <c r="E136">
        <f t="shared" si="20"/>
        <v>2285.3719382106383</v>
      </c>
      <c r="F136">
        <f t="shared" si="21"/>
        <v>5225909.2558949506</v>
      </c>
      <c r="G136">
        <f t="shared" si="22"/>
        <v>4502141.2242335258</v>
      </c>
      <c r="L136">
        <f>Input!J137</f>
        <v>0</v>
      </c>
      <c r="M136">
        <f t="shared" si="23"/>
        <v>-0.2398162857142857</v>
      </c>
      <c r="N136">
        <f t="shared" si="24"/>
        <v>10.859945038159996</v>
      </c>
      <c r="O136">
        <f t="shared" si="25"/>
        <v>117.93840623185591</v>
      </c>
      <c r="P136">
        <f t="shared" si="26"/>
        <v>39.194600716978229</v>
      </c>
      <c r="T136" s="4"/>
    </row>
    <row r="137" spans="1:20" x14ac:dyDescent="0.25">
      <c r="A137">
        <f>Input!G138</f>
        <v>0</v>
      </c>
      <c r="B137">
        <f t="shared" si="18"/>
        <v>0</v>
      </c>
      <c r="C137" s="4">
        <f>Input!I138</f>
        <v>0</v>
      </c>
      <c r="D137">
        <f t="shared" si="19"/>
        <v>-0.65283328571428567</v>
      </c>
      <c r="E137">
        <f t="shared" si="20"/>
        <v>2296.2318832487981</v>
      </c>
      <c r="F137">
        <f t="shared" si="21"/>
        <v>5275679.4010498272</v>
      </c>
      <c r="G137">
        <f t="shared" si="22"/>
        <v>4548344.9678564109</v>
      </c>
      <c r="L137">
        <f>Input!J138</f>
        <v>0</v>
      </c>
      <c r="M137">
        <f t="shared" si="23"/>
        <v>-0.2398162857142857</v>
      </c>
      <c r="N137">
        <f t="shared" si="24"/>
        <v>10.859945038159996</v>
      </c>
      <c r="O137">
        <f t="shared" si="25"/>
        <v>117.93840623185591</v>
      </c>
      <c r="P137">
        <f t="shared" si="26"/>
        <v>39.194600716978229</v>
      </c>
      <c r="T137" s="4"/>
    </row>
    <row r="138" spans="1:20" x14ac:dyDescent="0.25">
      <c r="A138">
        <f>Input!G139</f>
        <v>0</v>
      </c>
      <c r="B138">
        <f t="shared" si="18"/>
        <v>0</v>
      </c>
      <c r="C138" s="4">
        <f>Input!I139</f>
        <v>0</v>
      </c>
      <c r="D138">
        <f t="shared" si="19"/>
        <v>-0.65283328571428567</v>
      </c>
      <c r="E138">
        <f t="shared" si="20"/>
        <v>2307.0918282869579</v>
      </c>
      <c r="F138">
        <f t="shared" si="21"/>
        <v>5325685.4230171675</v>
      </c>
      <c r="G138">
        <f t="shared" si="22"/>
        <v>4594784.5882917596</v>
      </c>
      <c r="L138">
        <f>Input!J139</f>
        <v>0</v>
      </c>
      <c r="M138">
        <f t="shared" si="23"/>
        <v>-0.2398162857142857</v>
      </c>
      <c r="N138">
        <f t="shared" si="24"/>
        <v>10.859945038159996</v>
      </c>
      <c r="O138">
        <f t="shared" si="25"/>
        <v>117.93840623185591</v>
      </c>
      <c r="P138">
        <f t="shared" si="26"/>
        <v>39.194600716978229</v>
      </c>
      <c r="T138" s="4"/>
    </row>
    <row r="139" spans="1:20" x14ac:dyDescent="0.25">
      <c r="A139">
        <f>Input!G140</f>
        <v>0</v>
      </c>
      <c r="B139">
        <f t="shared" si="18"/>
        <v>0</v>
      </c>
      <c r="C139" s="4">
        <f>Input!I140</f>
        <v>0</v>
      </c>
      <c r="D139">
        <f t="shared" si="19"/>
        <v>-0.65283328571428567</v>
      </c>
      <c r="E139">
        <f t="shared" si="20"/>
        <v>2317.9517733251178</v>
      </c>
      <c r="F139">
        <f t="shared" si="21"/>
        <v>5375927.3217969714</v>
      </c>
      <c r="G139">
        <f t="shared" si="22"/>
        <v>4641460.0855395719</v>
      </c>
      <c r="L139">
        <f>Input!J140</f>
        <v>0</v>
      </c>
      <c r="M139">
        <f t="shared" si="23"/>
        <v>-0.2398162857142857</v>
      </c>
      <c r="N139">
        <f t="shared" si="24"/>
        <v>10.859945038159996</v>
      </c>
      <c r="O139">
        <f t="shared" si="25"/>
        <v>117.93840623185591</v>
      </c>
      <c r="P139">
        <f t="shared" si="26"/>
        <v>39.194600716978229</v>
      </c>
      <c r="T139" s="4"/>
    </row>
    <row r="140" spans="1:20" x14ac:dyDescent="0.25">
      <c r="A140">
        <f>Input!G141</f>
        <v>0</v>
      </c>
      <c r="B140">
        <f t="shared" si="18"/>
        <v>0</v>
      </c>
      <c r="C140" s="4">
        <f>Input!I141</f>
        <v>0</v>
      </c>
      <c r="D140">
        <f t="shared" si="19"/>
        <v>-0.65283328571428567</v>
      </c>
      <c r="E140">
        <f t="shared" si="20"/>
        <v>2328.8117183632776</v>
      </c>
      <c r="F140">
        <f t="shared" si="21"/>
        <v>5426405.097389238</v>
      </c>
      <c r="G140">
        <f t="shared" si="22"/>
        <v>4688371.4595998479</v>
      </c>
      <c r="L140">
        <f>Input!J141</f>
        <v>0</v>
      </c>
      <c r="M140">
        <f t="shared" si="23"/>
        <v>-0.2398162857142857</v>
      </c>
      <c r="N140">
        <f t="shared" si="24"/>
        <v>10.859945038159996</v>
      </c>
      <c r="O140">
        <f t="shared" si="25"/>
        <v>117.93840623185591</v>
      </c>
      <c r="P140">
        <f t="shared" si="26"/>
        <v>39.194600716978229</v>
      </c>
      <c r="T140" s="4"/>
    </row>
    <row r="141" spans="1:20" x14ac:dyDescent="0.25">
      <c r="A141">
        <f>Input!G142</f>
        <v>0</v>
      </c>
      <c r="B141">
        <f t="shared" si="18"/>
        <v>0</v>
      </c>
      <c r="C141" s="4">
        <f>Input!I142</f>
        <v>0</v>
      </c>
      <c r="D141">
        <f t="shared" si="19"/>
        <v>-0.65283328571428567</v>
      </c>
      <c r="E141">
        <f t="shared" si="20"/>
        <v>2339.6716634014374</v>
      </c>
      <c r="F141">
        <f t="shared" si="21"/>
        <v>5477118.74979397</v>
      </c>
      <c r="G141">
        <f t="shared" si="22"/>
        <v>4735518.7104725875</v>
      </c>
      <c r="L141">
        <f>Input!J142</f>
        <v>0</v>
      </c>
      <c r="M141">
        <f t="shared" si="23"/>
        <v>-0.2398162857142857</v>
      </c>
      <c r="N141">
        <f t="shared" si="24"/>
        <v>10.859945038159996</v>
      </c>
      <c r="O141">
        <f t="shared" si="25"/>
        <v>117.93840623185591</v>
      </c>
      <c r="P141">
        <f t="shared" si="26"/>
        <v>39.194600716978229</v>
      </c>
      <c r="T141" s="4"/>
    </row>
    <row r="142" spans="1:20" x14ac:dyDescent="0.25">
      <c r="A142">
        <f>Input!G143</f>
        <v>0</v>
      </c>
      <c r="B142">
        <f t="shared" si="18"/>
        <v>0</v>
      </c>
      <c r="C142" s="4">
        <f>Input!I143</f>
        <v>0</v>
      </c>
      <c r="D142">
        <f t="shared" si="19"/>
        <v>-0.65283328571428567</v>
      </c>
      <c r="E142">
        <f t="shared" si="20"/>
        <v>2350.5316084395972</v>
      </c>
      <c r="F142">
        <f t="shared" si="21"/>
        <v>5528068.2790111648</v>
      </c>
      <c r="G142">
        <f t="shared" si="22"/>
        <v>4782901.8381577907</v>
      </c>
      <c r="L142">
        <f>Input!J143</f>
        <v>0</v>
      </c>
      <c r="M142">
        <f t="shared" si="23"/>
        <v>-0.2398162857142857</v>
      </c>
      <c r="N142">
        <f t="shared" si="24"/>
        <v>10.859945038159996</v>
      </c>
      <c r="O142">
        <f t="shared" si="25"/>
        <v>117.93840623185591</v>
      </c>
      <c r="P142">
        <f t="shared" si="26"/>
        <v>39.194600716978229</v>
      </c>
      <c r="T142" s="4"/>
    </row>
    <row r="143" spans="1:20" x14ac:dyDescent="0.25">
      <c r="A143">
        <f>Input!G144</f>
        <v>0</v>
      </c>
      <c r="B143">
        <f t="shared" si="18"/>
        <v>0</v>
      </c>
      <c r="C143" s="4">
        <f>Input!I144</f>
        <v>0</v>
      </c>
      <c r="D143">
        <f t="shared" si="19"/>
        <v>-0.65283328571428567</v>
      </c>
      <c r="E143">
        <f t="shared" si="20"/>
        <v>2361.391553477757</v>
      </c>
      <c r="F143">
        <f t="shared" si="21"/>
        <v>5579253.6850408232</v>
      </c>
      <c r="G143">
        <f t="shared" si="22"/>
        <v>4830520.8426554576</v>
      </c>
      <c r="L143">
        <f>Input!J144</f>
        <v>0</v>
      </c>
      <c r="M143">
        <f t="shared" si="23"/>
        <v>-0.2398162857142857</v>
      </c>
      <c r="N143">
        <f t="shared" si="24"/>
        <v>10.859945038159996</v>
      </c>
      <c r="O143">
        <f t="shared" si="25"/>
        <v>117.93840623185591</v>
      </c>
      <c r="P143">
        <f t="shared" si="26"/>
        <v>39.194600716978229</v>
      </c>
      <c r="T143" s="4"/>
    </row>
    <row r="144" spans="1:20" x14ac:dyDescent="0.25">
      <c r="A144">
        <f>Input!G145</f>
        <v>0</v>
      </c>
      <c r="B144">
        <f t="shared" si="18"/>
        <v>0</v>
      </c>
      <c r="C144" s="4">
        <f>Input!I145</f>
        <v>0</v>
      </c>
      <c r="D144">
        <f t="shared" si="19"/>
        <v>-0.65283328571428567</v>
      </c>
      <c r="E144">
        <f t="shared" si="20"/>
        <v>2372.2514985159169</v>
      </c>
      <c r="F144">
        <f t="shared" si="21"/>
        <v>5630674.9678829452</v>
      </c>
      <c r="G144">
        <f t="shared" si="22"/>
        <v>4878375.723965589</v>
      </c>
      <c r="L144">
        <f>Input!J145</f>
        <v>0</v>
      </c>
      <c r="M144">
        <f t="shared" si="23"/>
        <v>-0.2398162857142857</v>
      </c>
      <c r="N144">
        <f t="shared" si="24"/>
        <v>10.859945038159996</v>
      </c>
      <c r="O144">
        <f t="shared" si="25"/>
        <v>117.93840623185591</v>
      </c>
      <c r="P144">
        <f t="shared" si="26"/>
        <v>39.194600716978229</v>
      </c>
      <c r="T144" s="4"/>
    </row>
    <row r="145" spans="1:20" x14ac:dyDescent="0.25">
      <c r="A145">
        <f>Input!G146</f>
        <v>0</v>
      </c>
      <c r="B145">
        <f t="shared" si="18"/>
        <v>0</v>
      </c>
      <c r="C145" s="4">
        <f>Input!I146</f>
        <v>0</v>
      </c>
      <c r="D145">
        <f t="shared" si="19"/>
        <v>-0.65283328571428567</v>
      </c>
      <c r="E145">
        <f t="shared" si="20"/>
        <v>2383.1114435540767</v>
      </c>
      <c r="F145">
        <f t="shared" si="21"/>
        <v>5682332.1275375318</v>
      </c>
      <c r="G145">
        <f t="shared" si="22"/>
        <v>4926466.4820881831</v>
      </c>
      <c r="L145">
        <f>Input!J146</f>
        <v>0</v>
      </c>
      <c r="M145">
        <f t="shared" si="23"/>
        <v>-0.2398162857142857</v>
      </c>
      <c r="N145">
        <f t="shared" si="24"/>
        <v>10.859945038159996</v>
      </c>
      <c r="O145">
        <f t="shared" si="25"/>
        <v>117.93840623185591</v>
      </c>
      <c r="P145">
        <f t="shared" si="26"/>
        <v>39.194600716978229</v>
      </c>
      <c r="T145" s="4"/>
    </row>
    <row r="146" spans="1:20" x14ac:dyDescent="0.25">
      <c r="A146">
        <f>Input!G147</f>
        <v>0</v>
      </c>
      <c r="B146">
        <f t="shared" ref="B146:B158" si="27">A146-$A$3</f>
        <v>0</v>
      </c>
      <c r="C146" s="4">
        <f>Input!I147</f>
        <v>0</v>
      </c>
      <c r="D146">
        <f t="shared" ref="D146:D158" si="28">C146-$C$3</f>
        <v>-0.65283328571428567</v>
      </c>
      <c r="E146">
        <f t="shared" ref="E146:E158" si="29">N146+E145</f>
        <v>2393.9713885922365</v>
      </c>
      <c r="F146">
        <f t="shared" ref="F146:F158" si="30">(D146-E146)^2</f>
        <v>5734225.164004581</v>
      </c>
      <c r="G146">
        <f t="shared" ref="G146:G158" si="31">(E146-$H$4)^2</f>
        <v>4974793.1170232417</v>
      </c>
      <c r="L146">
        <f>Input!J147</f>
        <v>0</v>
      </c>
      <c r="M146">
        <f t="shared" ref="M146:M158" si="32">L146-$L$3</f>
        <v>-0.2398162857142857</v>
      </c>
      <c r="N146">
        <f t="shared" ref="N146:N158" si="33">2*($X$3/PI())*($Z$3/(4*((B146-$Y$3)^2)+$Z$3*$Z$3))</f>
        <v>10.859945038159996</v>
      </c>
      <c r="O146">
        <f t="shared" ref="O146:O158" si="34">(L146-N146)^2</f>
        <v>117.93840623185591</v>
      </c>
      <c r="P146">
        <f t="shared" ref="P146:P158" si="35">(N146-$Q$4)^2</f>
        <v>39.194600716978229</v>
      </c>
      <c r="T146" s="4"/>
    </row>
    <row r="147" spans="1:20" x14ac:dyDescent="0.25">
      <c r="A147">
        <f>Input!G148</f>
        <v>0</v>
      </c>
      <c r="B147">
        <f t="shared" si="27"/>
        <v>0</v>
      </c>
      <c r="C147" s="4">
        <f>Input!I148</f>
        <v>0</v>
      </c>
      <c r="D147">
        <f t="shared" si="28"/>
        <v>-0.65283328571428567</v>
      </c>
      <c r="E147">
        <f t="shared" si="29"/>
        <v>2404.8313336303963</v>
      </c>
      <c r="F147">
        <f t="shared" si="30"/>
        <v>5786354.0772840949</v>
      </c>
      <c r="G147">
        <f t="shared" si="31"/>
        <v>5023355.6287707631</v>
      </c>
      <c r="L147">
        <f>Input!J148</f>
        <v>0</v>
      </c>
      <c r="M147">
        <f t="shared" si="32"/>
        <v>-0.2398162857142857</v>
      </c>
      <c r="N147">
        <f t="shared" si="33"/>
        <v>10.859945038159996</v>
      </c>
      <c r="O147">
        <f t="shared" si="34"/>
        <v>117.93840623185591</v>
      </c>
      <c r="P147">
        <f t="shared" si="35"/>
        <v>39.194600716978229</v>
      </c>
      <c r="T147" s="4"/>
    </row>
    <row r="148" spans="1:20" x14ac:dyDescent="0.25">
      <c r="A148">
        <f>Input!G149</f>
        <v>0</v>
      </c>
      <c r="B148">
        <f t="shared" si="27"/>
        <v>0</v>
      </c>
      <c r="C148" s="4">
        <f>Input!I149</f>
        <v>0</v>
      </c>
      <c r="D148">
        <f t="shared" si="28"/>
        <v>-0.65283328571428567</v>
      </c>
      <c r="E148">
        <f t="shared" si="29"/>
        <v>2415.6912786685562</v>
      </c>
      <c r="F148">
        <f t="shared" si="30"/>
        <v>5838718.8673760714</v>
      </c>
      <c r="G148">
        <f t="shared" si="31"/>
        <v>5072154.017330749</v>
      </c>
      <c r="L148">
        <f>Input!J149</f>
        <v>0</v>
      </c>
      <c r="M148">
        <f t="shared" si="32"/>
        <v>-0.2398162857142857</v>
      </c>
      <c r="N148">
        <f t="shared" si="33"/>
        <v>10.859945038159996</v>
      </c>
      <c r="O148">
        <f t="shared" si="34"/>
        <v>117.93840623185591</v>
      </c>
      <c r="P148">
        <f t="shared" si="35"/>
        <v>39.194600716978229</v>
      </c>
      <c r="T148" s="4"/>
    </row>
    <row r="149" spans="1:20" x14ac:dyDescent="0.25">
      <c r="A149">
        <f>Input!G150</f>
        <v>0</v>
      </c>
      <c r="B149">
        <f t="shared" si="27"/>
        <v>0</v>
      </c>
      <c r="C149" s="4">
        <f>Input!I150</f>
        <v>0</v>
      </c>
      <c r="D149">
        <f t="shared" si="28"/>
        <v>-0.65283328571428567</v>
      </c>
      <c r="E149">
        <f t="shared" si="29"/>
        <v>2426.551223706716</v>
      </c>
      <c r="F149">
        <f t="shared" si="30"/>
        <v>5891319.5342805125</v>
      </c>
      <c r="G149">
        <f t="shared" si="31"/>
        <v>5121188.2827031985</v>
      </c>
      <c r="L149">
        <f>Input!J150</f>
        <v>0</v>
      </c>
      <c r="M149">
        <f t="shared" si="32"/>
        <v>-0.2398162857142857</v>
      </c>
      <c r="N149">
        <f t="shared" si="33"/>
        <v>10.859945038159996</v>
      </c>
      <c r="O149">
        <f t="shared" si="34"/>
        <v>117.93840623185591</v>
      </c>
      <c r="P149">
        <f t="shared" si="35"/>
        <v>39.194600716978229</v>
      </c>
      <c r="T149" s="4"/>
    </row>
    <row r="150" spans="1:20" x14ac:dyDescent="0.25">
      <c r="A150">
        <f>Input!G151</f>
        <v>0</v>
      </c>
      <c r="B150">
        <f t="shared" si="27"/>
        <v>0</v>
      </c>
      <c r="C150" s="4">
        <f>Input!I151</f>
        <v>0</v>
      </c>
      <c r="D150">
        <f t="shared" si="28"/>
        <v>-0.65283328571428567</v>
      </c>
      <c r="E150">
        <f t="shared" si="29"/>
        <v>2437.4111687448758</v>
      </c>
      <c r="F150">
        <f t="shared" si="30"/>
        <v>5944156.0779974172</v>
      </c>
      <c r="G150">
        <f t="shared" si="31"/>
        <v>5170458.4248881117</v>
      </c>
      <c r="L150">
        <f>Input!J151</f>
        <v>0</v>
      </c>
      <c r="M150">
        <f t="shared" si="32"/>
        <v>-0.2398162857142857</v>
      </c>
      <c r="N150">
        <f t="shared" si="33"/>
        <v>10.859945038159996</v>
      </c>
      <c r="O150">
        <f t="shared" si="34"/>
        <v>117.93840623185591</v>
      </c>
      <c r="P150">
        <f t="shared" si="35"/>
        <v>39.194600716978229</v>
      </c>
      <c r="T150" s="4"/>
    </row>
    <row r="151" spans="1:20" x14ac:dyDescent="0.25">
      <c r="A151">
        <f>Input!G152</f>
        <v>0</v>
      </c>
      <c r="B151">
        <f t="shared" si="27"/>
        <v>0</v>
      </c>
      <c r="C151" s="4">
        <f>Input!I152</f>
        <v>0</v>
      </c>
      <c r="D151">
        <f t="shared" si="28"/>
        <v>-0.65283328571428567</v>
      </c>
      <c r="E151">
        <f t="shared" si="29"/>
        <v>2448.2711137830356</v>
      </c>
      <c r="F151">
        <f t="shared" si="30"/>
        <v>5997228.4985267855</v>
      </c>
      <c r="G151">
        <f t="shared" si="31"/>
        <v>5219964.4438854884</v>
      </c>
      <c r="L151">
        <f>Input!J152</f>
        <v>0</v>
      </c>
      <c r="M151">
        <f t="shared" si="32"/>
        <v>-0.2398162857142857</v>
      </c>
      <c r="N151">
        <f t="shared" si="33"/>
        <v>10.859945038159996</v>
      </c>
      <c r="O151">
        <f t="shared" si="34"/>
        <v>117.93840623185591</v>
      </c>
      <c r="P151">
        <f t="shared" si="35"/>
        <v>39.194600716978229</v>
      </c>
      <c r="T151" s="4"/>
    </row>
    <row r="152" spans="1:20" x14ac:dyDescent="0.25">
      <c r="A152">
        <f>Input!G153</f>
        <v>0</v>
      </c>
      <c r="B152">
        <f t="shared" si="27"/>
        <v>0</v>
      </c>
      <c r="C152" s="4">
        <f>Input!I153</f>
        <v>0</v>
      </c>
      <c r="D152">
        <f t="shared" si="28"/>
        <v>-0.65283328571428567</v>
      </c>
      <c r="E152">
        <f t="shared" si="29"/>
        <v>2459.1310588211954</v>
      </c>
      <c r="F152">
        <f t="shared" si="30"/>
        <v>6050536.7958686166</v>
      </c>
      <c r="G152">
        <f t="shared" si="31"/>
        <v>5269706.3396953288</v>
      </c>
      <c r="L152">
        <f>Input!J153</f>
        <v>0</v>
      </c>
      <c r="M152">
        <f t="shared" si="32"/>
        <v>-0.2398162857142857</v>
      </c>
      <c r="N152">
        <f t="shared" si="33"/>
        <v>10.859945038159996</v>
      </c>
      <c r="O152">
        <f t="shared" si="34"/>
        <v>117.93840623185591</v>
      </c>
      <c r="P152">
        <f t="shared" si="35"/>
        <v>39.194600716978229</v>
      </c>
      <c r="T152" s="4"/>
    </row>
    <row r="153" spans="1:20" x14ac:dyDescent="0.25">
      <c r="A153">
        <f>Input!G154</f>
        <v>0</v>
      </c>
      <c r="B153">
        <f t="shared" si="27"/>
        <v>0</v>
      </c>
      <c r="C153" s="4">
        <f>Input!I154</f>
        <v>0</v>
      </c>
      <c r="D153">
        <f t="shared" si="28"/>
        <v>-0.65283328571428567</v>
      </c>
      <c r="E153">
        <f t="shared" si="29"/>
        <v>2469.9910038593553</v>
      </c>
      <c r="F153">
        <f t="shared" si="30"/>
        <v>6104080.9700229131</v>
      </c>
      <c r="G153">
        <f t="shared" si="31"/>
        <v>5319684.1123176329</v>
      </c>
      <c r="L153">
        <f>Input!J154</f>
        <v>0</v>
      </c>
      <c r="M153">
        <f t="shared" si="32"/>
        <v>-0.2398162857142857</v>
      </c>
      <c r="N153">
        <f t="shared" si="33"/>
        <v>10.859945038159996</v>
      </c>
      <c r="O153">
        <f t="shared" si="34"/>
        <v>117.93840623185591</v>
      </c>
      <c r="P153">
        <f t="shared" si="35"/>
        <v>39.194600716978229</v>
      </c>
      <c r="T153" s="4"/>
    </row>
    <row r="154" spans="1:20" x14ac:dyDescent="0.25">
      <c r="A154">
        <f>Input!G155</f>
        <v>0</v>
      </c>
      <c r="B154">
        <f t="shared" si="27"/>
        <v>0</v>
      </c>
      <c r="C154" s="4">
        <f>Input!I155</f>
        <v>0</v>
      </c>
      <c r="D154">
        <f t="shared" si="28"/>
        <v>-0.65283328571428567</v>
      </c>
      <c r="E154">
        <f t="shared" si="29"/>
        <v>2480.8509488975151</v>
      </c>
      <c r="F154">
        <f t="shared" si="30"/>
        <v>6157861.0209896723</v>
      </c>
      <c r="G154">
        <f t="shared" si="31"/>
        <v>5369897.7617524005</v>
      </c>
      <c r="L154">
        <f>Input!J155</f>
        <v>0</v>
      </c>
      <c r="M154">
        <f t="shared" si="32"/>
        <v>-0.2398162857142857</v>
      </c>
      <c r="N154">
        <f t="shared" si="33"/>
        <v>10.859945038159996</v>
      </c>
      <c r="O154">
        <f t="shared" si="34"/>
        <v>117.93840623185591</v>
      </c>
      <c r="P154">
        <f t="shared" si="35"/>
        <v>39.194600716978229</v>
      </c>
      <c r="T154" s="4"/>
    </row>
    <row r="155" spans="1:20" x14ac:dyDescent="0.25">
      <c r="A155">
        <f>Input!G156</f>
        <v>0</v>
      </c>
      <c r="B155">
        <f t="shared" si="27"/>
        <v>0</v>
      </c>
      <c r="C155" s="4">
        <f>Input!I156</f>
        <v>0</v>
      </c>
      <c r="D155">
        <f t="shared" si="28"/>
        <v>-0.65283328571428567</v>
      </c>
      <c r="E155">
        <f t="shared" si="29"/>
        <v>2491.7108939356749</v>
      </c>
      <c r="F155">
        <f t="shared" si="30"/>
        <v>6211876.9487688951</v>
      </c>
      <c r="G155">
        <f t="shared" si="31"/>
        <v>5420347.2879996328</v>
      </c>
      <c r="L155">
        <f>Input!J156</f>
        <v>0</v>
      </c>
      <c r="M155">
        <f t="shared" si="32"/>
        <v>-0.2398162857142857</v>
      </c>
      <c r="N155">
        <f t="shared" si="33"/>
        <v>10.859945038159996</v>
      </c>
      <c r="O155">
        <f t="shared" si="34"/>
        <v>117.93840623185591</v>
      </c>
      <c r="P155">
        <f t="shared" si="35"/>
        <v>39.194600716978229</v>
      </c>
      <c r="T155" s="4"/>
    </row>
    <row r="156" spans="1:20" x14ac:dyDescent="0.25">
      <c r="A156">
        <f>Input!G157</f>
        <v>0</v>
      </c>
      <c r="B156">
        <f t="shared" si="27"/>
        <v>0</v>
      </c>
      <c r="C156" s="4">
        <f>Input!I157</f>
        <v>0</v>
      </c>
      <c r="D156">
        <f t="shared" si="28"/>
        <v>-0.65283328571428567</v>
      </c>
      <c r="E156">
        <f t="shared" si="29"/>
        <v>2502.5708389738347</v>
      </c>
      <c r="F156">
        <f t="shared" si="30"/>
        <v>6266128.7533605816</v>
      </c>
      <c r="G156">
        <f t="shared" si="31"/>
        <v>5471032.6910593277</v>
      </c>
      <c r="L156">
        <f>Input!J157</f>
        <v>0</v>
      </c>
      <c r="M156">
        <f t="shared" si="32"/>
        <v>-0.2398162857142857</v>
      </c>
      <c r="N156">
        <f t="shared" si="33"/>
        <v>10.859945038159996</v>
      </c>
      <c r="O156">
        <f t="shared" si="34"/>
        <v>117.93840623185591</v>
      </c>
      <c r="P156">
        <f t="shared" si="35"/>
        <v>39.194600716978229</v>
      </c>
      <c r="T156" s="4"/>
    </row>
    <row r="157" spans="1:20" x14ac:dyDescent="0.25">
      <c r="A157">
        <f>Input!G158</f>
        <v>0</v>
      </c>
      <c r="B157">
        <f t="shared" si="27"/>
        <v>0</v>
      </c>
      <c r="C157" s="4">
        <f>Input!I158</f>
        <v>0</v>
      </c>
      <c r="D157">
        <f t="shared" si="28"/>
        <v>-0.65283328571428567</v>
      </c>
      <c r="E157">
        <f t="shared" si="29"/>
        <v>2513.4307840119945</v>
      </c>
      <c r="F157">
        <f t="shared" si="30"/>
        <v>6320616.4347647326</v>
      </c>
      <c r="G157">
        <f t="shared" si="31"/>
        <v>5521953.9709314872</v>
      </c>
      <c r="L157">
        <f>Input!J158</f>
        <v>0</v>
      </c>
      <c r="M157">
        <f t="shared" si="32"/>
        <v>-0.2398162857142857</v>
      </c>
      <c r="N157">
        <f t="shared" si="33"/>
        <v>10.859945038159996</v>
      </c>
      <c r="O157">
        <f t="shared" si="34"/>
        <v>117.93840623185591</v>
      </c>
      <c r="P157">
        <f t="shared" si="35"/>
        <v>39.194600716978229</v>
      </c>
      <c r="T157" s="4"/>
    </row>
    <row r="158" spans="1:20" x14ac:dyDescent="0.25">
      <c r="A158">
        <f>Input!G159</f>
        <v>0</v>
      </c>
      <c r="B158">
        <f t="shared" si="27"/>
        <v>0</v>
      </c>
      <c r="C158" s="4">
        <f>Input!I159</f>
        <v>0</v>
      </c>
      <c r="D158">
        <f t="shared" si="28"/>
        <v>-0.65283328571428567</v>
      </c>
      <c r="E158">
        <f t="shared" si="29"/>
        <v>2524.2907290501544</v>
      </c>
      <c r="F158">
        <f t="shared" si="30"/>
        <v>6375339.9929813463</v>
      </c>
      <c r="G158">
        <f t="shared" si="31"/>
        <v>5573111.1276161093</v>
      </c>
      <c r="L158">
        <f>Input!J159</f>
        <v>0</v>
      </c>
      <c r="M158">
        <f t="shared" si="32"/>
        <v>-0.2398162857142857</v>
      </c>
      <c r="N158">
        <f t="shared" si="33"/>
        <v>10.859945038159996</v>
      </c>
      <c r="O158">
        <f t="shared" si="34"/>
        <v>117.93840623185591</v>
      </c>
      <c r="P158">
        <f t="shared" si="35"/>
        <v>39.194600716978229</v>
      </c>
      <c r="T158" s="4"/>
    </row>
    <row r="159" spans="1:20" x14ac:dyDescent="0.25">
      <c r="A159">
        <f>Input!G160</f>
        <v>0</v>
      </c>
      <c r="B159">
        <f t="shared" ref="B159:B176" si="36">A159-$A$3</f>
        <v>0</v>
      </c>
      <c r="C159" s="4">
        <f>Input!I160</f>
        <v>0</v>
      </c>
      <c r="D159">
        <f t="shared" ref="D159:D176" si="37">C159-$C$3</f>
        <v>-0.65283328571428567</v>
      </c>
      <c r="E159">
        <f t="shared" ref="E159:E176" si="38">N159+E158</f>
        <v>2535.1506740883142</v>
      </c>
      <c r="F159">
        <f t="shared" ref="F159:F176" si="39">(D159-E159)^2</f>
        <v>6430299.4280104246</v>
      </c>
      <c r="G159">
        <f t="shared" ref="G159:G176" si="40">(E159-$H$4)^2</f>
        <v>5624504.1611131961</v>
      </c>
      <c r="L159">
        <f>Input!J160</f>
        <v>0</v>
      </c>
      <c r="M159">
        <f t="shared" ref="M159:M176" si="41">L159-$L$3</f>
        <v>-0.2398162857142857</v>
      </c>
      <c r="N159">
        <f t="shared" ref="N159:N176" si="42">2*($X$3/PI())*($Z$3/(4*((B159-$Y$3)^2)+$Z$3*$Z$3))</f>
        <v>10.859945038159996</v>
      </c>
      <c r="O159">
        <f t="shared" ref="O159:O176" si="43">(L159-N159)^2</f>
        <v>117.93840623185591</v>
      </c>
      <c r="P159">
        <f t="shared" ref="P159:P176" si="44">(N159-$Q$4)^2</f>
        <v>39.194600716978229</v>
      </c>
    </row>
    <row r="160" spans="1:20" x14ac:dyDescent="0.25">
      <c r="A160">
        <f>Input!G161</f>
        <v>0</v>
      </c>
      <c r="B160">
        <f t="shared" si="36"/>
        <v>0</v>
      </c>
      <c r="C160" s="4">
        <f>Input!I161</f>
        <v>0</v>
      </c>
      <c r="D160">
        <f t="shared" si="37"/>
        <v>-0.65283328571428567</v>
      </c>
      <c r="E160">
        <f t="shared" si="38"/>
        <v>2546.010619126474</v>
      </c>
      <c r="F160">
        <f t="shared" si="39"/>
        <v>6485494.7398519656</v>
      </c>
      <c r="G160">
        <f t="shared" si="40"/>
        <v>5676133.0714227464</v>
      </c>
      <c r="L160">
        <f>Input!J161</f>
        <v>0</v>
      </c>
      <c r="M160">
        <f t="shared" si="41"/>
        <v>-0.2398162857142857</v>
      </c>
      <c r="N160">
        <f t="shared" si="42"/>
        <v>10.859945038159996</v>
      </c>
      <c r="O160">
        <f t="shared" si="43"/>
        <v>117.93840623185591</v>
      </c>
      <c r="P160">
        <f t="shared" si="44"/>
        <v>39.194600716978229</v>
      </c>
    </row>
    <row r="161" spans="1:16" x14ac:dyDescent="0.25">
      <c r="A161">
        <f>Input!G162</f>
        <v>0</v>
      </c>
      <c r="B161">
        <f t="shared" si="36"/>
        <v>0</v>
      </c>
      <c r="C161" s="4">
        <f>Input!I162</f>
        <v>0</v>
      </c>
      <c r="D161">
        <f t="shared" si="37"/>
        <v>-0.65283328571428567</v>
      </c>
      <c r="E161">
        <f t="shared" si="38"/>
        <v>2556.8705641646338</v>
      </c>
      <c r="F161">
        <f t="shared" si="39"/>
        <v>6540925.9285059711</v>
      </c>
      <c r="G161">
        <f t="shared" si="40"/>
        <v>5727997.8585447595</v>
      </c>
      <c r="L161">
        <f>Input!J162</f>
        <v>0</v>
      </c>
      <c r="M161">
        <f t="shared" si="41"/>
        <v>-0.2398162857142857</v>
      </c>
      <c r="N161">
        <f t="shared" si="42"/>
        <v>10.859945038159996</v>
      </c>
      <c r="O161">
        <f t="shared" si="43"/>
        <v>117.93840623185591</v>
      </c>
      <c r="P161">
        <f t="shared" si="44"/>
        <v>39.194600716978229</v>
      </c>
    </row>
    <row r="162" spans="1:16" x14ac:dyDescent="0.25">
      <c r="A162">
        <f>Input!G163</f>
        <v>0</v>
      </c>
      <c r="B162">
        <f t="shared" si="36"/>
        <v>0</v>
      </c>
      <c r="C162" s="4">
        <f>Input!I163</f>
        <v>0</v>
      </c>
      <c r="D162">
        <f t="shared" si="37"/>
        <v>-0.65283328571428567</v>
      </c>
      <c r="E162">
        <f t="shared" si="38"/>
        <v>2567.7305092027937</v>
      </c>
      <c r="F162">
        <f t="shared" si="39"/>
        <v>6596592.9939724403</v>
      </c>
      <c r="G162">
        <f t="shared" si="40"/>
        <v>5780098.5224792371</v>
      </c>
      <c r="L162">
        <f>Input!J163</f>
        <v>0</v>
      </c>
      <c r="M162">
        <f t="shared" si="41"/>
        <v>-0.2398162857142857</v>
      </c>
      <c r="N162">
        <f t="shared" si="42"/>
        <v>10.859945038159996</v>
      </c>
      <c r="O162">
        <f t="shared" si="43"/>
        <v>117.93840623185591</v>
      </c>
      <c r="P162">
        <f t="shared" si="44"/>
        <v>39.194600716978229</v>
      </c>
    </row>
    <row r="163" spans="1:16" x14ac:dyDescent="0.25">
      <c r="A163">
        <f>Input!G164</f>
        <v>0</v>
      </c>
      <c r="B163">
        <f t="shared" si="36"/>
        <v>0</v>
      </c>
      <c r="C163" s="4">
        <f>Input!I164</f>
        <v>0</v>
      </c>
      <c r="D163">
        <f t="shared" si="37"/>
        <v>-0.65283328571428567</v>
      </c>
      <c r="E163">
        <f t="shared" si="38"/>
        <v>2578.5904542409535</v>
      </c>
      <c r="F163">
        <f t="shared" si="39"/>
        <v>6652495.936251373</v>
      </c>
      <c r="G163">
        <f t="shared" si="40"/>
        <v>5832435.0632261783</v>
      </c>
      <c r="L163">
        <f>Input!J164</f>
        <v>0</v>
      </c>
      <c r="M163">
        <f t="shared" si="41"/>
        <v>-0.2398162857142857</v>
      </c>
      <c r="N163">
        <f t="shared" si="42"/>
        <v>10.859945038159996</v>
      </c>
      <c r="O163">
        <f t="shared" si="43"/>
        <v>117.93840623185591</v>
      </c>
      <c r="P163">
        <f t="shared" si="44"/>
        <v>39.194600716978229</v>
      </c>
    </row>
    <row r="164" spans="1:16" x14ac:dyDescent="0.25">
      <c r="A164">
        <f>Input!G165</f>
        <v>0</v>
      </c>
      <c r="B164">
        <f t="shared" si="36"/>
        <v>0</v>
      </c>
      <c r="C164" s="4">
        <f>Input!I165</f>
        <v>0</v>
      </c>
      <c r="D164">
        <f t="shared" si="37"/>
        <v>-0.65283328571428567</v>
      </c>
      <c r="E164">
        <f t="shared" si="38"/>
        <v>2589.4503992791133</v>
      </c>
      <c r="F164">
        <f t="shared" si="39"/>
        <v>6708634.7553427694</v>
      </c>
      <c r="G164">
        <f t="shared" si="40"/>
        <v>5885007.4807855831</v>
      </c>
      <c r="L164">
        <f>Input!J165</f>
        <v>0</v>
      </c>
      <c r="M164">
        <f t="shared" si="41"/>
        <v>-0.2398162857142857</v>
      </c>
      <c r="N164">
        <f t="shared" si="42"/>
        <v>10.859945038159996</v>
      </c>
      <c r="O164">
        <f t="shared" si="43"/>
        <v>117.93840623185591</v>
      </c>
      <c r="P164">
        <f t="shared" si="44"/>
        <v>39.194600716978229</v>
      </c>
    </row>
    <row r="165" spans="1:16" x14ac:dyDescent="0.25">
      <c r="A165">
        <f>Input!G166</f>
        <v>0</v>
      </c>
      <c r="B165">
        <f t="shared" si="36"/>
        <v>0</v>
      </c>
      <c r="C165" s="4">
        <f>Input!I166</f>
        <v>0</v>
      </c>
      <c r="D165">
        <f t="shared" si="37"/>
        <v>-0.65283328571428567</v>
      </c>
      <c r="E165">
        <f t="shared" si="38"/>
        <v>2600.3103443172731</v>
      </c>
      <c r="F165">
        <f t="shared" si="39"/>
        <v>6765009.4512466295</v>
      </c>
      <c r="G165">
        <f t="shared" si="40"/>
        <v>5937815.7751574516</v>
      </c>
      <c r="L165">
        <f>Input!J166</f>
        <v>0</v>
      </c>
      <c r="M165">
        <f t="shared" si="41"/>
        <v>-0.2398162857142857</v>
      </c>
      <c r="N165">
        <f t="shared" si="42"/>
        <v>10.859945038159996</v>
      </c>
      <c r="O165">
        <f t="shared" si="43"/>
        <v>117.93840623185591</v>
      </c>
      <c r="P165">
        <f t="shared" si="44"/>
        <v>39.194600716978229</v>
      </c>
    </row>
    <row r="166" spans="1:16" x14ac:dyDescent="0.25">
      <c r="A166">
        <f>Input!G167</f>
        <v>0</v>
      </c>
      <c r="B166">
        <f t="shared" si="36"/>
        <v>0</v>
      </c>
      <c r="C166" s="4">
        <f>Input!I167</f>
        <v>0</v>
      </c>
      <c r="D166">
        <f t="shared" si="37"/>
        <v>-0.65283328571428567</v>
      </c>
      <c r="E166">
        <f t="shared" si="38"/>
        <v>2611.1702893554329</v>
      </c>
      <c r="F166">
        <f t="shared" si="39"/>
        <v>6821620.0239629531</v>
      </c>
      <c r="G166">
        <f t="shared" si="40"/>
        <v>5990859.9463417847</v>
      </c>
      <c r="L166">
        <f>Input!J167</f>
        <v>0</v>
      </c>
      <c r="M166">
        <f t="shared" si="41"/>
        <v>-0.2398162857142857</v>
      </c>
      <c r="N166">
        <f t="shared" si="42"/>
        <v>10.859945038159996</v>
      </c>
      <c r="O166">
        <f t="shared" si="43"/>
        <v>117.93840623185591</v>
      </c>
      <c r="P166">
        <f t="shared" si="44"/>
        <v>39.194600716978229</v>
      </c>
    </row>
    <row r="167" spans="1:16" x14ac:dyDescent="0.25">
      <c r="A167">
        <f>Input!G168</f>
        <v>0</v>
      </c>
      <c r="B167">
        <f t="shared" si="36"/>
        <v>0</v>
      </c>
      <c r="C167" s="4">
        <f>Input!I168</f>
        <v>0</v>
      </c>
      <c r="D167">
        <f t="shared" si="37"/>
        <v>-0.65283328571428567</v>
      </c>
      <c r="E167">
        <f t="shared" si="38"/>
        <v>2622.0302343935928</v>
      </c>
      <c r="F167">
        <f t="shared" si="39"/>
        <v>6878466.4734917404</v>
      </c>
      <c r="G167">
        <f t="shared" si="40"/>
        <v>6044139.9943385804</v>
      </c>
      <c r="L167">
        <f>Input!J168</f>
        <v>0</v>
      </c>
      <c r="M167">
        <f t="shared" si="41"/>
        <v>-0.2398162857142857</v>
      </c>
      <c r="N167">
        <f t="shared" si="42"/>
        <v>10.859945038159996</v>
      </c>
      <c r="O167">
        <f t="shared" si="43"/>
        <v>117.93840623185591</v>
      </c>
      <c r="P167">
        <f t="shared" si="44"/>
        <v>39.194600716978229</v>
      </c>
    </row>
    <row r="168" spans="1:16" x14ac:dyDescent="0.25">
      <c r="A168">
        <f>Input!G169</f>
        <v>0</v>
      </c>
      <c r="B168">
        <f t="shared" si="36"/>
        <v>0</v>
      </c>
      <c r="C168" s="4">
        <f>Input!I169</f>
        <v>0</v>
      </c>
      <c r="D168">
        <f t="shared" si="37"/>
        <v>-0.65283328571428567</v>
      </c>
      <c r="E168">
        <f t="shared" si="38"/>
        <v>2632.8901794317526</v>
      </c>
      <c r="F168">
        <f t="shared" si="39"/>
        <v>6935548.7998329913</v>
      </c>
      <c r="G168">
        <f t="shared" si="40"/>
        <v>6097655.9191478398</v>
      </c>
      <c r="L168">
        <f>Input!J169</f>
        <v>0</v>
      </c>
      <c r="M168">
        <f t="shared" si="41"/>
        <v>-0.2398162857142857</v>
      </c>
      <c r="N168">
        <f t="shared" si="42"/>
        <v>10.859945038159996</v>
      </c>
      <c r="O168">
        <f t="shared" si="43"/>
        <v>117.93840623185591</v>
      </c>
      <c r="P168">
        <f t="shared" si="44"/>
        <v>39.194600716978229</v>
      </c>
    </row>
    <row r="169" spans="1:16" x14ac:dyDescent="0.25">
      <c r="A169">
        <f>Input!G170</f>
        <v>0</v>
      </c>
      <c r="B169">
        <f t="shared" si="36"/>
        <v>0</v>
      </c>
      <c r="C169" s="4">
        <f>Input!I170</f>
        <v>0</v>
      </c>
      <c r="D169">
        <f t="shared" si="37"/>
        <v>-0.65283328571428567</v>
      </c>
      <c r="E169">
        <f t="shared" si="38"/>
        <v>2643.7501244699124</v>
      </c>
      <c r="F169">
        <f t="shared" si="39"/>
        <v>6992867.0029867068</v>
      </c>
      <c r="G169">
        <f t="shared" si="40"/>
        <v>6151407.7207695637</v>
      </c>
      <c r="L169">
        <f>Input!J170</f>
        <v>0</v>
      </c>
      <c r="M169">
        <f t="shared" si="41"/>
        <v>-0.2398162857142857</v>
      </c>
      <c r="N169">
        <f t="shared" si="42"/>
        <v>10.859945038159996</v>
      </c>
      <c r="O169">
        <f t="shared" si="43"/>
        <v>117.93840623185591</v>
      </c>
      <c r="P169">
        <f t="shared" si="44"/>
        <v>39.194600716978229</v>
      </c>
    </row>
    <row r="170" spans="1:16" x14ac:dyDescent="0.25">
      <c r="A170">
        <f>Input!G171</f>
        <v>0</v>
      </c>
      <c r="B170">
        <f t="shared" si="36"/>
        <v>0</v>
      </c>
      <c r="C170" s="4">
        <f>Input!I171</f>
        <v>0</v>
      </c>
      <c r="D170">
        <f t="shared" si="37"/>
        <v>-0.65283328571428567</v>
      </c>
      <c r="E170">
        <f t="shared" si="38"/>
        <v>2654.6100695080722</v>
      </c>
      <c r="F170">
        <f t="shared" si="39"/>
        <v>7050421.082952885</v>
      </c>
      <c r="G170">
        <f t="shared" si="40"/>
        <v>6205395.3992037512</v>
      </c>
      <c r="L170">
        <f>Input!J171</f>
        <v>0</v>
      </c>
      <c r="M170">
        <f t="shared" si="41"/>
        <v>-0.2398162857142857</v>
      </c>
      <c r="N170">
        <f t="shared" si="42"/>
        <v>10.859945038159996</v>
      </c>
      <c r="O170">
        <f t="shared" si="43"/>
        <v>117.93840623185591</v>
      </c>
      <c r="P170">
        <f t="shared" si="44"/>
        <v>39.194600716978229</v>
      </c>
    </row>
    <row r="171" spans="1:16" x14ac:dyDescent="0.25">
      <c r="A171">
        <f>Input!G172</f>
        <v>0</v>
      </c>
      <c r="B171">
        <f t="shared" si="36"/>
        <v>0</v>
      </c>
      <c r="C171" s="4">
        <f>Input!I172</f>
        <v>0</v>
      </c>
      <c r="D171">
        <f t="shared" si="37"/>
        <v>-0.65283328571428567</v>
      </c>
      <c r="E171">
        <f t="shared" si="38"/>
        <v>2665.4700145462321</v>
      </c>
      <c r="F171">
        <f t="shared" si="39"/>
        <v>7108211.0397315277</v>
      </c>
      <c r="G171">
        <f t="shared" si="40"/>
        <v>6259618.9544504015</v>
      </c>
      <c r="L171">
        <f>Input!J172</f>
        <v>0</v>
      </c>
      <c r="M171">
        <f t="shared" si="41"/>
        <v>-0.2398162857142857</v>
      </c>
      <c r="N171">
        <f t="shared" si="42"/>
        <v>10.859945038159996</v>
      </c>
      <c r="O171">
        <f t="shared" si="43"/>
        <v>117.93840623185591</v>
      </c>
      <c r="P171">
        <f t="shared" si="44"/>
        <v>39.194600716978229</v>
      </c>
    </row>
    <row r="172" spans="1:16" x14ac:dyDescent="0.25">
      <c r="A172">
        <f>Input!G173</f>
        <v>0</v>
      </c>
      <c r="B172">
        <f t="shared" si="36"/>
        <v>0</v>
      </c>
      <c r="C172" s="4">
        <f>Input!I173</f>
        <v>0</v>
      </c>
      <c r="D172">
        <f t="shared" si="37"/>
        <v>-0.65283328571428567</v>
      </c>
      <c r="E172">
        <f t="shared" si="38"/>
        <v>2676.3299595843919</v>
      </c>
      <c r="F172">
        <f t="shared" si="39"/>
        <v>7166236.8733226331</v>
      </c>
      <c r="G172">
        <f t="shared" si="40"/>
        <v>6314078.3865095163</v>
      </c>
      <c r="L172">
        <f>Input!J173</f>
        <v>0</v>
      </c>
      <c r="M172">
        <f t="shared" si="41"/>
        <v>-0.2398162857142857</v>
      </c>
      <c r="N172">
        <f t="shared" si="42"/>
        <v>10.859945038159996</v>
      </c>
      <c r="O172">
        <f t="shared" si="43"/>
        <v>117.93840623185591</v>
      </c>
      <c r="P172">
        <f t="shared" si="44"/>
        <v>39.194600716978229</v>
      </c>
    </row>
    <row r="173" spans="1:16" x14ac:dyDescent="0.25">
      <c r="A173">
        <f>Input!G174</f>
        <v>0</v>
      </c>
      <c r="B173">
        <f t="shared" si="36"/>
        <v>0</v>
      </c>
      <c r="C173" s="4">
        <f>Input!I174</f>
        <v>0</v>
      </c>
      <c r="D173">
        <f t="shared" si="37"/>
        <v>-0.65283328571428567</v>
      </c>
      <c r="E173">
        <f t="shared" si="38"/>
        <v>2687.1899046225517</v>
      </c>
      <c r="F173">
        <f t="shared" si="39"/>
        <v>7224498.5837262031</v>
      </c>
      <c r="G173">
        <f t="shared" si="40"/>
        <v>6368773.6953810947</v>
      </c>
      <c r="L173">
        <f>Input!J174</f>
        <v>0</v>
      </c>
      <c r="M173">
        <f t="shared" si="41"/>
        <v>-0.2398162857142857</v>
      </c>
      <c r="N173">
        <f t="shared" si="42"/>
        <v>10.859945038159996</v>
      </c>
      <c r="O173">
        <f t="shared" si="43"/>
        <v>117.93840623185591</v>
      </c>
      <c r="P173">
        <f t="shared" si="44"/>
        <v>39.194600716978229</v>
      </c>
    </row>
    <row r="174" spans="1:16" x14ac:dyDescent="0.25">
      <c r="A174">
        <f>Input!G175</f>
        <v>0</v>
      </c>
      <c r="B174">
        <f t="shared" si="36"/>
        <v>0</v>
      </c>
      <c r="C174" s="4">
        <f>Input!I175</f>
        <v>0</v>
      </c>
      <c r="D174">
        <f t="shared" si="37"/>
        <v>-0.65283328571428567</v>
      </c>
      <c r="E174">
        <f t="shared" si="38"/>
        <v>2698.0498496607115</v>
      </c>
      <c r="F174">
        <f t="shared" si="39"/>
        <v>7282996.1709422367</v>
      </c>
      <c r="G174">
        <f t="shared" si="40"/>
        <v>6423704.8810651368</v>
      </c>
      <c r="L174">
        <f>Input!J175</f>
        <v>0</v>
      </c>
      <c r="M174">
        <f t="shared" si="41"/>
        <v>-0.2398162857142857</v>
      </c>
      <c r="N174">
        <f t="shared" si="42"/>
        <v>10.859945038159996</v>
      </c>
      <c r="O174">
        <f t="shared" si="43"/>
        <v>117.93840623185591</v>
      </c>
      <c r="P174">
        <f t="shared" si="44"/>
        <v>39.194600716978229</v>
      </c>
    </row>
    <row r="175" spans="1:16" x14ac:dyDescent="0.25">
      <c r="A175">
        <f>Input!G176</f>
        <v>0</v>
      </c>
      <c r="B175">
        <f t="shared" si="36"/>
        <v>0</v>
      </c>
      <c r="C175" s="4">
        <f>Input!I176</f>
        <v>0</v>
      </c>
      <c r="D175">
        <f t="shared" si="37"/>
        <v>-0.65283328571428567</v>
      </c>
      <c r="E175">
        <f t="shared" si="38"/>
        <v>2708.9097946988713</v>
      </c>
      <c r="F175">
        <f t="shared" si="39"/>
        <v>7341729.6349707339</v>
      </c>
      <c r="G175">
        <f t="shared" si="40"/>
        <v>6478871.9435616424</v>
      </c>
      <c r="L175">
        <f>Input!J176</f>
        <v>0</v>
      </c>
      <c r="M175">
        <f t="shared" si="41"/>
        <v>-0.2398162857142857</v>
      </c>
      <c r="N175">
        <f t="shared" si="42"/>
        <v>10.859945038159996</v>
      </c>
      <c r="O175">
        <f t="shared" si="43"/>
        <v>117.93840623185591</v>
      </c>
      <c r="P175">
        <f t="shared" si="44"/>
        <v>39.194600716978229</v>
      </c>
    </row>
    <row r="176" spans="1:16" x14ac:dyDescent="0.25">
      <c r="A176">
        <f>Input!G177</f>
        <v>0</v>
      </c>
      <c r="B176">
        <f t="shared" si="36"/>
        <v>0</v>
      </c>
      <c r="C176" s="4">
        <f>Input!I177</f>
        <v>0</v>
      </c>
      <c r="D176">
        <f t="shared" si="37"/>
        <v>-0.65283328571428567</v>
      </c>
      <c r="E176">
        <f t="shared" si="38"/>
        <v>2719.7697397370312</v>
      </c>
      <c r="F176">
        <f t="shared" si="39"/>
        <v>7400698.9758116947</v>
      </c>
      <c r="G176">
        <f t="shared" si="40"/>
        <v>6534274.8828706117</v>
      </c>
      <c r="L176">
        <f>Input!J177</f>
        <v>0</v>
      </c>
      <c r="M176">
        <f t="shared" si="41"/>
        <v>-0.2398162857142857</v>
      </c>
      <c r="N176">
        <f t="shared" si="42"/>
        <v>10.859945038159996</v>
      </c>
      <c r="O176">
        <f t="shared" si="43"/>
        <v>117.93840623185591</v>
      </c>
      <c r="P176">
        <f t="shared" si="44"/>
        <v>39.194600716978229</v>
      </c>
    </row>
    <row r="177" spans="1:16" x14ac:dyDescent="0.25">
      <c r="A177">
        <f>Input!G178</f>
        <v>0</v>
      </c>
      <c r="B177">
        <f t="shared" ref="B177:B194" si="45">A177-$A$3</f>
        <v>0</v>
      </c>
      <c r="C177" s="4">
        <f>Input!I178</f>
        <v>0</v>
      </c>
      <c r="D177">
        <f t="shared" ref="D177:D194" si="46">C177-$C$3</f>
        <v>-0.65283328571428567</v>
      </c>
      <c r="E177">
        <f t="shared" ref="E177:E194" si="47">N177+E176</f>
        <v>2730.629684775191</v>
      </c>
      <c r="F177">
        <f t="shared" ref="F177:F194" si="48">(D177-E177)^2</f>
        <v>7459904.1934651192</v>
      </c>
      <c r="G177">
        <f t="shared" ref="G177:G194" si="49">(E177-$H$4)^2</f>
        <v>6589913.6989920447</v>
      </c>
      <c r="L177">
        <f>Input!J178</f>
        <v>0</v>
      </c>
      <c r="M177">
        <f t="shared" ref="M177:M194" si="50">L177-$L$3</f>
        <v>-0.2398162857142857</v>
      </c>
      <c r="N177">
        <f t="shared" ref="N177:N194" si="51">2*($X$3/PI())*($Z$3/(4*((B177-$Y$3)^2)+$Z$3*$Z$3))</f>
        <v>10.859945038159996</v>
      </c>
      <c r="O177">
        <f t="shared" ref="O177:O194" si="52">(L177-N177)^2</f>
        <v>117.93840623185591</v>
      </c>
      <c r="P177">
        <f t="shared" ref="P177:P194" si="53">(N177-$Q$4)^2</f>
        <v>39.194600716978229</v>
      </c>
    </row>
    <row r="178" spans="1:16" x14ac:dyDescent="0.25">
      <c r="A178">
        <f>Input!G179</f>
        <v>0</v>
      </c>
      <c r="B178">
        <f t="shared" si="45"/>
        <v>0</v>
      </c>
      <c r="C178" s="4">
        <f>Input!I179</f>
        <v>0</v>
      </c>
      <c r="D178">
        <f t="shared" si="46"/>
        <v>-0.65283328571428567</v>
      </c>
      <c r="E178">
        <f t="shared" si="47"/>
        <v>2741.4896298133508</v>
      </c>
      <c r="F178">
        <f t="shared" si="48"/>
        <v>7519345.2879310073</v>
      </c>
      <c r="G178">
        <f t="shared" si="49"/>
        <v>6645788.3919259412</v>
      </c>
      <c r="L178">
        <f>Input!J179</f>
        <v>0</v>
      </c>
      <c r="M178">
        <f t="shared" si="50"/>
        <v>-0.2398162857142857</v>
      </c>
      <c r="N178">
        <f t="shared" si="51"/>
        <v>10.859945038159996</v>
      </c>
      <c r="O178">
        <f t="shared" si="52"/>
        <v>117.93840623185591</v>
      </c>
      <c r="P178">
        <f t="shared" si="53"/>
        <v>39.194600716978229</v>
      </c>
    </row>
    <row r="179" spans="1:16" x14ac:dyDescent="0.25">
      <c r="A179">
        <f>Input!G180</f>
        <v>0</v>
      </c>
      <c r="B179">
        <f t="shared" si="45"/>
        <v>0</v>
      </c>
      <c r="C179" s="4">
        <f>Input!I180</f>
        <v>0</v>
      </c>
      <c r="D179">
        <f t="shared" si="46"/>
        <v>-0.65283328571428567</v>
      </c>
      <c r="E179">
        <f t="shared" si="47"/>
        <v>2752.3495748515106</v>
      </c>
      <c r="F179">
        <f t="shared" si="48"/>
        <v>7579022.2592093591</v>
      </c>
      <c r="G179">
        <f t="shared" si="49"/>
        <v>6701898.9616723023</v>
      </c>
      <c r="L179">
        <f>Input!J180</f>
        <v>0</v>
      </c>
      <c r="M179">
        <f t="shared" si="50"/>
        <v>-0.2398162857142857</v>
      </c>
      <c r="N179">
        <f t="shared" si="51"/>
        <v>10.859945038159996</v>
      </c>
      <c r="O179">
        <f t="shared" si="52"/>
        <v>117.93840623185591</v>
      </c>
      <c r="P179">
        <f t="shared" si="53"/>
        <v>39.194600716978229</v>
      </c>
    </row>
    <row r="180" spans="1:16" x14ac:dyDescent="0.25">
      <c r="A180">
        <f>Input!G181</f>
        <v>0</v>
      </c>
      <c r="B180">
        <f t="shared" si="45"/>
        <v>0</v>
      </c>
      <c r="C180" s="4">
        <f>Input!I181</f>
        <v>0</v>
      </c>
      <c r="D180">
        <f t="shared" si="46"/>
        <v>-0.65283328571428567</v>
      </c>
      <c r="E180">
        <f t="shared" si="47"/>
        <v>2763.2095198896704</v>
      </c>
      <c r="F180">
        <f t="shared" si="48"/>
        <v>7638935.1073001744</v>
      </c>
      <c r="G180">
        <f t="shared" si="49"/>
        <v>6758245.4082311261</v>
      </c>
      <c r="L180">
        <f>Input!J181</f>
        <v>0</v>
      </c>
      <c r="M180">
        <f t="shared" si="50"/>
        <v>-0.2398162857142857</v>
      </c>
      <c r="N180">
        <f t="shared" si="51"/>
        <v>10.859945038159996</v>
      </c>
      <c r="O180">
        <f t="shared" si="52"/>
        <v>117.93840623185591</v>
      </c>
      <c r="P180">
        <f t="shared" si="53"/>
        <v>39.194600716978229</v>
      </c>
    </row>
    <row r="181" spans="1:16" x14ac:dyDescent="0.25">
      <c r="A181">
        <f>Input!G182</f>
        <v>0</v>
      </c>
      <c r="B181">
        <f t="shared" si="45"/>
        <v>0</v>
      </c>
      <c r="C181" s="4">
        <f>Input!I182</f>
        <v>0</v>
      </c>
      <c r="D181">
        <f t="shared" si="46"/>
        <v>-0.65283328571428567</v>
      </c>
      <c r="E181">
        <f t="shared" si="47"/>
        <v>2774.0694649278303</v>
      </c>
      <c r="F181">
        <f t="shared" si="48"/>
        <v>7699083.8322034543</v>
      </c>
      <c r="G181">
        <f t="shared" si="49"/>
        <v>6814827.7316024136</v>
      </c>
      <c r="L181">
        <f>Input!J182</f>
        <v>0</v>
      </c>
      <c r="M181">
        <f t="shared" si="50"/>
        <v>-0.2398162857142857</v>
      </c>
      <c r="N181">
        <f t="shared" si="51"/>
        <v>10.859945038159996</v>
      </c>
      <c r="O181">
        <f t="shared" si="52"/>
        <v>117.93840623185591</v>
      </c>
      <c r="P181">
        <f t="shared" si="53"/>
        <v>39.194600716978229</v>
      </c>
    </row>
    <row r="182" spans="1:16" x14ac:dyDescent="0.25">
      <c r="A182">
        <f>Input!G183</f>
        <v>0</v>
      </c>
      <c r="B182">
        <f t="shared" si="45"/>
        <v>0</v>
      </c>
      <c r="C182" s="4">
        <f>Input!I183</f>
        <v>0</v>
      </c>
      <c r="D182">
        <f t="shared" si="46"/>
        <v>-0.65283328571428567</v>
      </c>
      <c r="E182">
        <f t="shared" si="47"/>
        <v>2784.9294099659901</v>
      </c>
      <c r="F182">
        <f t="shared" si="48"/>
        <v>7759468.4339191969</v>
      </c>
      <c r="G182">
        <f t="shared" si="49"/>
        <v>6871645.9317861656</v>
      </c>
      <c r="L182">
        <f>Input!J183</f>
        <v>0</v>
      </c>
      <c r="M182">
        <f t="shared" si="50"/>
        <v>-0.2398162857142857</v>
      </c>
      <c r="N182">
        <f t="shared" si="51"/>
        <v>10.859945038159996</v>
      </c>
      <c r="O182">
        <f t="shared" si="52"/>
        <v>117.93840623185591</v>
      </c>
      <c r="P182">
        <f t="shared" si="53"/>
        <v>39.194600716978229</v>
      </c>
    </row>
    <row r="183" spans="1:16" x14ac:dyDescent="0.25">
      <c r="A183">
        <f>Input!G184</f>
        <v>0</v>
      </c>
      <c r="B183">
        <f t="shared" si="45"/>
        <v>0</v>
      </c>
      <c r="C183" s="4">
        <f>Input!I184</f>
        <v>0</v>
      </c>
      <c r="D183">
        <f t="shared" si="46"/>
        <v>-0.65283328571428567</v>
      </c>
      <c r="E183">
        <f t="shared" si="47"/>
        <v>2795.7893550041499</v>
      </c>
      <c r="F183">
        <f t="shared" si="48"/>
        <v>7820088.9124474041</v>
      </c>
      <c r="G183">
        <f t="shared" si="49"/>
        <v>6928700.0087823812</v>
      </c>
      <c r="L183">
        <f>Input!J184</f>
        <v>0</v>
      </c>
      <c r="M183">
        <f t="shared" si="50"/>
        <v>-0.2398162857142857</v>
      </c>
      <c r="N183">
        <f t="shared" si="51"/>
        <v>10.859945038159996</v>
      </c>
      <c r="O183">
        <f t="shared" si="52"/>
        <v>117.93840623185591</v>
      </c>
      <c r="P183">
        <f t="shared" si="53"/>
        <v>39.194600716978229</v>
      </c>
    </row>
    <row r="184" spans="1:16" x14ac:dyDescent="0.25">
      <c r="A184">
        <f>Input!G185</f>
        <v>0</v>
      </c>
      <c r="B184">
        <f t="shared" si="45"/>
        <v>0</v>
      </c>
      <c r="C184" s="4">
        <f>Input!I185</f>
        <v>0</v>
      </c>
      <c r="D184">
        <f t="shared" si="46"/>
        <v>-0.65283328571428567</v>
      </c>
      <c r="E184">
        <f t="shared" si="47"/>
        <v>2806.6493000423097</v>
      </c>
      <c r="F184">
        <f t="shared" si="48"/>
        <v>7880945.267788074</v>
      </c>
      <c r="G184">
        <f t="shared" si="49"/>
        <v>6985989.9625910595</v>
      </c>
      <c r="L184">
        <f>Input!J185</f>
        <v>0</v>
      </c>
      <c r="M184">
        <f t="shared" si="50"/>
        <v>-0.2398162857142857</v>
      </c>
      <c r="N184">
        <f t="shared" si="51"/>
        <v>10.859945038159996</v>
      </c>
      <c r="O184">
        <f t="shared" si="52"/>
        <v>117.93840623185591</v>
      </c>
      <c r="P184">
        <f t="shared" si="53"/>
        <v>39.194600716978229</v>
      </c>
    </row>
    <row r="185" spans="1:16" x14ac:dyDescent="0.25">
      <c r="A185">
        <f>Input!G186</f>
        <v>0</v>
      </c>
      <c r="B185">
        <f t="shared" si="45"/>
        <v>0</v>
      </c>
      <c r="C185" s="4">
        <f>Input!I186</f>
        <v>0</v>
      </c>
      <c r="D185">
        <f t="shared" si="46"/>
        <v>-0.65283328571428567</v>
      </c>
      <c r="E185">
        <f t="shared" si="47"/>
        <v>2817.5092450804696</v>
      </c>
      <c r="F185">
        <f t="shared" si="48"/>
        <v>7942037.4999412084</v>
      </c>
      <c r="G185">
        <f t="shared" si="49"/>
        <v>7043515.7932122024</v>
      </c>
      <c r="L185">
        <f>Input!J186</f>
        <v>0</v>
      </c>
      <c r="M185">
        <f t="shared" si="50"/>
        <v>-0.2398162857142857</v>
      </c>
      <c r="N185">
        <f t="shared" si="51"/>
        <v>10.859945038159996</v>
      </c>
      <c r="O185">
        <f t="shared" si="52"/>
        <v>117.93840623185591</v>
      </c>
      <c r="P185">
        <f t="shared" si="53"/>
        <v>39.194600716978229</v>
      </c>
    </row>
    <row r="186" spans="1:16" x14ac:dyDescent="0.25">
      <c r="A186">
        <f>Input!G187</f>
        <v>0</v>
      </c>
      <c r="B186">
        <f t="shared" si="45"/>
        <v>0</v>
      </c>
      <c r="C186" s="4">
        <f>Input!I187</f>
        <v>0</v>
      </c>
      <c r="D186">
        <f t="shared" si="46"/>
        <v>-0.65283328571428567</v>
      </c>
      <c r="E186">
        <f t="shared" si="47"/>
        <v>2828.3691901186294</v>
      </c>
      <c r="F186">
        <f t="shared" si="48"/>
        <v>8003365.6089068064</v>
      </c>
      <c r="G186">
        <f t="shared" si="49"/>
        <v>7101277.5006458089</v>
      </c>
      <c r="L186">
        <f>Input!J187</f>
        <v>0</v>
      </c>
      <c r="M186">
        <f t="shared" si="50"/>
        <v>-0.2398162857142857</v>
      </c>
      <c r="N186">
        <f t="shared" si="51"/>
        <v>10.859945038159996</v>
      </c>
      <c r="O186">
        <f t="shared" si="52"/>
        <v>117.93840623185591</v>
      </c>
      <c r="P186">
        <f t="shared" si="53"/>
        <v>39.194600716978229</v>
      </c>
    </row>
    <row r="187" spans="1:16" x14ac:dyDescent="0.25">
      <c r="A187">
        <f>Input!G188</f>
        <v>0</v>
      </c>
      <c r="B187">
        <f t="shared" si="45"/>
        <v>0</v>
      </c>
      <c r="C187" s="4">
        <f>Input!I188</f>
        <v>0</v>
      </c>
      <c r="D187">
        <f t="shared" si="46"/>
        <v>-0.65283328571428567</v>
      </c>
      <c r="E187">
        <f t="shared" si="47"/>
        <v>2839.2291351567892</v>
      </c>
      <c r="F187">
        <f t="shared" si="48"/>
        <v>8064929.5946848681</v>
      </c>
      <c r="G187">
        <f t="shared" si="49"/>
        <v>7159275.084891879</v>
      </c>
      <c r="L187">
        <f>Input!J188</f>
        <v>0</v>
      </c>
      <c r="M187">
        <f t="shared" si="50"/>
        <v>-0.2398162857142857</v>
      </c>
      <c r="N187">
        <f t="shared" si="51"/>
        <v>10.859945038159996</v>
      </c>
      <c r="O187">
        <f t="shared" si="52"/>
        <v>117.93840623185591</v>
      </c>
      <c r="P187">
        <f t="shared" si="53"/>
        <v>39.194600716978229</v>
      </c>
    </row>
    <row r="188" spans="1:16" x14ac:dyDescent="0.25">
      <c r="A188">
        <f>Input!G189</f>
        <v>0</v>
      </c>
      <c r="B188">
        <f t="shared" si="45"/>
        <v>0</v>
      </c>
      <c r="C188" s="4">
        <f>Input!I189</f>
        <v>0</v>
      </c>
      <c r="D188">
        <f t="shared" si="46"/>
        <v>-0.65283328571428567</v>
      </c>
      <c r="E188">
        <f t="shared" si="47"/>
        <v>2850.089080194949</v>
      </c>
      <c r="F188">
        <f t="shared" si="48"/>
        <v>8126729.4572753934</v>
      </c>
      <c r="G188">
        <f t="shared" si="49"/>
        <v>7217508.5459504128</v>
      </c>
      <c r="L188">
        <f>Input!J189</f>
        <v>0</v>
      </c>
      <c r="M188">
        <f t="shared" si="50"/>
        <v>-0.2398162857142857</v>
      </c>
      <c r="N188">
        <f t="shared" si="51"/>
        <v>10.859945038159996</v>
      </c>
      <c r="O188">
        <f t="shared" si="52"/>
        <v>117.93840623185591</v>
      </c>
      <c r="P188">
        <f t="shared" si="53"/>
        <v>39.194600716978229</v>
      </c>
    </row>
    <row r="189" spans="1:16" x14ac:dyDescent="0.25">
      <c r="A189">
        <f>Input!G190</f>
        <v>0</v>
      </c>
      <c r="B189">
        <f t="shared" si="45"/>
        <v>0</v>
      </c>
      <c r="C189" s="4">
        <f>Input!I190</f>
        <v>0</v>
      </c>
      <c r="D189">
        <f t="shared" si="46"/>
        <v>-0.65283328571428567</v>
      </c>
      <c r="E189">
        <f t="shared" si="47"/>
        <v>2860.9490252331088</v>
      </c>
      <c r="F189">
        <f t="shared" si="48"/>
        <v>8188765.1966783823</v>
      </c>
      <c r="G189">
        <f t="shared" si="49"/>
        <v>7275977.8838214101</v>
      </c>
      <c r="L189">
        <f>Input!J190</f>
        <v>0</v>
      </c>
      <c r="M189">
        <f t="shared" si="50"/>
        <v>-0.2398162857142857</v>
      </c>
      <c r="N189">
        <f t="shared" si="51"/>
        <v>10.859945038159996</v>
      </c>
      <c r="O189">
        <f t="shared" si="52"/>
        <v>117.93840623185591</v>
      </c>
      <c r="P189">
        <f t="shared" si="53"/>
        <v>39.194600716978229</v>
      </c>
    </row>
    <row r="190" spans="1:16" x14ac:dyDescent="0.25">
      <c r="A190">
        <f>Input!G191</f>
        <v>0</v>
      </c>
      <c r="B190">
        <f t="shared" si="45"/>
        <v>0</v>
      </c>
      <c r="C190" s="4">
        <f>Input!I191</f>
        <v>0</v>
      </c>
      <c r="D190">
        <f t="shared" si="46"/>
        <v>-0.65283328571428567</v>
      </c>
      <c r="E190">
        <f t="shared" si="47"/>
        <v>2871.8089702712687</v>
      </c>
      <c r="F190">
        <f t="shared" si="48"/>
        <v>8251036.8128938349</v>
      </c>
      <c r="G190">
        <f t="shared" si="49"/>
        <v>7334683.0985048721</v>
      </c>
      <c r="L190">
        <f>Input!J191</f>
        <v>0</v>
      </c>
      <c r="M190">
        <f t="shared" si="50"/>
        <v>-0.2398162857142857</v>
      </c>
      <c r="N190">
        <f t="shared" si="51"/>
        <v>10.859945038159996</v>
      </c>
      <c r="O190">
        <f t="shared" si="52"/>
        <v>117.93840623185591</v>
      </c>
      <c r="P190">
        <f t="shared" si="53"/>
        <v>39.194600716978229</v>
      </c>
    </row>
    <row r="191" spans="1:16" x14ac:dyDescent="0.25">
      <c r="A191">
        <f>Input!G192</f>
        <v>0</v>
      </c>
      <c r="B191">
        <f t="shared" si="45"/>
        <v>0</v>
      </c>
      <c r="C191" s="4">
        <f>Input!I192</f>
        <v>0</v>
      </c>
      <c r="D191">
        <f t="shared" si="46"/>
        <v>-0.65283328571428567</v>
      </c>
      <c r="E191">
        <f t="shared" si="47"/>
        <v>2882.6689153094285</v>
      </c>
      <c r="F191">
        <f t="shared" si="48"/>
        <v>8313544.3059217511</v>
      </c>
      <c r="G191">
        <f t="shared" si="49"/>
        <v>7393624.1900007967</v>
      </c>
      <c r="L191">
        <f>Input!J192</f>
        <v>0</v>
      </c>
      <c r="M191">
        <f t="shared" si="50"/>
        <v>-0.2398162857142857</v>
      </c>
      <c r="N191">
        <f t="shared" si="51"/>
        <v>10.859945038159996</v>
      </c>
      <c r="O191">
        <f t="shared" si="52"/>
        <v>117.93840623185591</v>
      </c>
      <c r="P191">
        <f t="shared" si="53"/>
        <v>39.194600716978229</v>
      </c>
    </row>
    <row r="192" spans="1:16" x14ac:dyDescent="0.25">
      <c r="A192">
        <f>Input!G193</f>
        <v>0</v>
      </c>
      <c r="B192">
        <f t="shared" si="45"/>
        <v>0</v>
      </c>
      <c r="C192" s="4">
        <f>Input!I193</f>
        <v>0</v>
      </c>
      <c r="D192">
        <f t="shared" si="46"/>
        <v>-0.65283328571428567</v>
      </c>
      <c r="E192">
        <f t="shared" si="47"/>
        <v>2893.5288603475883</v>
      </c>
      <c r="F192">
        <f t="shared" si="48"/>
        <v>8376287.6757621318</v>
      </c>
      <c r="G192">
        <f t="shared" si="49"/>
        <v>7452801.1583091849</v>
      </c>
      <c r="L192">
        <f>Input!J193</f>
        <v>0</v>
      </c>
      <c r="M192">
        <f t="shared" si="50"/>
        <v>-0.2398162857142857</v>
      </c>
      <c r="N192">
        <f t="shared" si="51"/>
        <v>10.859945038159996</v>
      </c>
      <c r="O192">
        <f t="shared" si="52"/>
        <v>117.93840623185591</v>
      </c>
      <c r="P192">
        <f t="shared" si="53"/>
        <v>39.194600716978229</v>
      </c>
    </row>
    <row r="193" spans="1:16" x14ac:dyDescent="0.25">
      <c r="A193">
        <f>Input!G194</f>
        <v>0</v>
      </c>
      <c r="B193">
        <f t="shared" si="45"/>
        <v>0</v>
      </c>
      <c r="C193" s="4">
        <f>Input!I194</f>
        <v>0</v>
      </c>
      <c r="D193">
        <f t="shared" si="46"/>
        <v>-0.65283328571428567</v>
      </c>
      <c r="E193">
        <f t="shared" si="47"/>
        <v>2904.3888053857481</v>
      </c>
      <c r="F193">
        <f t="shared" si="48"/>
        <v>8439266.9224149752</v>
      </c>
      <c r="G193">
        <f t="shared" si="49"/>
        <v>7512214.0034300378</v>
      </c>
      <c r="L193">
        <f>Input!J194</f>
        <v>0</v>
      </c>
      <c r="M193">
        <f t="shared" si="50"/>
        <v>-0.2398162857142857</v>
      </c>
      <c r="N193">
        <f t="shared" si="51"/>
        <v>10.859945038159996</v>
      </c>
      <c r="O193">
        <f t="shared" si="52"/>
        <v>117.93840623185591</v>
      </c>
      <c r="P193">
        <f t="shared" si="53"/>
        <v>39.194600716978229</v>
      </c>
    </row>
    <row r="194" spans="1:16" x14ac:dyDescent="0.25">
      <c r="A194">
        <f>Input!G195</f>
        <v>0</v>
      </c>
      <c r="B194">
        <f t="shared" si="45"/>
        <v>0</v>
      </c>
      <c r="C194" s="4">
        <f>Input!I195</f>
        <v>0</v>
      </c>
      <c r="D194">
        <f t="shared" si="46"/>
        <v>-0.65283328571428567</v>
      </c>
      <c r="E194">
        <f t="shared" si="47"/>
        <v>2915.2487504239079</v>
      </c>
      <c r="F194">
        <f t="shared" si="48"/>
        <v>8502482.0458802823</v>
      </c>
      <c r="G194">
        <f t="shared" si="49"/>
        <v>7571862.7253633542</v>
      </c>
      <c r="L194">
        <f>Input!J195</f>
        <v>0</v>
      </c>
      <c r="M194">
        <f t="shared" si="50"/>
        <v>-0.2398162857142857</v>
      </c>
      <c r="N194">
        <f t="shared" si="51"/>
        <v>10.859945038159996</v>
      </c>
      <c r="O194">
        <f t="shared" si="52"/>
        <v>117.93840623185591</v>
      </c>
      <c r="P194">
        <f t="shared" si="53"/>
        <v>39.194600716978229</v>
      </c>
    </row>
    <row r="195" spans="1:16" x14ac:dyDescent="0.25">
      <c r="C195" s="4"/>
    </row>
    <row r="196" spans="1:16" x14ac:dyDescent="0.25">
      <c r="C196" s="4"/>
    </row>
    <row r="197" spans="1:16" x14ac:dyDescent="0.25">
      <c r="C197" s="4"/>
    </row>
    <row r="198" spans="1:16" x14ac:dyDescent="0.25">
      <c r="C198" s="4"/>
    </row>
    <row r="199" spans="1:16" x14ac:dyDescent="0.25">
      <c r="C199" s="4"/>
    </row>
    <row r="200" spans="1:16" x14ac:dyDescent="0.25">
      <c r="C200" s="4"/>
    </row>
    <row r="201" spans="1:16" x14ac:dyDescent="0.25">
      <c r="C201" s="4"/>
    </row>
    <row r="202" spans="1:16" x14ac:dyDescent="0.25">
      <c r="C202" s="4"/>
    </row>
    <row r="203" spans="1:16" x14ac:dyDescent="0.25">
      <c r="C203" s="4"/>
    </row>
    <row r="204" spans="1:16" x14ac:dyDescent="0.25">
      <c r="C204" s="4"/>
    </row>
    <row r="205" spans="1:16" x14ac:dyDescent="0.25">
      <c r="C205" s="4"/>
    </row>
    <row r="206" spans="1:16" x14ac:dyDescent="0.25">
      <c r="C206" s="4"/>
    </row>
    <row r="207" spans="1:16" x14ac:dyDescent="0.25">
      <c r="C207" s="4"/>
    </row>
    <row r="208" spans="1:16" x14ac:dyDescent="0.25">
      <c r="C208" s="4"/>
    </row>
    <row r="209" spans="3:3" x14ac:dyDescent="0.25">
      <c r="C209" s="4"/>
    </row>
    <row r="210" spans="3:3" x14ac:dyDescent="0.25">
      <c r="C210" s="4"/>
    </row>
  </sheetData>
  <mergeCells count="3">
    <mergeCell ref="C1:J1"/>
    <mergeCell ref="L1:S1"/>
    <mergeCell ref="AB3:AI18"/>
  </mergeCells>
  <conditionalFormatting sqref="W6">
    <cfRule type="cellIs" dxfId="8" priority="1" operator="greaterThan">
      <formula>0.05</formula>
    </cfRule>
    <cfRule type="cellIs" dxfId="7" priority="2" operator="between">
      <formula>0.05</formula>
      <formula>0.025</formula>
    </cfRule>
    <cfRule type="cellIs" dxfId="6" priority="3" operator="lessThan">
      <formula>0.025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03"/>
  <sheetViews>
    <sheetView workbookViewId="0">
      <selection activeCell="K3" sqref="K3"/>
    </sheetView>
  </sheetViews>
  <sheetFormatPr defaultRowHeight="15" x14ac:dyDescent="0.25"/>
  <cols>
    <col min="8" max="8" width="12" bestFit="1" customWidth="1"/>
    <col min="9" max="10" width="12" customWidth="1"/>
    <col min="11" max="11" width="12" bestFit="1" customWidth="1"/>
    <col min="17" max="17" width="12" bestFit="1" customWidth="1"/>
    <col min="18" max="19" width="12" customWidth="1"/>
    <col min="20" max="20" width="12.140625" bestFit="1" customWidth="1"/>
    <col min="21" max="21" width="12.42578125" bestFit="1" customWidth="1"/>
    <col min="24" max="24" width="16.42578125" bestFit="1" customWidth="1"/>
    <col min="25" max="25" width="12.28515625" bestFit="1" customWidth="1"/>
    <col min="26" max="28" width="9" bestFit="1" customWidth="1"/>
    <col min="30" max="30" width="11.5703125" bestFit="1" customWidth="1"/>
    <col min="31" max="31" width="12.42578125" customWidth="1"/>
    <col min="32" max="32" width="11.5703125" bestFit="1" customWidth="1"/>
  </cols>
  <sheetData>
    <row r="1" spans="1:37" ht="18" x14ac:dyDescent="0.35">
      <c r="E1" s="28" t="s">
        <v>18</v>
      </c>
      <c r="F1" s="28"/>
      <c r="G1" s="28"/>
      <c r="H1" s="28"/>
      <c r="I1" s="28"/>
      <c r="J1" s="28"/>
      <c r="K1" s="28"/>
      <c r="L1" s="28"/>
      <c r="N1" s="28" t="s">
        <v>19</v>
      </c>
      <c r="O1" s="28"/>
      <c r="P1" s="28"/>
      <c r="Q1" s="28"/>
      <c r="R1" s="28"/>
      <c r="S1" s="28"/>
      <c r="T1" s="28"/>
      <c r="U1" s="28"/>
    </row>
    <row r="2" spans="1:37" ht="14.45" x14ac:dyDescent="0.3">
      <c r="A2" t="s">
        <v>30</v>
      </c>
      <c r="B2" t="s">
        <v>9</v>
      </c>
      <c r="C2" t="s">
        <v>32</v>
      </c>
      <c r="D2" t="s">
        <v>35</v>
      </c>
      <c r="E2" t="s">
        <v>0</v>
      </c>
      <c r="F2" t="s">
        <v>20</v>
      </c>
      <c r="G2" t="s">
        <v>8</v>
      </c>
      <c r="H2" t="s">
        <v>2</v>
      </c>
      <c r="K2" t="s">
        <v>4</v>
      </c>
      <c r="L2" t="s">
        <v>3</v>
      </c>
      <c r="N2" t="s">
        <v>0</v>
      </c>
      <c r="O2" t="s">
        <v>21</v>
      </c>
      <c r="P2" t="s">
        <v>8</v>
      </c>
      <c r="Q2" t="s">
        <v>2</v>
      </c>
      <c r="T2" t="s">
        <v>4</v>
      </c>
      <c r="U2" t="s">
        <v>3</v>
      </c>
      <c r="X2" t="s">
        <v>7</v>
      </c>
      <c r="Z2" t="s">
        <v>10</v>
      </c>
      <c r="AA2" t="s">
        <v>33</v>
      </c>
      <c r="AB2" t="s">
        <v>34</v>
      </c>
    </row>
    <row r="3" spans="1:37" x14ac:dyDescent="0.25">
      <c r="A3">
        <f>Input!G4</f>
        <v>0</v>
      </c>
      <c r="B3">
        <f>A3-$A$3</f>
        <v>0</v>
      </c>
      <c r="C3">
        <f>B3*$AA$3</f>
        <v>0</v>
      </c>
      <c r="D3">
        <f>POWER(C3,$AB$3)</f>
        <v>0</v>
      </c>
      <c r="E3" s="4">
        <f>Input!I4</f>
        <v>0.65283328571428567</v>
      </c>
      <c r="F3">
        <f>E3-$E$3</f>
        <v>0</v>
      </c>
      <c r="G3">
        <f>$Z$3*(1-EXP(-1*D3))</f>
        <v>0</v>
      </c>
      <c r="H3">
        <f>(F3-G3)^2</f>
        <v>0</v>
      </c>
      <c r="I3">
        <f>(G3-$J$4)^2</f>
        <v>71385.517148404222</v>
      </c>
      <c r="J3" s="2" t="s">
        <v>11</v>
      </c>
      <c r="K3" s="23">
        <f>SUM(H3:H167)</f>
        <v>746046.60921457724</v>
      </c>
      <c r="L3">
        <f>1-(K3/K5)</f>
        <v>0.82900538659523959</v>
      </c>
      <c r="N3">
        <f>Input!J4</f>
        <v>0.2398162857142857</v>
      </c>
      <c r="O3">
        <f>N3-$N$3</f>
        <v>0</v>
      </c>
      <c r="P3">
        <f>POWER(C3,$AB$3)*EXP(-D3)*$Z$3*$AA$3*$AB$3</f>
        <v>0</v>
      </c>
      <c r="Q3">
        <f>(O3-P3)^2</f>
        <v>0</v>
      </c>
      <c r="R3">
        <f>(P3-$S$4)^2</f>
        <v>56.457915571853135</v>
      </c>
      <c r="S3" s="1" t="s">
        <v>11</v>
      </c>
      <c r="T3" s="23">
        <f>SUM(Q3:Q167)</f>
        <v>2228.7902814196796</v>
      </c>
      <c r="U3" s="5">
        <f>1-(T3/T5)</f>
        <v>0.25606817694135864</v>
      </c>
      <c r="X3">
        <f>COUNT(B3:B500)</f>
        <v>81</v>
      </c>
      <c r="Z3">
        <v>578.28037316264226</v>
      </c>
      <c r="AA3">
        <v>2.7950913507624794E-2</v>
      </c>
      <c r="AB3">
        <v>2.7760187257807347</v>
      </c>
      <c r="AD3" s="29"/>
      <c r="AE3" s="29"/>
      <c r="AF3" s="29"/>
      <c r="AG3" s="29"/>
      <c r="AH3" s="29"/>
      <c r="AI3" s="29"/>
      <c r="AJ3" s="29"/>
      <c r="AK3" s="29"/>
    </row>
    <row r="4" spans="1:37" x14ac:dyDescent="0.25">
      <c r="A4">
        <f>Input!G5</f>
        <v>1</v>
      </c>
      <c r="B4">
        <f t="shared" ref="B4:B67" si="0">A4-$A$3</f>
        <v>1</v>
      </c>
      <c r="C4">
        <f t="shared" ref="C4:C67" si="1">B4*$AA$3</f>
        <v>2.7950913507624794E-2</v>
      </c>
      <c r="D4">
        <f t="shared" ref="D4:D67" si="2">POWER(C4,$AB$3)</f>
        <v>4.8659340792916818E-5</v>
      </c>
      <c r="E4" s="4">
        <f>Input!I5</f>
        <v>0.90597271428571424</v>
      </c>
      <c r="F4">
        <f t="shared" ref="F4:F67" si="3">E4-$E$3</f>
        <v>0.25313942857142857</v>
      </c>
      <c r="G4">
        <f t="shared" ref="G4:G67" si="4">$Z$3*(1-EXP(-1*D4))</f>
        <v>2.8138057156390874E-2</v>
      </c>
      <c r="H4">
        <f t="shared" ref="H4:H67" si="5">(F4-G4)^2</f>
        <v>5.0625617138647744E-2</v>
      </c>
      <c r="I4">
        <f t="shared" ref="I4:I67" si="6">(G4-$J$4)^2</f>
        <v>71370.482049518963</v>
      </c>
      <c r="J4">
        <f>AVERAGE(E3:E167)</f>
        <v>267.18068258840162</v>
      </c>
      <c r="K4" t="s">
        <v>5</v>
      </c>
      <c r="L4" t="s">
        <v>6</v>
      </c>
      <c r="N4">
        <f>Input!J5</f>
        <v>0.25313942857142857</v>
      </c>
      <c r="O4">
        <f t="shared" ref="O4:O67" si="7">N4-$N$3</f>
        <v>1.3323142857142867E-2</v>
      </c>
      <c r="P4">
        <f t="shared" ref="P4:P67" si="8">POWER(C4,$AB$3)*EXP(-D4)*$Z$3*$AA$3*$AB$3</f>
        <v>2.1832423086434061E-3</v>
      </c>
      <c r="Q4">
        <f t="shared" ref="Q4:Q67" si="9">(O4-P4)^2</f>
        <v>1.2409738423045858E-4</v>
      </c>
      <c r="R4">
        <f t="shared" ref="R4:R67" si="10">(P4-$S$4)^2</f>
        <v>56.425111235585973</v>
      </c>
      <c r="S4">
        <f>AVERAGE(N3:N167)</f>
        <v>7.513848253182462</v>
      </c>
      <c r="T4" t="s">
        <v>5</v>
      </c>
      <c r="U4" t="s">
        <v>6</v>
      </c>
      <c r="AD4" s="29"/>
      <c r="AE4" s="29"/>
      <c r="AF4" s="29"/>
      <c r="AG4" s="29"/>
      <c r="AH4" s="29"/>
      <c r="AI4" s="29"/>
      <c r="AJ4" s="29"/>
      <c r="AK4" s="29"/>
    </row>
    <row r="5" spans="1:37" x14ac:dyDescent="0.25">
      <c r="A5">
        <f>Input!G6</f>
        <v>2</v>
      </c>
      <c r="B5">
        <f t="shared" si="0"/>
        <v>2</v>
      </c>
      <c r="C5">
        <f t="shared" si="1"/>
        <v>5.5901827015249587E-2</v>
      </c>
      <c r="D5">
        <f t="shared" si="2"/>
        <v>3.3329678623678381E-4</v>
      </c>
      <c r="E5" s="4">
        <f>Input!I6</f>
        <v>1.2790202857142856</v>
      </c>
      <c r="F5">
        <f t="shared" si="3"/>
        <v>0.62618699999999994</v>
      </c>
      <c r="G5">
        <f t="shared" si="4"/>
        <v>0.19270687384411697</v>
      </c>
      <c r="H5">
        <f t="shared" si="5"/>
        <v>0.18790501977212018</v>
      </c>
      <c r="I5">
        <f t="shared" si="6"/>
        <v>71282.579176157131</v>
      </c>
      <c r="K5">
        <f>SUM(I3:I167)</f>
        <v>4362983.1043192847</v>
      </c>
      <c r="L5" s="5">
        <f>1-((1-L3)*(X3-1)/(X3-1-1))</f>
        <v>0.8268408978179641</v>
      </c>
      <c r="N5">
        <f>Input!J6</f>
        <v>0.37304757142857137</v>
      </c>
      <c r="O5">
        <f t="shared" si="7"/>
        <v>0.13323128571428566</v>
      </c>
      <c r="P5">
        <f t="shared" si="8"/>
        <v>1.4950070042209955E-2</v>
      </c>
      <c r="Q5">
        <f t="shared" si="9"/>
        <v>1.3990445980864089E-2</v>
      </c>
      <c r="R5">
        <f t="shared" si="10"/>
        <v>56.233473961104174</v>
      </c>
      <c r="T5">
        <f>SUM(R3:R167)</f>
        <v>2995.9603989732705</v>
      </c>
      <c r="U5" s="5">
        <f>1-((1-U3)*(X3-1)/(X3-1-1))</f>
        <v>0.24665131842162891</v>
      </c>
      <c r="X5" s="17"/>
      <c r="Y5" s="18"/>
      <c r="AD5" s="29"/>
      <c r="AE5" s="29"/>
      <c r="AF5" s="29"/>
      <c r="AG5" s="29"/>
      <c r="AH5" s="29"/>
      <c r="AI5" s="29"/>
      <c r="AJ5" s="29"/>
      <c r="AK5" s="29"/>
    </row>
    <row r="6" spans="1:37" x14ac:dyDescent="0.25">
      <c r="A6">
        <f>Input!G7</f>
        <v>3</v>
      </c>
      <c r="B6">
        <f t="shared" si="0"/>
        <v>3</v>
      </c>
      <c r="C6">
        <f t="shared" si="1"/>
        <v>8.3852740522874378E-2</v>
      </c>
      <c r="D6">
        <f t="shared" si="2"/>
        <v>1.0272206909301531E-3</v>
      </c>
      <c r="E6" s="4">
        <f>Input!I7</f>
        <v>1.6520678571428571</v>
      </c>
      <c r="F6">
        <f t="shared" si="3"/>
        <v>0.99923457142857142</v>
      </c>
      <c r="G6">
        <f t="shared" si="4"/>
        <v>0.59371657329053196</v>
      </c>
      <c r="H6">
        <f t="shared" si="5"/>
        <v>0.16444484681388297</v>
      </c>
      <c r="I6">
        <f t="shared" si="6"/>
        <v>71068.610449141997</v>
      </c>
      <c r="N6">
        <f>Input!J7</f>
        <v>0.37304757142857148</v>
      </c>
      <c r="O6">
        <f t="shared" si="7"/>
        <v>0.13323128571428577</v>
      </c>
      <c r="P6">
        <f t="shared" si="8"/>
        <v>4.6044153452238307E-2</v>
      </c>
      <c r="Q6">
        <f t="shared" si="9"/>
        <v>7.6015960320797585E-3</v>
      </c>
      <c r="R6">
        <f t="shared" si="10"/>
        <v>55.768098071947534</v>
      </c>
      <c r="X6" s="19" t="s">
        <v>17</v>
      </c>
      <c r="Y6" s="25">
        <f>SQRT((U5-L5)^2)</f>
        <v>0.5801895793963352</v>
      </c>
      <c r="AD6" s="29"/>
      <c r="AE6" s="29"/>
      <c r="AF6" s="29"/>
      <c r="AG6" s="29"/>
      <c r="AH6" s="29"/>
      <c r="AI6" s="29"/>
      <c r="AJ6" s="29"/>
      <c r="AK6" s="29"/>
    </row>
    <row r="7" spans="1:37" x14ac:dyDescent="0.25">
      <c r="A7">
        <f>Input!G8</f>
        <v>4</v>
      </c>
      <c r="B7">
        <f t="shared" si="0"/>
        <v>4</v>
      </c>
      <c r="C7">
        <f t="shared" si="1"/>
        <v>0.11180365403049917</v>
      </c>
      <c r="D7">
        <f t="shared" si="2"/>
        <v>2.2829480610624918E-3</v>
      </c>
      <c r="E7" s="4">
        <f>Input!I8</f>
        <v>2.1317005714285715</v>
      </c>
      <c r="F7">
        <f t="shared" si="3"/>
        <v>1.4788672857142857</v>
      </c>
      <c r="G7">
        <f t="shared" si="4"/>
        <v>1.3186782469590592</v>
      </c>
      <c r="H7">
        <f t="shared" si="5"/>
        <v>2.5660528137323457E-2</v>
      </c>
      <c r="I7">
        <f t="shared" si="6"/>
        <v>70682.605352449231</v>
      </c>
      <c r="N7">
        <f>Input!J8</f>
        <v>0.47963271428571441</v>
      </c>
      <c r="O7">
        <f t="shared" si="7"/>
        <v>0.23981642857142871</v>
      </c>
      <c r="P7">
        <f t="shared" si="8"/>
        <v>0.10220247417293375</v>
      </c>
      <c r="Q7">
        <f t="shared" si="9"/>
        <v>1.8937600445191046E-2</v>
      </c>
      <c r="R7">
        <f t="shared" si="10"/>
        <v>54.932493153509753</v>
      </c>
      <c r="X7" s="21"/>
      <c r="Y7" s="22"/>
      <c r="AD7" s="29"/>
      <c r="AE7" s="29"/>
      <c r="AF7" s="29"/>
      <c r="AG7" s="29"/>
      <c r="AH7" s="29"/>
      <c r="AI7" s="29"/>
      <c r="AJ7" s="29"/>
      <c r="AK7" s="29"/>
    </row>
    <row r="8" spans="1:37" x14ac:dyDescent="0.25">
      <c r="A8">
        <f>Input!G9</f>
        <v>5</v>
      </c>
      <c r="B8">
        <f t="shared" si="0"/>
        <v>5</v>
      </c>
      <c r="C8">
        <f t="shared" si="1"/>
        <v>0.13975456753812396</v>
      </c>
      <c r="D8">
        <f t="shared" si="2"/>
        <v>4.2415055720941598E-3</v>
      </c>
      <c r="E8" s="4">
        <f>Input!I9</f>
        <v>3.237520142857143</v>
      </c>
      <c r="F8">
        <f t="shared" si="3"/>
        <v>2.5846868571428572</v>
      </c>
      <c r="G8">
        <f t="shared" si="4"/>
        <v>2.4475850328124493</v>
      </c>
      <c r="H8">
        <f t="shared" si="5"/>
        <v>1.8796910234726013E-2</v>
      </c>
      <c r="I8">
        <f t="shared" si="6"/>
        <v>70083.612941377083</v>
      </c>
      <c r="N8">
        <f>Input!J9</f>
        <v>1.1058195714285715</v>
      </c>
      <c r="O8">
        <f t="shared" si="7"/>
        <v>0.86600328571428575</v>
      </c>
      <c r="P8">
        <f t="shared" si="8"/>
        <v>0.18951117733468156</v>
      </c>
      <c r="Q8">
        <f t="shared" si="9"/>
        <v>0.45764157269988209</v>
      </c>
      <c r="R8">
        <f t="shared" si="10"/>
        <v>53.645913600638416</v>
      </c>
      <c r="AD8" s="29"/>
      <c r="AE8" s="29"/>
      <c r="AF8" s="29"/>
      <c r="AG8" s="29"/>
      <c r="AH8" s="29"/>
      <c r="AI8" s="29"/>
      <c r="AJ8" s="29"/>
      <c r="AK8" s="29"/>
    </row>
    <row r="9" spans="1:37" x14ac:dyDescent="0.25">
      <c r="A9">
        <f>Input!G10</f>
        <v>6</v>
      </c>
      <c r="B9">
        <f t="shared" si="0"/>
        <v>6</v>
      </c>
      <c r="C9">
        <f t="shared" si="1"/>
        <v>0.16770548104574876</v>
      </c>
      <c r="D9">
        <f t="shared" si="2"/>
        <v>7.0360458950727602E-3</v>
      </c>
      <c r="E9" s="4">
        <f>Input!I10</f>
        <v>4.3300165714285717</v>
      </c>
      <c r="F9">
        <f t="shared" si="3"/>
        <v>3.6771832857142859</v>
      </c>
      <c r="G9">
        <f t="shared" si="4"/>
        <v>4.0545266012515082</v>
      </c>
      <c r="H9">
        <f t="shared" si="5"/>
        <v>0.14238797778062373</v>
      </c>
      <c r="I9">
        <f t="shared" si="6"/>
        <v>69235.373964574057</v>
      </c>
      <c r="N9">
        <f>Input!J10</f>
        <v>1.0924964285714287</v>
      </c>
      <c r="O9">
        <f t="shared" si="7"/>
        <v>0.852680142857143</v>
      </c>
      <c r="P9">
        <f t="shared" si="8"/>
        <v>0.31349440766667019</v>
      </c>
      <c r="Q9">
        <f t="shared" si="9"/>
        <v>0.29072125703289059</v>
      </c>
      <c r="R9">
        <f t="shared" si="10"/>
        <v>51.845095500634045</v>
      </c>
      <c r="AD9" s="29"/>
      <c r="AE9" s="29"/>
      <c r="AF9" s="29"/>
      <c r="AG9" s="29"/>
      <c r="AH9" s="29"/>
      <c r="AI9" s="29"/>
      <c r="AJ9" s="29"/>
      <c r="AK9" s="29"/>
    </row>
    <row r="10" spans="1:37" x14ac:dyDescent="0.25">
      <c r="A10">
        <f>Input!G11</f>
        <v>7</v>
      </c>
      <c r="B10">
        <f t="shared" si="0"/>
        <v>7</v>
      </c>
      <c r="C10">
        <f t="shared" si="1"/>
        <v>0.19565639455337355</v>
      </c>
      <c r="D10">
        <f t="shared" si="2"/>
        <v>1.0793795988231446E-2</v>
      </c>
      <c r="E10" s="4">
        <f>Input!I11</f>
        <v>5.9687612857142858</v>
      </c>
      <c r="F10">
        <f t="shared" si="3"/>
        <v>5.3159280000000004</v>
      </c>
      <c r="G10">
        <f t="shared" si="4"/>
        <v>6.2082746717893311</v>
      </c>
      <c r="H10">
        <f t="shared" si="5"/>
        <v>0.7962825826534955</v>
      </c>
      <c r="I10">
        <f t="shared" si="6"/>
        <v>68106.597693794669</v>
      </c>
      <c r="N10">
        <f>Input!J11</f>
        <v>1.6387447142857141</v>
      </c>
      <c r="O10">
        <f t="shared" si="7"/>
        <v>1.3989284285714283</v>
      </c>
      <c r="P10">
        <f t="shared" si="8"/>
        <v>0.47911897337772874</v>
      </c>
      <c r="Q10">
        <f t="shared" si="9"/>
        <v>0.84604943386373033</v>
      </c>
      <c r="R10">
        <f t="shared" si="10"/>
        <v>49.487416040142023</v>
      </c>
      <c r="AD10" s="29"/>
      <c r="AE10" s="29"/>
      <c r="AF10" s="29"/>
      <c r="AG10" s="29"/>
      <c r="AH10" s="29"/>
      <c r="AI10" s="29"/>
      <c r="AJ10" s="29"/>
      <c r="AK10" s="29"/>
    </row>
    <row r="11" spans="1:37" x14ac:dyDescent="0.25">
      <c r="A11">
        <f>Input!G12</f>
        <v>8</v>
      </c>
      <c r="B11">
        <f t="shared" si="0"/>
        <v>8</v>
      </c>
      <c r="C11">
        <f t="shared" si="1"/>
        <v>0.22360730806099835</v>
      </c>
      <c r="D11">
        <f t="shared" si="2"/>
        <v>1.5637270038980643E-2</v>
      </c>
      <c r="E11" s="4">
        <f>Input!I12</f>
        <v>8.2336930000000006</v>
      </c>
      <c r="F11">
        <f t="shared" si="3"/>
        <v>7.5808597142857153</v>
      </c>
      <c r="G11">
        <f t="shared" si="4"/>
        <v>8.9723916678438211</v>
      </c>
      <c r="H11">
        <f t="shared" si="5"/>
        <v>1.9363611777732386</v>
      </c>
      <c r="I11">
        <f t="shared" si="6"/>
        <v>66671.521500115428</v>
      </c>
      <c r="N11">
        <f>Input!J12</f>
        <v>2.2649317142857148</v>
      </c>
      <c r="O11">
        <f t="shared" si="7"/>
        <v>2.025115428571429</v>
      </c>
      <c r="P11">
        <f t="shared" si="8"/>
        <v>0.69075908603340519</v>
      </c>
      <c r="Q11">
        <f t="shared" si="9"/>
        <v>1.7805068488714519</v>
      </c>
      <c r="R11">
        <f t="shared" si="10"/>
        <v>46.554545782866811</v>
      </c>
      <c r="AD11" s="29"/>
      <c r="AE11" s="29"/>
      <c r="AF11" s="29"/>
      <c r="AG11" s="29"/>
      <c r="AH11" s="29"/>
      <c r="AI11" s="29"/>
      <c r="AJ11" s="29"/>
      <c r="AK11" s="29"/>
    </row>
    <row r="12" spans="1:37" x14ac:dyDescent="0.25">
      <c r="A12">
        <f>Input!G13</f>
        <v>9</v>
      </c>
      <c r="B12">
        <f t="shared" si="0"/>
        <v>9</v>
      </c>
      <c r="C12">
        <f t="shared" si="1"/>
        <v>0.25155822156862312</v>
      </c>
      <c r="D12">
        <f t="shared" si="2"/>
        <v>2.1685093358860746E-2</v>
      </c>
      <c r="E12" s="4">
        <f>Input!I13</f>
        <v>11.191427285714285</v>
      </c>
      <c r="F12">
        <f t="shared" si="3"/>
        <v>10.538594</v>
      </c>
      <c r="G12">
        <f t="shared" si="4"/>
        <v>12.405075160024397</v>
      </c>
      <c r="H12">
        <f t="shared" si="5"/>
        <v>3.4837519207260206</v>
      </c>
      <c r="I12">
        <f t="shared" si="6"/>
        <v>64910.610140498582</v>
      </c>
      <c r="N12">
        <f>Input!J13</f>
        <v>2.9577342857142845</v>
      </c>
      <c r="O12">
        <f t="shared" si="7"/>
        <v>2.7179179999999987</v>
      </c>
      <c r="P12">
        <f t="shared" si="8"/>
        <v>0.95213916594707526</v>
      </c>
      <c r="Q12">
        <f t="shared" si="9"/>
        <v>3.1179748907893017</v>
      </c>
      <c r="R12">
        <f t="shared" si="10"/>
        <v>43.056026145507445</v>
      </c>
      <c r="AD12" s="29"/>
      <c r="AE12" s="29"/>
      <c r="AF12" s="29"/>
      <c r="AG12" s="29"/>
      <c r="AH12" s="29"/>
      <c r="AI12" s="29"/>
      <c r="AJ12" s="29"/>
      <c r="AK12" s="29"/>
    </row>
    <row r="13" spans="1:37" x14ac:dyDescent="0.25">
      <c r="A13">
        <f>Input!G14</f>
        <v>10</v>
      </c>
      <c r="B13">
        <f t="shared" si="0"/>
        <v>10</v>
      </c>
      <c r="C13">
        <f t="shared" si="1"/>
        <v>0.27950913507624792</v>
      </c>
      <c r="D13">
        <f t="shared" si="2"/>
        <v>2.9052596129501642E-2</v>
      </c>
      <c r="E13" s="4">
        <f>Input!I14</f>
        <v>14.748702285714286</v>
      </c>
      <c r="F13">
        <f t="shared" si="3"/>
        <v>14.095869</v>
      </c>
      <c r="G13">
        <f t="shared" si="4"/>
        <v>16.558842749890477</v>
      </c>
      <c r="H13">
        <f t="shared" si="5"/>
        <v>6.0662396926495568</v>
      </c>
      <c r="I13">
        <f t="shared" si="6"/>
        <v>62811.306604040328</v>
      </c>
      <c r="N13">
        <f>Input!J14</f>
        <v>3.5572750000000006</v>
      </c>
      <c r="O13">
        <f t="shared" si="7"/>
        <v>3.3174587142857148</v>
      </c>
      <c r="P13">
        <f t="shared" si="8"/>
        <v>1.2662644516870174</v>
      </c>
      <c r="Q13">
        <f t="shared" si="9"/>
        <v>4.2073979029178128</v>
      </c>
      <c r="R13">
        <f t="shared" si="10"/>
        <v>39.032303356708276</v>
      </c>
      <c r="AD13" s="29"/>
      <c r="AE13" s="29"/>
      <c r="AF13" s="29"/>
      <c r="AG13" s="29"/>
      <c r="AH13" s="29"/>
      <c r="AI13" s="29"/>
      <c r="AJ13" s="29"/>
      <c r="AK13" s="29"/>
    </row>
    <row r="14" spans="1:37" x14ac:dyDescent="0.25">
      <c r="A14">
        <f>Input!G15</f>
        <v>11</v>
      </c>
      <c r="B14">
        <f t="shared" si="0"/>
        <v>11</v>
      </c>
      <c r="C14">
        <f t="shared" si="1"/>
        <v>0.30746004858387271</v>
      </c>
      <c r="D14">
        <f t="shared" si="2"/>
        <v>3.7852260126577796E-2</v>
      </c>
      <c r="E14" s="4">
        <f>Input!I15</f>
        <v>19.478412571428574</v>
      </c>
      <c r="F14">
        <f t="shared" si="3"/>
        <v>18.825579285714287</v>
      </c>
      <c r="G14">
        <f t="shared" si="4"/>
        <v>21.480118932853156</v>
      </c>
      <c r="H14">
        <f t="shared" si="5"/>
        <v>7.0465807382321479</v>
      </c>
      <c r="I14">
        <f t="shared" si="6"/>
        <v>60368.766980654233</v>
      </c>
      <c r="N14">
        <f>Input!J15</f>
        <v>4.7297102857142885</v>
      </c>
      <c r="O14">
        <f t="shared" si="7"/>
        <v>4.4898940000000032</v>
      </c>
      <c r="P14">
        <f t="shared" si="8"/>
        <v>1.6353459454415022</v>
      </c>
      <c r="Q14">
        <f t="shared" si="9"/>
        <v>8.1484445957837242</v>
      </c>
      <c r="R14">
        <f t="shared" si="10"/>
        <v>34.556789382115795</v>
      </c>
      <c r="AD14" s="29"/>
      <c r="AE14" s="29"/>
      <c r="AF14" s="29"/>
      <c r="AG14" s="29"/>
      <c r="AH14" s="29"/>
      <c r="AI14" s="29"/>
      <c r="AJ14" s="29"/>
      <c r="AK14" s="29"/>
    </row>
    <row r="15" spans="1:37" x14ac:dyDescent="0.25">
      <c r="A15">
        <f>Input!G16</f>
        <v>12</v>
      </c>
      <c r="B15">
        <f t="shared" si="0"/>
        <v>12</v>
      </c>
      <c r="C15">
        <f t="shared" si="1"/>
        <v>0.33541096209149751</v>
      </c>
      <c r="D15">
        <f t="shared" si="2"/>
        <v>4.8194066060665529E-2</v>
      </c>
      <c r="E15" s="4">
        <f>Input!I16</f>
        <v>24.447939285714284</v>
      </c>
      <c r="F15">
        <f t="shared" si="3"/>
        <v>23.795105999999997</v>
      </c>
      <c r="G15">
        <f t="shared" si="4"/>
        <v>27.208765771331912</v>
      </c>
      <c r="H15">
        <f t="shared" si="5"/>
        <v>11.653073034409861</v>
      </c>
      <c r="I15">
        <f t="shared" si="6"/>
        <v>57586.520860858625</v>
      </c>
      <c r="N15">
        <f>Input!J16</f>
        <v>4.9695267142857098</v>
      </c>
      <c r="O15">
        <f t="shared" si="7"/>
        <v>4.7297104285714244</v>
      </c>
      <c r="P15">
        <f t="shared" si="8"/>
        <v>2.0607248201126223</v>
      </c>
      <c r="Q15">
        <f t="shared" si="9"/>
        <v>7.1234841781602025</v>
      </c>
      <c r="R15">
        <f t="shared" si="10"/>
        <v>29.73655517629539</v>
      </c>
      <c r="AD15" s="29"/>
      <c r="AE15" s="29"/>
      <c r="AF15" s="29"/>
      <c r="AG15" s="29"/>
      <c r="AH15" s="29"/>
      <c r="AI15" s="29"/>
      <c r="AJ15" s="29"/>
      <c r="AK15" s="29"/>
    </row>
    <row r="16" spans="1:37" x14ac:dyDescent="0.25">
      <c r="A16">
        <f>Input!G17</f>
        <v>13</v>
      </c>
      <c r="B16">
        <f t="shared" si="0"/>
        <v>13</v>
      </c>
      <c r="C16">
        <f t="shared" si="1"/>
        <v>0.36336187559912231</v>
      </c>
      <c r="D16">
        <f t="shared" si="2"/>
        <v>6.0185770748216294E-2</v>
      </c>
      <c r="E16" s="4">
        <f>Input!I17</f>
        <v>32.441815857142856</v>
      </c>
      <c r="F16">
        <f t="shared" si="3"/>
        <v>31.788982571428569</v>
      </c>
      <c r="G16">
        <f t="shared" si="4"/>
        <v>33.777589335945748</v>
      </c>
      <c r="H16">
        <f t="shared" si="5"/>
        <v>3.954556863883484</v>
      </c>
      <c r="I16">
        <f t="shared" si="6"/>
        <v>54477.003939814611</v>
      </c>
      <c r="N16">
        <f>Input!J17</f>
        <v>7.9938765714285722</v>
      </c>
      <c r="O16">
        <f t="shared" si="7"/>
        <v>7.7540602857142868</v>
      </c>
      <c r="P16">
        <f t="shared" si="8"/>
        <v>2.5428007372470898</v>
      </c>
      <c r="Q16">
        <f t="shared" si="9"/>
        <v>27.157226081490535</v>
      </c>
      <c r="R16">
        <f t="shared" si="10"/>
        <v>24.711313405687235</v>
      </c>
      <c r="AD16" s="29"/>
      <c r="AE16" s="29"/>
      <c r="AF16" s="29"/>
      <c r="AG16" s="29"/>
      <c r="AH16" s="29"/>
      <c r="AI16" s="29"/>
      <c r="AJ16" s="29"/>
      <c r="AK16" s="29"/>
    </row>
    <row r="17" spans="1:37" x14ac:dyDescent="0.25">
      <c r="A17">
        <f>Input!G18</f>
        <v>14</v>
      </c>
      <c r="B17">
        <f t="shared" si="0"/>
        <v>14</v>
      </c>
      <c r="C17">
        <f t="shared" si="1"/>
        <v>0.39131278910674711</v>
      </c>
      <c r="D17">
        <f t="shared" si="2"/>
        <v>7.393313299256031E-2</v>
      </c>
      <c r="E17" s="4">
        <f>Input!I18</f>
        <v>41.661420142857146</v>
      </c>
      <c r="F17">
        <f t="shared" si="3"/>
        <v>41.008586857142859</v>
      </c>
      <c r="G17">
        <f t="shared" si="4"/>
        <v>41.21184853813071</v>
      </c>
      <c r="H17">
        <f t="shared" si="5"/>
        <v>4.1315310958006696E-2</v>
      </c>
      <c r="I17">
        <f t="shared" si="6"/>
        <v>51061.913962038874</v>
      </c>
      <c r="N17">
        <f>Input!J18</f>
        <v>9.2196042857142899</v>
      </c>
      <c r="O17">
        <f t="shared" si="7"/>
        <v>8.9797880000000045</v>
      </c>
      <c r="P17">
        <f t="shared" si="8"/>
        <v>3.0809681505881286</v>
      </c>
      <c r="Q17">
        <f t="shared" si="9"/>
        <v>34.796075615815539</v>
      </c>
      <c r="R17">
        <f t="shared" si="10"/>
        <v>19.650426003976751</v>
      </c>
      <c r="AD17" s="29"/>
      <c r="AE17" s="29"/>
      <c r="AF17" s="29"/>
      <c r="AG17" s="29"/>
      <c r="AH17" s="29"/>
      <c r="AI17" s="29"/>
      <c r="AJ17" s="29"/>
      <c r="AK17" s="29"/>
    </row>
    <row r="18" spans="1:37" x14ac:dyDescent="0.25">
      <c r="A18">
        <f>Input!G19</f>
        <v>15</v>
      </c>
      <c r="B18">
        <f t="shared" si="0"/>
        <v>15</v>
      </c>
      <c r="C18">
        <f t="shared" si="1"/>
        <v>0.4192637026143719</v>
      </c>
      <c r="D18">
        <f t="shared" si="2"/>
        <v>8.9540100900522085E-2</v>
      </c>
      <c r="E18" s="4">
        <f>Input!I19</f>
        <v>52.399861000000001</v>
      </c>
      <c r="F18">
        <f t="shared" si="3"/>
        <v>51.747027714285714</v>
      </c>
      <c r="G18">
        <f t="shared" si="4"/>
        <v>49.528789830806097</v>
      </c>
      <c r="H18">
        <f t="shared" si="5"/>
        <v>4.9205793077041298</v>
      </c>
      <c r="I18">
        <f t="shared" si="6"/>
        <v>47372.34642096387</v>
      </c>
      <c r="N18">
        <f>Input!J19</f>
        <v>10.738440857142855</v>
      </c>
      <c r="O18">
        <f t="shared" si="7"/>
        <v>10.49862457142857</v>
      </c>
      <c r="P18">
        <f t="shared" si="8"/>
        <v>3.6735644021853897</v>
      </c>
      <c r="Q18">
        <f t="shared" si="9"/>
        <v>46.581446313789748</v>
      </c>
      <c r="R18">
        <f t="shared" si="10"/>
        <v>14.747780056228903</v>
      </c>
      <c r="AD18" s="29"/>
      <c r="AE18" s="29"/>
      <c r="AF18" s="29"/>
      <c r="AG18" s="29"/>
      <c r="AH18" s="29"/>
      <c r="AI18" s="29"/>
      <c r="AJ18" s="29"/>
      <c r="AK18" s="29"/>
    </row>
    <row r="19" spans="1:37" x14ac:dyDescent="0.25">
      <c r="A19">
        <f>Input!G20</f>
        <v>16</v>
      </c>
      <c r="B19">
        <f t="shared" si="0"/>
        <v>16</v>
      </c>
      <c r="C19">
        <f t="shared" si="1"/>
        <v>0.4472146161219967</v>
      </c>
      <c r="D19">
        <f t="shared" si="2"/>
        <v>0.10710896951295473</v>
      </c>
      <c r="E19" s="4">
        <f>Input!I20</f>
        <v>63.951012714285717</v>
      </c>
      <c r="F19">
        <f t="shared" si="3"/>
        <v>63.29817942857143</v>
      </c>
      <c r="G19">
        <f t="shared" si="4"/>
        <v>58.737229137689312</v>
      </c>
      <c r="H19">
        <f t="shared" si="5"/>
        <v>20.802267555897682</v>
      </c>
      <c r="I19">
        <f t="shared" si="6"/>
        <v>43448.673286459263</v>
      </c>
      <c r="N19">
        <f>Input!J20</f>
        <v>11.551151714285716</v>
      </c>
      <c r="O19">
        <f t="shared" si="7"/>
        <v>11.31133542857143</v>
      </c>
      <c r="P19">
        <f t="shared" si="8"/>
        <v>4.3178331556667091</v>
      </c>
      <c r="Q19">
        <f t="shared" si="9"/>
        <v>48.909074041123503</v>
      </c>
      <c r="R19">
        <f t="shared" si="10"/>
        <v>10.214512503548628</v>
      </c>
    </row>
    <row r="20" spans="1:37" x14ac:dyDescent="0.25">
      <c r="A20">
        <f>Input!G21</f>
        <v>17</v>
      </c>
      <c r="B20">
        <f t="shared" si="0"/>
        <v>17</v>
      </c>
      <c r="C20">
        <f t="shared" si="1"/>
        <v>0.4751655296296215</v>
      </c>
      <c r="D20">
        <f t="shared" si="2"/>
        <v>0.12674051512452342</v>
      </c>
      <c r="E20" s="4">
        <f>Input!I21</f>
        <v>76.448106428571435</v>
      </c>
      <c r="F20">
        <f t="shared" si="3"/>
        <v>75.795273142857155</v>
      </c>
      <c r="G20">
        <f t="shared" si="4"/>
        <v>68.837200667609224</v>
      </c>
      <c r="H20">
        <f t="shared" si="5"/>
        <v>48.414772570802874</v>
      </c>
      <c r="I20">
        <f t="shared" si="6"/>
        <v>39340.136820463696</v>
      </c>
      <c r="N20">
        <f>Input!J21</f>
        <v>12.497093714285718</v>
      </c>
      <c r="O20">
        <f t="shared" si="7"/>
        <v>12.257277428571433</v>
      </c>
      <c r="P20">
        <f t="shared" si="8"/>
        <v>5.009906397950024</v>
      </c>
      <c r="Q20">
        <f t="shared" si="9"/>
        <v>52.52438685549042</v>
      </c>
      <c r="R20">
        <f t="shared" si="10"/>
        <v>6.2697248143848636</v>
      </c>
    </row>
    <row r="21" spans="1:37" x14ac:dyDescent="0.25">
      <c r="A21">
        <f>Input!G22</f>
        <v>18</v>
      </c>
      <c r="B21">
        <f t="shared" si="0"/>
        <v>18</v>
      </c>
      <c r="C21">
        <f t="shared" si="1"/>
        <v>0.50311644313724624</v>
      </c>
      <c r="D21">
        <f t="shared" si="2"/>
        <v>0.14853411098419592</v>
      </c>
      <c r="E21" s="4">
        <f>Input!I22</f>
        <v>89.744587857142861</v>
      </c>
      <c r="F21">
        <f t="shared" si="3"/>
        <v>89.091754571428581</v>
      </c>
      <c r="G21">
        <f t="shared" si="4"/>
        <v>79.819690624347885</v>
      </c>
      <c r="H21">
        <f t="shared" si="5"/>
        <v>85.971169838753653</v>
      </c>
      <c r="I21">
        <f t="shared" si="6"/>
        <v>35104.14130975421</v>
      </c>
      <c r="N21">
        <f>Input!J22</f>
        <v>13.296481428571425</v>
      </c>
      <c r="O21">
        <f t="shared" si="7"/>
        <v>13.05666514285714</v>
      </c>
      <c r="P21">
        <f t="shared" si="8"/>
        <v>5.7448078437272878</v>
      </c>
      <c r="Q21">
        <f t="shared" si="9"/>
        <v>53.463257162838495</v>
      </c>
      <c r="R21">
        <f t="shared" si="10"/>
        <v>3.1295039702853304</v>
      </c>
    </row>
    <row r="22" spans="1:37" x14ac:dyDescent="0.25">
      <c r="A22">
        <f>Input!G23</f>
        <v>19</v>
      </c>
      <c r="B22">
        <f t="shared" si="0"/>
        <v>19</v>
      </c>
      <c r="C22">
        <f t="shared" si="1"/>
        <v>0.53106735664487104</v>
      </c>
      <c r="D22">
        <f t="shared" si="2"/>
        <v>0.17258782790226207</v>
      </c>
      <c r="E22" s="4">
        <f>Input!I23</f>
        <v>105.59910971428573</v>
      </c>
      <c r="F22">
        <f t="shared" si="3"/>
        <v>104.94627642857145</v>
      </c>
      <c r="G22">
        <f t="shared" si="4"/>
        <v>91.666472025465424</v>
      </c>
      <c r="H22">
        <f t="shared" si="5"/>
        <v>176.35320498475423</v>
      </c>
      <c r="I22">
        <f t="shared" si="6"/>
        <v>30805.238109530706</v>
      </c>
      <c r="N22">
        <f>Input!J23</f>
        <v>15.854521857142871</v>
      </c>
      <c r="O22">
        <f t="shared" si="7"/>
        <v>15.614705571428585</v>
      </c>
      <c r="P22">
        <f t="shared" si="8"/>
        <v>6.516480078860555</v>
      </c>
      <c r="Q22">
        <f t="shared" si="9"/>
        <v>82.777707113614781</v>
      </c>
      <c r="R22">
        <f t="shared" si="10"/>
        <v>0.99474327515021377</v>
      </c>
    </row>
    <row r="23" spans="1:37" x14ac:dyDescent="0.25">
      <c r="A23">
        <f>Input!G24</f>
        <v>20</v>
      </c>
      <c r="B23">
        <f t="shared" si="0"/>
        <v>20</v>
      </c>
      <c r="C23">
        <f t="shared" si="1"/>
        <v>0.55901827015249583</v>
      </c>
      <c r="D23">
        <f t="shared" si="2"/>
        <v>0.1989985224626733</v>
      </c>
      <c r="E23" s="4">
        <f>Input!I24</f>
        <v>121.99987985714286</v>
      </c>
      <c r="F23">
        <f t="shared" si="3"/>
        <v>121.34704657142858</v>
      </c>
      <c r="G23">
        <f t="shared" si="4"/>
        <v>104.35005477145602</v>
      </c>
      <c r="H23">
        <f t="shared" si="5"/>
        <v>288.89773024833454</v>
      </c>
      <c r="I23">
        <f t="shared" si="6"/>
        <v>26513.813355260656</v>
      </c>
      <c r="N23">
        <f>Input!J24</f>
        <v>16.400770142857127</v>
      </c>
      <c r="O23">
        <f t="shared" si="7"/>
        <v>16.160953857142839</v>
      </c>
      <c r="P23">
        <f t="shared" si="8"/>
        <v>7.3178371728195879</v>
      </c>
      <c r="Q23">
        <f t="shared" si="9"/>
        <v>78.20071269255628</v>
      </c>
      <c r="R23">
        <f t="shared" si="10"/>
        <v>3.8420343625021079E-2</v>
      </c>
    </row>
    <row r="24" spans="1:37" x14ac:dyDescent="0.25">
      <c r="A24">
        <f>Input!G25</f>
        <v>21</v>
      </c>
      <c r="B24">
        <f t="shared" si="0"/>
        <v>21</v>
      </c>
      <c r="C24">
        <f t="shared" si="1"/>
        <v>0.58696918366012063</v>
      </c>
      <c r="D24">
        <f t="shared" si="2"/>
        <v>0.22786191493996186</v>
      </c>
      <c r="E24" s="4">
        <f>Input!I25</f>
        <v>141.26512242857143</v>
      </c>
      <c r="F24">
        <f t="shared" si="3"/>
        <v>140.61228914285715</v>
      </c>
      <c r="G24">
        <f t="shared" si="4"/>
        <v>117.83376269288975</v>
      </c>
      <c r="H24">
        <f t="shared" si="5"/>
        <v>518.86126723186453</v>
      </c>
      <c r="I24">
        <f t="shared" si="6"/>
        <v>22304.502482276435</v>
      </c>
      <c r="N24">
        <f>Input!J25</f>
        <v>19.265242571428573</v>
      </c>
      <c r="O24">
        <f t="shared" si="7"/>
        <v>19.025426285714286</v>
      </c>
      <c r="P24">
        <f t="shared" si="8"/>
        <v>8.1408437791198107</v>
      </c>
      <c r="Q24">
        <f t="shared" si="9"/>
        <v>118.47413634286247</v>
      </c>
      <c r="R24">
        <f t="shared" si="10"/>
        <v>0.39312338954545256</v>
      </c>
    </row>
    <row r="25" spans="1:37" x14ac:dyDescent="0.25">
      <c r="A25">
        <f>Input!G26</f>
        <v>22</v>
      </c>
      <c r="B25">
        <f t="shared" si="0"/>
        <v>22</v>
      </c>
      <c r="C25">
        <f t="shared" si="1"/>
        <v>0.61492009716774543</v>
      </c>
      <c r="D25">
        <f t="shared" si="2"/>
        <v>0.25927265857706872</v>
      </c>
      <c r="E25" s="4">
        <f>Input!I26</f>
        <v>163.06175928571429</v>
      </c>
      <c r="F25">
        <f t="shared" si="3"/>
        <v>162.40892600000001</v>
      </c>
      <c r="G25">
        <f t="shared" si="4"/>
        <v>132.07194652377132</v>
      </c>
      <c r="H25">
        <f t="shared" si="5"/>
        <v>920.33232374112083</v>
      </c>
      <c r="I25">
        <f t="shared" si="6"/>
        <v>18254.370560981934</v>
      </c>
      <c r="N25">
        <f>Input!J26</f>
        <v>21.796636857142857</v>
      </c>
      <c r="O25">
        <f t="shared" si="7"/>
        <v>21.55682057142857</v>
      </c>
      <c r="P25">
        <f t="shared" si="8"/>
        <v>8.9766209373486117</v>
      </c>
      <c r="Q25">
        <f t="shared" si="9"/>
        <v>158.26142283330552</v>
      </c>
      <c r="R25">
        <f t="shared" si="10"/>
        <v>2.1397039255426424</v>
      </c>
    </row>
    <row r="26" spans="1:37" x14ac:dyDescent="0.25">
      <c r="A26">
        <f>Input!G27</f>
        <v>23</v>
      </c>
      <c r="B26">
        <f t="shared" si="0"/>
        <v>23</v>
      </c>
      <c r="C26">
        <f t="shared" si="1"/>
        <v>0.64287101067537022</v>
      </c>
      <c r="D26">
        <f t="shared" si="2"/>
        <v>0.29332440154764733</v>
      </c>
      <c r="E26" s="4">
        <f>Input!I27</f>
        <v>185.67110685714286</v>
      </c>
      <c r="F26">
        <f t="shared" si="3"/>
        <v>185.01827357142858</v>
      </c>
      <c r="G26">
        <f t="shared" si="4"/>
        <v>147.01033861442042</v>
      </c>
      <c r="H26">
        <f t="shared" si="5"/>
        <v>1444.6031196961628</v>
      </c>
      <c r="I26">
        <f t="shared" si="6"/>
        <v>14440.911570824961</v>
      </c>
      <c r="N26">
        <f>Input!J27</f>
        <v>22.609347571428572</v>
      </c>
      <c r="O26">
        <f t="shared" si="7"/>
        <v>22.369531285714285</v>
      </c>
      <c r="P26">
        <f t="shared" si="8"/>
        <v>9.8155779094059259</v>
      </c>
      <c r="Q26">
        <f t="shared" si="9"/>
        <v>157.60174537452403</v>
      </c>
      <c r="R26">
        <f t="shared" si="10"/>
        <v>5.2979594103385859</v>
      </c>
    </row>
    <row r="27" spans="1:37" x14ac:dyDescent="0.25">
      <c r="A27">
        <f>Input!G28</f>
        <v>24</v>
      </c>
      <c r="B27">
        <f t="shared" si="0"/>
        <v>24</v>
      </c>
      <c r="C27">
        <f t="shared" si="1"/>
        <v>0.67082192418299502</v>
      </c>
      <c r="D27">
        <f t="shared" si="2"/>
        <v>0.33010984267261845</v>
      </c>
      <c r="E27" s="4">
        <f>Input!I28</f>
        <v>209.18642714285713</v>
      </c>
      <c r="F27">
        <f t="shared" si="3"/>
        <v>208.53359385714285</v>
      </c>
      <c r="G27">
        <f t="shared" si="4"/>
        <v>162.58655174633401</v>
      </c>
      <c r="H27">
        <f t="shared" si="5"/>
        <v>2111.1306787324406</v>
      </c>
      <c r="I27">
        <f t="shared" si="6"/>
        <v>10939.93220660756</v>
      </c>
      <c r="N27">
        <f>Input!J28</f>
        <v>23.515320285714267</v>
      </c>
      <c r="O27">
        <f t="shared" si="7"/>
        <v>23.27550399999998</v>
      </c>
      <c r="P27">
        <f t="shared" si="8"/>
        <v>10.647568451594033</v>
      </c>
      <c r="Q27">
        <f t="shared" si="9"/>
        <v>159.4647562146946</v>
      </c>
      <c r="R27">
        <f t="shared" si="10"/>
        <v>9.8202022819326569</v>
      </c>
    </row>
    <row r="28" spans="1:37" x14ac:dyDescent="0.25">
      <c r="A28">
        <f>Input!G29</f>
        <v>25</v>
      </c>
      <c r="B28">
        <f t="shared" si="0"/>
        <v>25</v>
      </c>
      <c r="C28">
        <f t="shared" si="1"/>
        <v>0.69877283769061982</v>
      </c>
      <c r="D28">
        <f t="shared" si="2"/>
        <v>0.36972078176456985</v>
      </c>
      <c r="E28" s="4">
        <f>Input!I29</f>
        <v>234.68689342857144</v>
      </c>
      <c r="F28">
        <f t="shared" si="3"/>
        <v>234.03406014285716</v>
      </c>
      <c r="G28">
        <f t="shared" si="4"/>
        <v>178.73072071006024</v>
      </c>
      <c r="H28">
        <f t="shared" si="5"/>
        <v>3058.4593524191505</v>
      </c>
      <c r="I28">
        <f t="shared" si="6"/>
        <v>7823.3957562800442</v>
      </c>
      <c r="N28">
        <f>Input!J29</f>
        <v>25.50046628571431</v>
      </c>
      <c r="O28">
        <f t="shared" si="7"/>
        <v>25.260650000000023</v>
      </c>
      <c r="P28">
        <f t="shared" si="8"/>
        <v>11.462068974785389</v>
      </c>
      <c r="Q28">
        <f t="shared" si="9"/>
        <v>190.40083830941336</v>
      </c>
      <c r="R28">
        <f t="shared" si="10"/>
        <v>15.588446866494737</v>
      </c>
    </row>
    <row r="29" spans="1:37" x14ac:dyDescent="0.25">
      <c r="A29">
        <f>Input!G30</f>
        <v>26</v>
      </c>
      <c r="B29">
        <f t="shared" si="0"/>
        <v>26</v>
      </c>
      <c r="C29">
        <f t="shared" si="1"/>
        <v>0.72672375119824462</v>
      </c>
      <c r="D29">
        <f t="shared" si="2"/>
        <v>0.4122481653200773</v>
      </c>
      <c r="E29" s="4">
        <f>Input!I30</f>
        <v>259.38797199999999</v>
      </c>
      <c r="F29">
        <f t="shared" si="3"/>
        <v>258.73513871428571</v>
      </c>
      <c r="G29">
        <f t="shared" si="4"/>
        <v>195.36628144273195</v>
      </c>
      <c r="H29">
        <f t="shared" si="5"/>
        <v>4015.6120719025525</v>
      </c>
      <c r="I29">
        <f t="shared" si="6"/>
        <v>5157.3082119111623</v>
      </c>
      <c r="N29">
        <f>Input!J30</f>
        <v>24.701078571428553</v>
      </c>
      <c r="O29">
        <f t="shared" si="7"/>
        <v>24.461262285714266</v>
      </c>
      <c r="P29">
        <f t="shared" si="8"/>
        <v>12.248375113537199</v>
      </c>
      <c r="Q29">
        <f t="shared" si="9"/>
        <v>149.15461308032718</v>
      </c>
      <c r="R29">
        <f t="shared" si="10"/>
        <v>22.415744591420481</v>
      </c>
    </row>
    <row r="30" spans="1:37" x14ac:dyDescent="0.25">
      <c r="A30">
        <f>Input!G31</f>
        <v>27</v>
      </c>
      <c r="B30">
        <f t="shared" si="0"/>
        <v>27</v>
      </c>
      <c r="C30">
        <f t="shared" si="1"/>
        <v>0.75467466470586941</v>
      </c>
      <c r="D30">
        <f t="shared" si="2"/>
        <v>0.45778212815855479</v>
      </c>
      <c r="E30" s="4">
        <f>Input!I31</f>
        <v>285.14157771428569</v>
      </c>
      <c r="F30">
        <f t="shared" si="3"/>
        <v>284.48874442857141</v>
      </c>
      <c r="G30">
        <f t="shared" si="4"/>
        <v>212.41087860079324</v>
      </c>
      <c r="H30">
        <f t="shared" si="5"/>
        <v>5195.2187422871921</v>
      </c>
      <c r="I30">
        <f t="shared" si="6"/>
        <v>2999.7314288410435</v>
      </c>
      <c r="N30">
        <f>Input!J31</f>
        <v>25.753605714285698</v>
      </c>
      <c r="O30">
        <f t="shared" si="7"/>
        <v>25.51378942857141</v>
      </c>
      <c r="P30">
        <f t="shared" si="8"/>
        <v>12.995812351487539</v>
      </c>
      <c r="Q30">
        <f t="shared" si="9"/>
        <v>156.69975010239727</v>
      </c>
      <c r="R30">
        <f t="shared" si="10"/>
        <v>30.05193037510579</v>
      </c>
    </row>
    <row r="31" spans="1:37" x14ac:dyDescent="0.25">
      <c r="A31">
        <f>Input!G32</f>
        <v>28</v>
      </c>
      <c r="B31">
        <f t="shared" si="0"/>
        <v>28</v>
      </c>
      <c r="C31">
        <f t="shared" si="1"/>
        <v>0.78262557821349421</v>
      </c>
      <c r="D31">
        <f t="shared" si="2"/>
        <v>0.50641203150915115</v>
      </c>
      <c r="E31" s="4">
        <f>Input!I32</f>
        <v>309.28308500000003</v>
      </c>
      <c r="F31">
        <f t="shared" si="3"/>
        <v>308.63025171428575</v>
      </c>
      <c r="G31">
        <f t="shared" si="4"/>
        <v>229.77738858617028</v>
      </c>
      <c r="H31">
        <f t="shared" si="5"/>
        <v>6217.7740235013125</v>
      </c>
      <c r="I31">
        <f t="shared" si="6"/>
        <v>1399.0064022173556</v>
      </c>
      <c r="N31">
        <f>Input!J32</f>
        <v>24.14150728571434</v>
      </c>
      <c r="O31">
        <f t="shared" si="7"/>
        <v>23.901691000000053</v>
      </c>
      <c r="P31">
        <f t="shared" si="8"/>
        <v>13.693955575918697</v>
      </c>
      <c r="Q31">
        <f t="shared" si="9"/>
        <v>104.19786248804539</v>
      </c>
      <c r="R31">
        <f t="shared" si="10"/>
        <v>38.193726520538029</v>
      </c>
    </row>
    <row r="32" spans="1:37" x14ac:dyDescent="0.25">
      <c r="A32">
        <f>Input!G33</f>
        <v>29</v>
      </c>
      <c r="B32">
        <f t="shared" si="0"/>
        <v>29</v>
      </c>
      <c r="C32">
        <f t="shared" si="1"/>
        <v>0.81057649172111901</v>
      </c>
      <c r="D32">
        <f t="shared" si="2"/>
        <v>0.55822649796888613</v>
      </c>
      <c r="E32" s="4">
        <f>Input!I33</f>
        <v>333.81096300000002</v>
      </c>
      <c r="F32">
        <f t="shared" si="3"/>
        <v>333.15812971428574</v>
      </c>
      <c r="G32">
        <f t="shared" si="4"/>
        <v>247.37504138057139</v>
      </c>
      <c r="H32">
        <f t="shared" si="5"/>
        <v>7358.7382440698384</v>
      </c>
      <c r="I32">
        <f t="shared" si="6"/>
        <v>392.26342365330305</v>
      </c>
      <c r="N32">
        <f>Input!J33</f>
        <v>24.527877999999987</v>
      </c>
      <c r="O32">
        <f t="shared" si="7"/>
        <v>24.2880617142857</v>
      </c>
      <c r="P32">
        <f t="shared" si="8"/>
        <v>14.332851799650502</v>
      </c>
      <c r="Q32">
        <f t="shared" si="9"/>
        <v>99.106204444450938</v>
      </c>
      <c r="R32">
        <f t="shared" si="10"/>
        <v>46.498809366743707</v>
      </c>
    </row>
    <row r="33" spans="1:18" x14ac:dyDescent="0.25">
      <c r="A33">
        <f>Input!G34</f>
        <v>30</v>
      </c>
      <c r="B33">
        <f t="shared" si="0"/>
        <v>30</v>
      </c>
      <c r="C33">
        <f t="shared" si="1"/>
        <v>0.83852740522874381</v>
      </c>
      <c r="D33">
        <f t="shared" si="2"/>
        <v>0.61331344369148577</v>
      </c>
      <c r="E33" s="4">
        <f>Input!I34</f>
        <v>357.39289885714282</v>
      </c>
      <c r="F33">
        <f t="shared" si="3"/>
        <v>356.74006557142854</v>
      </c>
      <c r="G33">
        <f t="shared" si="4"/>
        <v>265.1106212064193</v>
      </c>
      <c r="H33">
        <f t="shared" si="5"/>
        <v>8395.9550746403256</v>
      </c>
      <c r="I33">
        <f t="shared" si="6"/>
        <v>4.2851541251745839</v>
      </c>
      <c r="N33">
        <f>Input!J34</f>
        <v>23.58193585714281</v>
      </c>
      <c r="O33">
        <f t="shared" si="7"/>
        <v>23.342119571428523</v>
      </c>
      <c r="P33">
        <f t="shared" si="8"/>
        <v>14.903239831189785</v>
      </c>
      <c r="Q33">
        <f t="shared" si="9"/>
        <v>71.21469127021183</v>
      </c>
      <c r="R33">
        <f t="shared" si="10"/>
        <v>54.603107893125554</v>
      </c>
    </row>
    <row r="34" spans="1:18" x14ac:dyDescent="0.25">
      <c r="A34">
        <f>Input!G35</f>
        <v>31</v>
      </c>
      <c r="B34">
        <f t="shared" si="0"/>
        <v>31</v>
      </c>
      <c r="C34">
        <f t="shared" si="1"/>
        <v>0.8664783187363686</v>
      </c>
      <c r="D34">
        <f t="shared" si="2"/>
        <v>0.67176010811411335</v>
      </c>
      <c r="E34" s="4">
        <f>Input!I35</f>
        <v>381.65431428571429</v>
      </c>
      <c r="F34">
        <f t="shared" si="3"/>
        <v>381.00148100000001</v>
      </c>
      <c r="G34">
        <f t="shared" si="4"/>
        <v>282.88972315544225</v>
      </c>
      <c r="H34">
        <f t="shared" si="5"/>
        <v>9625.91702734914</v>
      </c>
      <c r="I34">
        <f t="shared" si="6"/>
        <v>246.77395553692824</v>
      </c>
      <c r="N34">
        <f>Input!J35</f>
        <v>24.261415428571468</v>
      </c>
      <c r="O34">
        <f t="shared" si="7"/>
        <v>24.02159914285718</v>
      </c>
      <c r="P34">
        <f t="shared" si="8"/>
        <v>15.396760426872753</v>
      </c>
      <c r="Q34">
        <f t="shared" si="9"/>
        <v>74.387842876743917</v>
      </c>
      <c r="R34">
        <f t="shared" si="10"/>
        <v>62.140304338114582</v>
      </c>
    </row>
    <row r="35" spans="1:18" x14ac:dyDescent="0.25">
      <c r="A35">
        <f>Input!G36</f>
        <v>32</v>
      </c>
      <c r="B35">
        <f t="shared" si="0"/>
        <v>32</v>
      </c>
      <c r="C35">
        <f t="shared" si="1"/>
        <v>0.8944292322439934</v>
      </c>
      <c r="D35">
        <f t="shared" si="2"/>
        <v>0.73365308148601394</v>
      </c>
      <c r="E35" s="4">
        <f>Input!I36</f>
        <v>404.42353942857147</v>
      </c>
      <c r="F35">
        <f t="shared" si="3"/>
        <v>403.77070614285719</v>
      </c>
      <c r="G35">
        <f t="shared" si="4"/>
        <v>300.61804062979024</v>
      </c>
      <c r="H35">
        <f t="shared" si="5"/>
        <v>10640.472402450672</v>
      </c>
      <c r="I35">
        <f t="shared" si="6"/>
        <v>1118.0569127880162</v>
      </c>
      <c r="N35">
        <f>Input!J36</f>
        <v>22.769225142857181</v>
      </c>
      <c r="O35">
        <f t="shared" si="7"/>
        <v>22.529408857142894</v>
      </c>
      <c r="P35">
        <f t="shared" si="8"/>
        <v>15.806150446725413</v>
      </c>
      <c r="Q35">
        <f t="shared" si="9"/>
        <v>45.202203653249391</v>
      </c>
      <c r="R35">
        <f t="shared" si="10"/>
        <v>68.762275669037251</v>
      </c>
    </row>
    <row r="36" spans="1:18" x14ac:dyDescent="0.25">
      <c r="A36">
        <f>Input!G37</f>
        <v>33</v>
      </c>
      <c r="B36">
        <f t="shared" si="0"/>
        <v>33</v>
      </c>
      <c r="C36">
        <f t="shared" si="1"/>
        <v>0.9223801457516182</v>
      </c>
      <c r="D36">
        <f t="shared" si="2"/>
        <v>0.79907833042718102</v>
      </c>
      <c r="E36" s="4">
        <f>Input!I37</f>
        <v>428.45846171428576</v>
      </c>
      <c r="F36">
        <f t="shared" si="3"/>
        <v>427.80562842857148</v>
      </c>
      <c r="G36">
        <f t="shared" si="4"/>
        <v>318.20265683324652</v>
      </c>
      <c r="H36">
        <f t="shared" si="5"/>
        <v>12012.81138252561</v>
      </c>
      <c r="I36">
        <f t="shared" si="6"/>
        <v>2603.2418558416161</v>
      </c>
      <c r="N36">
        <f>Input!J37</f>
        <v>24.034922285714288</v>
      </c>
      <c r="O36">
        <f t="shared" si="7"/>
        <v>23.795106000000001</v>
      </c>
      <c r="P36">
        <f t="shared" si="8"/>
        <v>16.125414774629284</v>
      </c>
      <c r="Q36">
        <f t="shared" si="9"/>
        <v>58.824163492528555</v>
      </c>
      <c r="R36">
        <f t="shared" si="10"/>
        <v>74.159077953303708</v>
      </c>
    </row>
    <row r="37" spans="1:18" x14ac:dyDescent="0.25">
      <c r="A37">
        <f>Input!G38</f>
        <v>34</v>
      </c>
      <c r="B37">
        <f t="shared" si="0"/>
        <v>34</v>
      </c>
      <c r="C37">
        <f t="shared" si="1"/>
        <v>0.95033105925924299</v>
      </c>
      <c r="D37">
        <f t="shared" si="2"/>
        <v>0.86812122171509698</v>
      </c>
      <c r="E37" s="4">
        <f>Input!I38</f>
        <v>451.25433314285709</v>
      </c>
      <c r="F37">
        <f t="shared" si="3"/>
        <v>450.60149985714281</v>
      </c>
      <c r="G37">
        <f t="shared" si="4"/>
        <v>335.55331271811264</v>
      </c>
      <c r="H37">
        <f t="shared" si="5"/>
        <v>13236.085363977309</v>
      </c>
      <c r="I37">
        <f t="shared" si="6"/>
        <v>4674.8165508542661</v>
      </c>
      <c r="N37">
        <f>Input!J38</f>
        <v>22.795871428571331</v>
      </c>
      <c r="O37">
        <f t="shared" si="7"/>
        <v>22.556055142857044</v>
      </c>
      <c r="P37">
        <f t="shared" si="8"/>
        <v>16.349970257758859</v>
      </c>
      <c r="Q37">
        <f t="shared" si="9"/>
        <v>38.515489601044159</v>
      </c>
      <c r="R37">
        <f t="shared" si="10"/>
        <v>78.077052079759184</v>
      </c>
    </row>
    <row r="38" spans="1:18" x14ac:dyDescent="0.25">
      <c r="A38">
        <f>Input!G39</f>
        <v>35</v>
      </c>
      <c r="B38">
        <f t="shared" si="0"/>
        <v>35</v>
      </c>
      <c r="C38">
        <f t="shared" si="1"/>
        <v>0.97828197276686779</v>
      </c>
      <c r="D38">
        <f t="shared" si="2"/>
        <v>0.94086654447229257</v>
      </c>
      <c r="E38" s="4">
        <f>Input!I39</f>
        <v>473.11758557142861</v>
      </c>
      <c r="F38">
        <f t="shared" si="3"/>
        <v>472.46475228571433</v>
      </c>
      <c r="G38">
        <f t="shared" si="4"/>
        <v>352.58362379662879</v>
      </c>
      <c r="H38">
        <f t="shared" si="5"/>
        <v>14371.484967816637</v>
      </c>
      <c r="I38">
        <f t="shared" si="6"/>
        <v>7293.6623670159051</v>
      </c>
      <c r="N38">
        <f>Input!J39</f>
        <v>21.863252428571514</v>
      </c>
      <c r="O38">
        <f t="shared" si="7"/>
        <v>21.623436142857226</v>
      </c>
      <c r="P38">
        <f t="shared" si="8"/>
        <v>16.47675666264281</v>
      </c>
      <c r="Q38">
        <f t="shared" si="9"/>
        <v>26.488309672060137</v>
      </c>
      <c r="R38">
        <f t="shared" si="10"/>
        <v>80.333727156375005</v>
      </c>
    </row>
    <row r="39" spans="1:18" x14ac:dyDescent="0.25">
      <c r="A39">
        <f>Input!G40</f>
        <v>36</v>
      </c>
      <c r="B39">
        <f t="shared" si="0"/>
        <v>36</v>
      </c>
      <c r="C39">
        <f t="shared" si="1"/>
        <v>1.0062328862744925</v>
      </c>
      <c r="D39">
        <f t="shared" si="2"/>
        <v>1.0173985309060487</v>
      </c>
      <c r="E39" s="4">
        <f>Input!I40</f>
        <v>491.22371599999997</v>
      </c>
      <c r="F39">
        <f t="shared" si="3"/>
        <v>490.57088271428569</v>
      </c>
      <c r="G39">
        <f t="shared" si="4"/>
        <v>369.21221909353574</v>
      </c>
      <c r="H39">
        <f t="shared" si="5"/>
        <v>14727.925235814337</v>
      </c>
      <c r="I39">
        <f t="shared" si="6"/>
        <v>10410.434441598516</v>
      </c>
      <c r="N39">
        <f>Input!J40</f>
        <v>18.106130428571362</v>
      </c>
      <c r="O39">
        <f t="shared" si="7"/>
        <v>17.866314142857075</v>
      </c>
      <c r="P39">
        <f t="shared" si="8"/>
        <v>16.504310615464874</v>
      </c>
      <c r="Q39">
        <f t="shared" si="9"/>
        <v>1.855053608628797</v>
      </c>
      <c r="R39">
        <f t="shared" si="10"/>
        <v>80.828413487616629</v>
      </c>
    </row>
    <row r="40" spans="1:18" x14ac:dyDescent="0.25">
      <c r="A40">
        <f>Input!G41</f>
        <v>37</v>
      </c>
      <c r="B40">
        <f t="shared" si="0"/>
        <v>37</v>
      </c>
      <c r="C40">
        <f t="shared" si="1"/>
        <v>1.0341837997821173</v>
      </c>
      <c r="D40">
        <f t="shared" si="2"/>
        <v>1.0978008757333357</v>
      </c>
      <c r="E40" s="4">
        <f>Input!I41</f>
        <v>509.92938728571426</v>
      </c>
      <c r="F40">
        <f t="shared" si="3"/>
        <v>509.27655399999998</v>
      </c>
      <c r="G40">
        <f t="shared" si="4"/>
        <v>385.36377724393094</v>
      </c>
      <c r="H40">
        <f t="shared" si="5"/>
        <v>15354.376243399403</v>
      </c>
      <c r="I40">
        <f t="shared" si="6"/>
        <v>13967.243862357802</v>
      </c>
      <c r="N40">
        <f>Input!J41</f>
        <v>18.705671285714288</v>
      </c>
      <c r="O40">
        <f t="shared" si="7"/>
        <v>18.465855000000001</v>
      </c>
      <c r="P40">
        <f t="shared" si="8"/>
        <v>16.432799659877794</v>
      </c>
      <c r="Q40">
        <f t="shared" si="9"/>
        <v>4.1333140159994226</v>
      </c>
      <c r="R40">
        <f t="shared" si="10"/>
        <v>79.54769419499263</v>
      </c>
    </row>
    <row r="41" spans="1:18" x14ac:dyDescent="0.25">
      <c r="A41">
        <f>Input!G42</f>
        <v>38</v>
      </c>
      <c r="B41">
        <f t="shared" si="0"/>
        <v>38</v>
      </c>
      <c r="C41">
        <f t="shared" si="1"/>
        <v>1.0621347132897421</v>
      </c>
      <c r="D41">
        <f t="shared" si="2"/>
        <v>1.182156754408489</v>
      </c>
      <c r="E41" s="4">
        <f>Input!I42</f>
        <v>526.4100962857143</v>
      </c>
      <c r="F41">
        <f t="shared" si="3"/>
        <v>525.75726299999997</v>
      </c>
      <c r="G41">
        <f t="shared" si="4"/>
        <v>400.96993728799862</v>
      </c>
      <c r="H41">
        <f t="shared" si="5"/>
        <v>15571.876658353112</v>
      </c>
      <c r="I41">
        <f t="shared" si="6"/>
        <v>17899.564673073637</v>
      </c>
      <c r="N41">
        <f>Input!J42</f>
        <v>16.480709000000047</v>
      </c>
      <c r="O41">
        <f t="shared" si="7"/>
        <v>16.24089271428576</v>
      </c>
      <c r="P41">
        <f t="shared" si="8"/>
        <v>16.264014882830374</v>
      </c>
      <c r="Q41">
        <f t="shared" si="9"/>
        <v>5.3463467820552254E-4</v>
      </c>
      <c r="R41">
        <f t="shared" si="10"/>
        <v>76.565416046603872</v>
      </c>
    </row>
    <row r="42" spans="1:18" x14ac:dyDescent="0.25">
      <c r="A42">
        <f>Input!G43</f>
        <v>39</v>
      </c>
      <c r="B42">
        <f t="shared" si="0"/>
        <v>39</v>
      </c>
      <c r="C42">
        <f t="shared" si="1"/>
        <v>1.0900856267973669</v>
      </c>
      <c r="D42">
        <f t="shared" si="2"/>
        <v>1.2705488402577403</v>
      </c>
      <c r="E42" s="4">
        <f>Input!I43</f>
        <v>540.98559785714292</v>
      </c>
      <c r="F42">
        <f t="shared" si="3"/>
        <v>540.33276457142858</v>
      </c>
      <c r="G42">
        <f t="shared" si="4"/>
        <v>415.97006500661826</v>
      </c>
      <c r="H42">
        <f t="shared" si="5"/>
        <v>15466.081043047276</v>
      </c>
      <c r="I42">
        <f t="shared" si="6"/>
        <v>22138.280320394311</v>
      </c>
      <c r="N42">
        <f>Input!J43</f>
        <v>14.575501571428617</v>
      </c>
      <c r="O42">
        <f t="shared" si="7"/>
        <v>14.335685285714332</v>
      </c>
      <c r="P42">
        <f t="shared" si="8"/>
        <v>16.001321974312685</v>
      </c>
      <c r="Q42">
        <f t="shared" si="9"/>
        <v>2.7743455784048856</v>
      </c>
      <c r="R42">
        <f t="shared" si="10"/>
        <v>72.037210166876093</v>
      </c>
    </row>
    <row r="43" spans="1:18" x14ac:dyDescent="0.25">
      <c r="A43">
        <f>Input!G44</f>
        <v>40</v>
      </c>
      <c r="B43">
        <f t="shared" si="0"/>
        <v>40</v>
      </c>
      <c r="C43">
        <f t="shared" si="1"/>
        <v>1.1180365403049917</v>
      </c>
      <c r="D43">
        <f t="shared" si="2"/>
        <v>1.3630593206131623</v>
      </c>
      <c r="E43" s="4">
        <f>Input!I44</f>
        <v>553.02970528571427</v>
      </c>
      <c r="F43">
        <f t="shared" si="3"/>
        <v>552.37687199999993</v>
      </c>
      <c r="G43">
        <f t="shared" si="4"/>
        <v>430.3118595715444</v>
      </c>
      <c r="H43">
        <f t="shared" si="5"/>
        <v>14899.867259159004</v>
      </c>
      <c r="I43">
        <f t="shared" si="6"/>
        <v>26611.780903905452</v>
      </c>
      <c r="N43">
        <f>Input!J44</f>
        <v>12.044107428571351</v>
      </c>
      <c r="O43">
        <f t="shared" si="7"/>
        <v>11.804291142857066</v>
      </c>
      <c r="P43">
        <f t="shared" si="8"/>
        <v>15.649572040008229</v>
      </c>
      <c r="Q43">
        <f t="shared" si="9"/>
        <v>14.786185177995653</v>
      </c>
      <c r="R43">
        <f t="shared" si="10"/>
        <v>66.190001535522612</v>
      </c>
    </row>
    <row r="44" spans="1:18" x14ac:dyDescent="0.25">
      <c r="A44">
        <f>Input!G45</f>
        <v>41</v>
      </c>
      <c r="B44">
        <f t="shared" si="0"/>
        <v>41</v>
      </c>
      <c r="C44">
        <f t="shared" si="1"/>
        <v>1.1459874538126165</v>
      </c>
      <c r="D44">
        <f t="shared" si="2"/>
        <v>1.4597699120285783</v>
      </c>
      <c r="E44" s="4">
        <f>Input!I45</f>
        <v>564.54088757142858</v>
      </c>
      <c r="F44">
        <f t="shared" si="3"/>
        <v>563.88805428571425</v>
      </c>
      <c r="G44">
        <f t="shared" si="4"/>
        <v>443.95178971418261</v>
      </c>
      <c r="H44">
        <f t="shared" si="5"/>
        <v>14384.707559372435</v>
      </c>
      <c r="I44">
        <f t="shared" si="6"/>
        <v>31248.024314474336</v>
      </c>
      <c r="N44">
        <f>Input!J45</f>
        <v>11.511182285714312</v>
      </c>
      <c r="O44">
        <f t="shared" si="7"/>
        <v>11.271366000000027</v>
      </c>
      <c r="P44">
        <f t="shared" si="8"/>
        <v>15.214974912020228</v>
      </c>
      <c r="Q44">
        <f t="shared" si="9"/>
        <v>15.552051250965153</v>
      </c>
      <c r="R44">
        <f t="shared" si="10"/>
        <v>59.307351815461736</v>
      </c>
    </row>
    <row r="45" spans="1:18" x14ac:dyDescent="0.25">
      <c r="A45">
        <f>Input!G46</f>
        <v>42</v>
      </c>
      <c r="B45">
        <f t="shared" si="0"/>
        <v>42</v>
      </c>
      <c r="C45">
        <f t="shared" si="1"/>
        <v>1.1739383673202413</v>
      </c>
      <c r="D45">
        <f t="shared" si="2"/>
        <v>1.5607618746512888</v>
      </c>
      <c r="E45" s="4">
        <f>Input!I46</f>
        <v>575.42588285714282</v>
      </c>
      <c r="F45">
        <f t="shared" si="3"/>
        <v>574.77304957142849</v>
      </c>
      <c r="G45">
        <f t="shared" si="4"/>
        <v>456.85535338803993</v>
      </c>
      <c r="H45">
        <f t="shared" si="5"/>
        <v>13904.583073197928</v>
      </c>
      <c r="I45">
        <f t="shared" si="6"/>
        <v>35976.480742951164</v>
      </c>
      <c r="N45">
        <f>Input!J46</f>
        <v>10.88499528571424</v>
      </c>
      <c r="O45">
        <f t="shared" si="7"/>
        <v>10.645178999999954</v>
      </c>
      <c r="P45">
        <f t="shared" si="8"/>
        <v>14.704939036873528</v>
      </c>
      <c r="Q45">
        <f t="shared" si="9"/>
        <v>16.481651556995718</v>
      </c>
      <c r="R45">
        <f t="shared" si="10"/>
        <v>51.711786659286588</v>
      </c>
    </row>
    <row r="46" spans="1:18" x14ac:dyDescent="0.25">
      <c r="A46">
        <f>Input!G47</f>
        <v>43</v>
      </c>
      <c r="B46">
        <f t="shared" si="0"/>
        <v>43</v>
      </c>
      <c r="C46">
        <f t="shared" si="1"/>
        <v>1.2018892808278661</v>
      </c>
      <c r="D46">
        <f t="shared" si="2"/>
        <v>1.6661160258158696</v>
      </c>
      <c r="E46" s="4">
        <f>Input!I47</f>
        <v>585.75130671428565</v>
      </c>
      <c r="F46">
        <f t="shared" si="3"/>
        <v>585.09847342857131</v>
      </c>
      <c r="G46">
        <f t="shared" si="4"/>
        <v>468.99715983544047</v>
      </c>
      <c r="H46">
        <f t="shared" si="5"/>
        <v>13479.515018050508</v>
      </c>
      <c r="I46">
        <f t="shared" si="6"/>
        <v>40729.890488404548</v>
      </c>
      <c r="N46">
        <f>Input!J47</f>
        <v>10.325423857142823</v>
      </c>
      <c r="O46">
        <f t="shared" si="7"/>
        <v>10.085607571428538</v>
      </c>
      <c r="P46">
        <f t="shared" si="8"/>
        <v>14.127883199608817</v>
      </c>
      <c r="Q46">
        <f t="shared" si="9"/>
        <v>16.339992254180274</v>
      </c>
      <c r="R46">
        <f t="shared" si="10"/>
        <v>43.745458272549079</v>
      </c>
    </row>
    <row r="47" spans="1:18" x14ac:dyDescent="0.25">
      <c r="A47">
        <f>Input!G48</f>
        <v>44</v>
      </c>
      <c r="B47">
        <f t="shared" si="0"/>
        <v>44</v>
      </c>
      <c r="C47">
        <f t="shared" si="1"/>
        <v>1.2298401943354909</v>
      </c>
      <c r="D47">
        <f t="shared" si="2"/>
        <v>1.7759127529196437</v>
      </c>
      <c r="E47" s="4">
        <f>Input!I48</f>
        <v>595.81026800000006</v>
      </c>
      <c r="F47">
        <f t="shared" si="3"/>
        <v>595.15743471428573</v>
      </c>
      <c r="G47">
        <f t="shared" si="4"/>
        <v>480.36083788458353</v>
      </c>
      <c r="H47">
        <f t="shared" si="5"/>
        <v>13178.258643681193</v>
      </c>
      <c r="I47">
        <f t="shared" si="6"/>
        <v>45445.778612104237</v>
      </c>
      <c r="N47">
        <f>Input!J48</f>
        <v>10.058961285714417</v>
      </c>
      <c r="O47">
        <f t="shared" si="7"/>
        <v>9.8191450000001321</v>
      </c>
      <c r="P47">
        <f t="shared" si="8"/>
        <v>13.493026312253917</v>
      </c>
      <c r="Q47">
        <f t="shared" si="9"/>
        <v>13.497403896527596</v>
      </c>
      <c r="R47">
        <f t="shared" si="10"/>
        <v>35.750570262081496</v>
      </c>
    </row>
    <row r="48" spans="1:18" x14ac:dyDescent="0.25">
      <c r="A48">
        <f>Input!G49</f>
        <v>45</v>
      </c>
      <c r="B48">
        <f t="shared" si="0"/>
        <v>45</v>
      </c>
      <c r="C48">
        <f t="shared" si="1"/>
        <v>1.2577911078431157</v>
      </c>
      <c r="D48">
        <f t="shared" si="2"/>
        <v>1.8902320256335836</v>
      </c>
      <c r="E48" s="4">
        <f>Input!I49</f>
        <v>607.01501828571429</v>
      </c>
      <c r="F48">
        <f t="shared" si="3"/>
        <v>606.36218499999995</v>
      </c>
      <c r="G48">
        <f t="shared" si="4"/>
        <v>490.93877901434911</v>
      </c>
      <c r="H48">
        <f t="shared" si="5"/>
        <v>13322.56264932838</v>
      </c>
      <c r="I48">
        <f t="shared" si="6"/>
        <v>50067.685716163614</v>
      </c>
      <c r="N48">
        <f>Input!J49</f>
        <v>11.204750285714226</v>
      </c>
      <c r="O48">
        <f t="shared" si="7"/>
        <v>10.964933999999941</v>
      </c>
      <c r="P48">
        <f t="shared" si="8"/>
        <v>12.810162208398079</v>
      </c>
      <c r="Q48">
        <f t="shared" si="9"/>
        <v>3.4048671410682037</v>
      </c>
      <c r="R48">
        <f t="shared" si="10"/>
        <v>28.050941512211697</v>
      </c>
    </row>
    <row r="49" spans="1:18" x14ac:dyDescent="0.25">
      <c r="A49">
        <f>Input!G50</f>
        <v>46</v>
      </c>
      <c r="B49">
        <f t="shared" si="0"/>
        <v>46</v>
      </c>
      <c r="C49">
        <f t="shared" si="1"/>
        <v>1.2857420213507404</v>
      </c>
      <c r="D49">
        <f t="shared" si="2"/>
        <v>2.0091534074972528</v>
      </c>
      <c r="E49" s="4">
        <f>Input!I50</f>
        <v>619.29894200000001</v>
      </c>
      <c r="F49">
        <f t="shared" si="3"/>
        <v>618.64610871428567</v>
      </c>
      <c r="G49">
        <f t="shared" si="4"/>
        <v>500.73172805650057</v>
      </c>
      <c r="H49">
        <f t="shared" si="5"/>
        <v>13903.801165909046</v>
      </c>
      <c r="I49">
        <f t="shared" si="6"/>
        <v>54546.090839242024</v>
      </c>
      <c r="N49">
        <f>Input!J50</f>
        <v>12.28392371428572</v>
      </c>
      <c r="O49">
        <f t="shared" si="7"/>
        <v>12.044107428571435</v>
      </c>
      <c r="P49">
        <f t="shared" si="8"/>
        <v>12.089426809762275</v>
      </c>
      <c r="Q49">
        <f t="shared" si="9"/>
        <v>2.0538463115206524E-3</v>
      </c>
      <c r="R49">
        <f t="shared" si="10"/>
        <v>20.935919127433003</v>
      </c>
    </row>
    <row r="50" spans="1:18" x14ac:dyDescent="0.25">
      <c r="A50">
        <f>Input!G51</f>
        <v>47</v>
      </c>
      <c r="B50">
        <f t="shared" si="0"/>
        <v>47</v>
      </c>
      <c r="C50">
        <f t="shared" si="1"/>
        <v>1.3136929348583652</v>
      </c>
      <c r="D50">
        <f t="shared" si="2"/>
        <v>2.1327560669418295</v>
      </c>
      <c r="E50" s="4">
        <f>Input!I51</f>
        <v>631.50292685714271</v>
      </c>
      <c r="F50">
        <f t="shared" si="3"/>
        <v>630.85009357142837</v>
      </c>
      <c r="G50">
        <f t="shared" si="4"/>
        <v>509.74823820072953</v>
      </c>
      <c r="H50">
        <f t="shared" si="5"/>
        <v>14665.659374225661</v>
      </c>
      <c r="I50">
        <f t="shared" si="6"/>
        <v>58839.019035739795</v>
      </c>
      <c r="N50">
        <f>Input!J51</f>
        <v>12.2039848571427</v>
      </c>
      <c r="O50">
        <f t="shared" si="7"/>
        <v>11.964168571428415</v>
      </c>
      <c r="P50">
        <f t="shared" si="8"/>
        <v>11.341065147006006</v>
      </c>
      <c r="Q50">
        <f t="shared" si="9"/>
        <v>0.38825787752693242</v>
      </c>
      <c r="R50">
        <f t="shared" si="10"/>
        <v>14.647589152368337</v>
      </c>
    </row>
    <row r="51" spans="1:18" x14ac:dyDescent="0.25">
      <c r="A51">
        <f>Input!G52</f>
        <v>48</v>
      </c>
      <c r="B51">
        <f t="shared" si="0"/>
        <v>48</v>
      </c>
      <c r="C51">
        <f t="shared" si="1"/>
        <v>1.34164384836599</v>
      </c>
      <c r="D51">
        <f t="shared" si="2"/>
        <v>2.2611187877812373</v>
      </c>
      <c r="E51" s="4">
        <f>Input!I52</f>
        <v>641.54856499999994</v>
      </c>
      <c r="F51">
        <f t="shared" si="3"/>
        <v>640.8957317142856</v>
      </c>
      <c r="G51">
        <f t="shared" si="4"/>
        <v>518.00401009506663</v>
      </c>
      <c r="H51">
        <f t="shared" si="5"/>
        <v>15102.375242535611</v>
      </c>
      <c r="I51">
        <f t="shared" si="6"/>
        <v>62912.341621515734</v>
      </c>
      <c r="N51">
        <f>Input!J52</f>
        <v>10.045638142857229</v>
      </c>
      <c r="O51">
        <f t="shared" si="7"/>
        <v>9.8058218571429432</v>
      </c>
      <c r="P51">
        <f t="shared" si="8"/>
        <v>10.575205522881379</v>
      </c>
      <c r="Q51">
        <f t="shared" si="9"/>
        <v>0.59195122510511389</v>
      </c>
      <c r="R51">
        <f t="shared" si="10"/>
        <v>9.3719083327384105</v>
      </c>
    </row>
    <row r="52" spans="1:18" x14ac:dyDescent="0.25">
      <c r="A52">
        <f>Input!G53</f>
        <v>49</v>
      </c>
      <c r="B52">
        <f t="shared" si="0"/>
        <v>49</v>
      </c>
      <c r="C52">
        <f t="shared" si="1"/>
        <v>1.3695947618736148</v>
      </c>
      <c r="D52">
        <f t="shared" si="2"/>
        <v>2.3943199792077885</v>
      </c>
      <c r="E52" s="4">
        <f>Input!I53</f>
        <v>651.19450942857145</v>
      </c>
      <c r="F52">
        <f t="shared" si="3"/>
        <v>650.54167614285711</v>
      </c>
      <c r="G52">
        <f t="shared" si="4"/>
        <v>525.52113719151976</v>
      </c>
      <c r="H52">
        <f t="shared" si="5"/>
        <v>15630.135159682861</v>
      </c>
      <c r="I52">
        <f t="shared" si="6"/>
        <v>66739.790484545738</v>
      </c>
      <c r="N52">
        <f>Input!J53</f>
        <v>9.6459444285715108</v>
      </c>
      <c r="O52">
        <f t="shared" si="7"/>
        <v>9.4061281428572254</v>
      </c>
      <c r="P52">
        <f t="shared" si="8"/>
        <v>9.8016476146760976</v>
      </c>
      <c r="Q52">
        <f t="shared" si="9"/>
        <v>0.15643565258787959</v>
      </c>
      <c r="R52">
        <f t="shared" si="10"/>
        <v>5.234025918450687</v>
      </c>
    </row>
    <row r="53" spans="1:18" x14ac:dyDescent="0.25">
      <c r="A53">
        <f>Input!G54</f>
        <v>50</v>
      </c>
      <c r="B53">
        <f t="shared" si="0"/>
        <v>50</v>
      </c>
      <c r="C53">
        <f t="shared" si="1"/>
        <v>1.3975456753812396</v>
      </c>
      <c r="D53">
        <f t="shared" si="2"/>
        <v>2.5324376853255748</v>
      </c>
      <c r="E53" s="4">
        <f>Input!I54</f>
        <v>661.13356271428563</v>
      </c>
      <c r="F53">
        <f t="shared" si="3"/>
        <v>660.48072942857129</v>
      </c>
      <c r="G53">
        <f t="shared" si="4"/>
        <v>532.32728100911356</v>
      </c>
      <c r="H53">
        <f t="shared" si="5"/>
        <v>16423.306341798612</v>
      </c>
      <c r="I53">
        <f t="shared" si="6"/>
        <v>70302.718654074284</v>
      </c>
      <c r="N53">
        <f>Input!J54</f>
        <v>9.9390532857141807</v>
      </c>
      <c r="O53">
        <f t="shared" si="7"/>
        <v>9.6992369999998953</v>
      </c>
      <c r="P53">
        <f t="shared" si="8"/>
        <v>9.029670553413311</v>
      </c>
      <c r="Q53">
        <f t="shared" si="9"/>
        <v>0.44831922639458521</v>
      </c>
      <c r="R53">
        <f t="shared" si="10"/>
        <v>2.2977172458771422</v>
      </c>
    </row>
    <row r="54" spans="1:18" x14ac:dyDescent="0.25">
      <c r="A54">
        <f>Input!G55</f>
        <v>51</v>
      </c>
      <c r="B54">
        <f t="shared" si="0"/>
        <v>51</v>
      </c>
      <c r="C54">
        <f t="shared" si="1"/>
        <v>1.4254965888888644</v>
      </c>
      <c r="D54">
        <f t="shared" si="2"/>
        <v>2.6755495942519634</v>
      </c>
      <c r="E54" s="4">
        <f>Input!I55</f>
        <v>669.90018071428585</v>
      </c>
      <c r="F54">
        <f t="shared" si="3"/>
        <v>669.24734742857152</v>
      </c>
      <c r="G54">
        <f t="shared" si="4"/>
        <v>538.45480064669425</v>
      </c>
      <c r="H54">
        <f t="shared" si="5"/>
        <v>17106.690293689553</v>
      </c>
      <c r="I54">
        <f t="shared" si="6"/>
        <v>73589.647128304481</v>
      </c>
      <c r="N54">
        <f>Input!J55</f>
        <v>8.7666180000002214</v>
      </c>
      <c r="O54">
        <f t="shared" si="7"/>
        <v>8.526801714285936</v>
      </c>
      <c r="P54">
        <f t="shared" si="8"/>
        <v>8.2678660317617449</v>
      </c>
      <c r="Q54">
        <f t="shared" si="9"/>
        <v>6.7047687684268678E-2</v>
      </c>
      <c r="R54">
        <f t="shared" si="10"/>
        <v>0.56854281041363663</v>
      </c>
    </row>
    <row r="55" spans="1:18" x14ac:dyDescent="0.25">
      <c r="A55">
        <f>Input!G56</f>
        <v>52</v>
      </c>
      <c r="B55">
        <f t="shared" si="0"/>
        <v>52</v>
      </c>
      <c r="C55">
        <f t="shared" si="1"/>
        <v>1.4534475023964892</v>
      </c>
      <c r="D55">
        <f t="shared" si="2"/>
        <v>2.8237330468149975</v>
      </c>
      <c r="E55" s="4">
        <f>Input!I56</f>
        <v>677.16128528571426</v>
      </c>
      <c r="F55">
        <f t="shared" si="3"/>
        <v>676.50845199999992</v>
      </c>
      <c r="G55">
        <f t="shared" si="4"/>
        <v>543.93986068743493</v>
      </c>
      <c r="H55">
        <f t="shared" si="5"/>
        <v>17574.431402597882</v>
      </c>
      <c r="I55">
        <f t="shared" si="6"/>
        <v>76595.642662052443</v>
      </c>
      <c r="N55">
        <f>Input!J56</f>
        <v>7.2611045714284046</v>
      </c>
      <c r="O55">
        <f t="shared" si="7"/>
        <v>7.0212882857141192</v>
      </c>
      <c r="P55">
        <f t="shared" si="8"/>
        <v>7.5240003342364963</v>
      </c>
      <c r="Q55">
        <f t="shared" si="9"/>
        <v>0.25271940372956481</v>
      </c>
      <c r="R55">
        <f t="shared" si="10"/>
        <v>1.0306474972768243E-4</v>
      </c>
    </row>
    <row r="56" spans="1:18" x14ac:dyDescent="0.25">
      <c r="A56">
        <f>Input!G57</f>
        <v>53</v>
      </c>
      <c r="B56">
        <f t="shared" si="0"/>
        <v>53</v>
      </c>
      <c r="C56">
        <f t="shared" si="1"/>
        <v>1.481398415904114</v>
      </c>
      <c r="D56">
        <f t="shared" si="2"/>
        <v>2.977065044872206</v>
      </c>
      <c r="E56" s="4">
        <f>Input!I57</f>
        <v>683.43647842857149</v>
      </c>
      <c r="F56">
        <f t="shared" si="3"/>
        <v>682.78364514285715</v>
      </c>
      <c r="G56">
        <f t="shared" si="4"/>
        <v>548.82154064429153</v>
      </c>
      <c r="H56">
        <f t="shared" si="5"/>
        <v>17945.845441684614</v>
      </c>
      <c r="I56">
        <f t="shared" si="6"/>
        <v>79321.572926457928</v>
      </c>
      <c r="N56">
        <f>Input!J57</f>
        <v>6.2751931428572334</v>
      </c>
      <c r="O56">
        <f t="shared" si="7"/>
        <v>6.035376857142948</v>
      </c>
      <c r="P56">
        <f t="shared" si="8"/>
        <v>6.8049079128576748</v>
      </c>
      <c r="Q56">
        <f t="shared" si="9"/>
        <v>0.59217804570942201</v>
      </c>
      <c r="R56">
        <f t="shared" si="10"/>
        <v>0.50259640613982504</v>
      </c>
    </row>
    <row r="57" spans="1:18" x14ac:dyDescent="0.25">
      <c r="A57">
        <f>Input!G58</f>
        <v>54</v>
      </c>
      <c r="B57">
        <f t="shared" si="0"/>
        <v>54</v>
      </c>
      <c r="C57">
        <f t="shared" si="1"/>
        <v>1.5093493294117388</v>
      </c>
      <c r="D57">
        <f t="shared" si="2"/>
        <v>3.13562225927426</v>
      </c>
      <c r="E57" s="4">
        <f>Input!I58</f>
        <v>689.39191657142862</v>
      </c>
      <c r="F57">
        <f t="shared" si="3"/>
        <v>688.73908328571429</v>
      </c>
      <c r="G57">
        <f t="shared" si="4"/>
        <v>553.14096738222793</v>
      </c>
      <c r="H57">
        <f t="shared" si="5"/>
        <v>18386.84903657532</v>
      </c>
      <c r="I57">
        <f t="shared" si="6"/>
        <v>81773.284479366252</v>
      </c>
      <c r="N57">
        <f>Input!J58</f>
        <v>5.9554381428571332</v>
      </c>
      <c r="O57">
        <f t="shared" si="7"/>
        <v>5.7156218571428479</v>
      </c>
      <c r="P57">
        <f t="shared" si="8"/>
        <v>6.1164178137220597</v>
      </c>
      <c r="Q57">
        <f t="shared" si="9"/>
        <v>0.16063739881024547</v>
      </c>
      <c r="R57">
        <f t="shared" si="10"/>
        <v>1.9528118331304929</v>
      </c>
    </row>
    <row r="58" spans="1:18" x14ac:dyDescent="0.25">
      <c r="A58">
        <f>Input!G59</f>
        <v>55</v>
      </c>
      <c r="B58">
        <f t="shared" si="0"/>
        <v>55</v>
      </c>
      <c r="C58">
        <f t="shared" si="1"/>
        <v>1.5373002429193636</v>
      </c>
      <c r="D58">
        <f t="shared" si="2"/>
        <v>3.299481037495033</v>
      </c>
      <c r="E58" s="4">
        <f>Input!I59</f>
        <v>695.9868648571429</v>
      </c>
      <c r="F58">
        <f t="shared" si="3"/>
        <v>695.33403157142857</v>
      </c>
      <c r="G58">
        <f t="shared" si="4"/>
        <v>556.94048962817214</v>
      </c>
      <c r="H58">
        <f t="shared" si="5"/>
        <v>19152.772451599874</v>
      </c>
      <c r="I58">
        <f t="shared" si="6"/>
        <v>83960.745775725052</v>
      </c>
      <c r="N58">
        <f>Input!J59</f>
        <v>6.5949482857142812</v>
      </c>
      <c r="O58">
        <f t="shared" si="7"/>
        <v>6.3551319999999958</v>
      </c>
      <c r="P58">
        <f t="shared" si="8"/>
        <v>5.4633129597063359</v>
      </c>
      <c r="Q58">
        <f t="shared" si="9"/>
        <v>0.79534120063030456</v>
      </c>
      <c r="R58">
        <f t="shared" si="10"/>
        <v>4.2046949897912222</v>
      </c>
    </row>
    <row r="59" spans="1:18" x14ac:dyDescent="0.25">
      <c r="A59">
        <f>Input!G60</f>
        <v>56</v>
      </c>
      <c r="B59">
        <f t="shared" si="0"/>
        <v>56</v>
      </c>
      <c r="C59">
        <f t="shared" si="1"/>
        <v>1.5652511564269884</v>
      </c>
      <c r="D59">
        <f t="shared" si="2"/>
        <v>3.4687174109479662</v>
      </c>
      <c r="E59" s="4">
        <f>Input!I60</f>
        <v>702.1687961428571</v>
      </c>
      <c r="F59">
        <f t="shared" si="3"/>
        <v>701.51596285714277</v>
      </c>
      <c r="G59">
        <f t="shared" si="4"/>
        <v>560.26291087371476</v>
      </c>
      <c r="H59">
        <f t="shared" si="5"/>
        <v>19952.424694633017</v>
      </c>
      <c r="I59">
        <f t="shared" si="6"/>
        <v>85897.192536684408</v>
      </c>
      <c r="N59">
        <f>Input!J60</f>
        <v>6.1819312857141995</v>
      </c>
      <c r="O59">
        <f t="shared" si="7"/>
        <v>5.9421149999999141</v>
      </c>
      <c r="P59">
        <f t="shared" si="8"/>
        <v>4.8493210727806453</v>
      </c>
      <c r="Q59">
        <f t="shared" si="9"/>
        <v>1.1941985673673126</v>
      </c>
      <c r="R59">
        <f t="shared" si="10"/>
        <v>7.0997050951000551</v>
      </c>
    </row>
    <row r="60" spans="1:18" x14ac:dyDescent="0.25">
      <c r="A60">
        <f>Input!G61</f>
        <v>57</v>
      </c>
      <c r="B60">
        <f t="shared" si="0"/>
        <v>57</v>
      </c>
      <c r="C60">
        <f t="shared" si="1"/>
        <v>1.5932020699346132</v>
      </c>
      <c r="D60">
        <f t="shared" si="2"/>
        <v>3.6434071020070853</v>
      </c>
      <c r="E60" s="4">
        <f>Input!I61</f>
        <v>707.53801657142856</v>
      </c>
      <c r="F60">
        <f t="shared" si="3"/>
        <v>706.88518328571422</v>
      </c>
      <c r="G60">
        <f t="shared" si="4"/>
        <v>563.15079383237025</v>
      </c>
      <c r="H60">
        <f t="shared" si="5"/>
        <v>20659.574711525558</v>
      </c>
      <c r="I60">
        <f t="shared" si="6"/>
        <v>87598.306749767173</v>
      </c>
      <c r="N60">
        <f>Input!J61</f>
        <v>5.3692204285714524</v>
      </c>
      <c r="O60">
        <f t="shared" si="7"/>
        <v>5.1294041428571671</v>
      </c>
      <c r="P60">
        <f t="shared" si="8"/>
        <v>4.2771349300131583</v>
      </c>
      <c r="Q60">
        <f t="shared" si="9"/>
        <v>0.72636281116174639</v>
      </c>
      <c r="R60">
        <f t="shared" si="10"/>
        <v>10.476313136381677</v>
      </c>
    </row>
    <row r="61" spans="1:18" x14ac:dyDescent="0.25">
      <c r="A61">
        <f>Input!G62</f>
        <v>58</v>
      </c>
      <c r="B61">
        <f t="shared" si="0"/>
        <v>58</v>
      </c>
      <c r="C61">
        <f t="shared" si="1"/>
        <v>1.621152983442238</v>
      </c>
      <c r="D61">
        <f t="shared" si="2"/>
        <v>3.8236255307496472</v>
      </c>
      <c r="E61" s="4">
        <f>Input!I62</f>
        <v>712.56083571428576</v>
      </c>
      <c r="F61">
        <f t="shared" si="3"/>
        <v>711.90800242857142</v>
      </c>
      <c r="G61">
        <f t="shared" si="4"/>
        <v>565.64584628212742</v>
      </c>
      <c r="H61">
        <f t="shared" si="5"/>
        <v>21392.618320606765</v>
      </c>
      <c r="I61">
        <f t="shared" si="6"/>
        <v>89081.453938722538</v>
      </c>
      <c r="N61">
        <f>Input!J62</f>
        <v>5.0228191428572018</v>
      </c>
      <c r="O61">
        <f t="shared" si="7"/>
        <v>4.7830028571429164</v>
      </c>
      <c r="P61">
        <f t="shared" si="8"/>
        <v>3.7484587341252475</v>
      </c>
      <c r="Q61">
        <f t="shared" si="9"/>
        <v>1.0702815424703975</v>
      </c>
      <c r="R61">
        <f t="shared" si="10"/>
        <v>14.17815823022592</v>
      </c>
    </row>
    <row r="62" spans="1:18" x14ac:dyDescent="0.25">
      <c r="A62">
        <f>Input!G63</f>
        <v>59</v>
      </c>
      <c r="B62">
        <f t="shared" si="0"/>
        <v>59</v>
      </c>
      <c r="C62">
        <f t="shared" si="1"/>
        <v>1.6491038969498628</v>
      </c>
      <c r="D62">
        <f t="shared" si="2"/>
        <v>4.0094478214361473</v>
      </c>
      <c r="E62" s="4">
        <f>Input!I63</f>
        <v>717.54368542857151</v>
      </c>
      <c r="F62">
        <f t="shared" si="3"/>
        <v>716.89085214285717</v>
      </c>
      <c r="G62">
        <f t="shared" si="4"/>
        <v>567.78839475204234</v>
      </c>
      <c r="H62">
        <f t="shared" si="5"/>
        <v>22231.542799979754</v>
      </c>
      <c r="I62">
        <f t="shared" si="6"/>
        <v>90364.99661225827</v>
      </c>
      <c r="N62">
        <f>Input!J63</f>
        <v>4.9828497142857486</v>
      </c>
      <c r="O62">
        <f t="shared" si="7"/>
        <v>4.7430334285714633</v>
      </c>
      <c r="P62">
        <f t="shared" si="8"/>
        <v>3.2640766741776002</v>
      </c>
      <c r="Q62">
        <f t="shared" si="9"/>
        <v>2.1873130813672295</v>
      </c>
      <c r="R62">
        <f t="shared" si="10"/>
        <v>18.060558473717478</v>
      </c>
    </row>
    <row r="63" spans="1:18" x14ac:dyDescent="0.25">
      <c r="A63">
        <f>Input!G64</f>
        <v>60</v>
      </c>
      <c r="B63">
        <f t="shared" si="0"/>
        <v>60</v>
      </c>
      <c r="C63">
        <f t="shared" si="1"/>
        <v>1.6770548104574876</v>
      </c>
      <c r="D63">
        <f t="shared" si="2"/>
        <v>4.2009488087422513</v>
      </c>
      <c r="E63" s="4">
        <f>Input!I64</f>
        <v>722.7663514285714</v>
      </c>
      <c r="F63">
        <f t="shared" si="3"/>
        <v>722.11351814285706</v>
      </c>
      <c r="G63">
        <f t="shared" si="4"/>
        <v>569.61694923627192</v>
      </c>
      <c r="H63">
        <f t="shared" si="5"/>
        <v>23255.203528280868</v>
      </c>
      <c r="I63">
        <f t="shared" si="6"/>
        <v>91467.695383901708</v>
      </c>
      <c r="N63">
        <f>Input!J64</f>
        <v>5.2226659999998901</v>
      </c>
      <c r="O63">
        <f t="shared" si="7"/>
        <v>4.9828497142856047</v>
      </c>
      <c r="P63">
        <f t="shared" si="8"/>
        <v>2.8239392731445094</v>
      </c>
      <c r="Q63">
        <f t="shared" si="9"/>
        <v>4.660894292868039</v>
      </c>
      <c r="R63">
        <f t="shared" si="10"/>
        <v>21.995246241040626</v>
      </c>
    </row>
    <row r="64" spans="1:18" x14ac:dyDescent="0.25">
      <c r="A64">
        <f>Input!G65</f>
        <v>61</v>
      </c>
      <c r="B64">
        <f t="shared" si="0"/>
        <v>61</v>
      </c>
      <c r="C64">
        <f t="shared" si="1"/>
        <v>1.7050057239651124</v>
      </c>
      <c r="D64">
        <f t="shared" si="2"/>
        <v>4.3982030437561939</v>
      </c>
      <c r="E64" s="4">
        <f>Input!I65</f>
        <v>728.02898685714285</v>
      </c>
      <c r="F64">
        <f t="shared" si="3"/>
        <v>727.37615357142852</v>
      </c>
      <c r="G64">
        <f t="shared" si="4"/>
        <v>571.16785906189148</v>
      </c>
      <c r="H64">
        <f t="shared" si="5"/>
        <v>24401.031273578261</v>
      </c>
      <c r="I64">
        <f t="shared" si="6"/>
        <v>92408.203460324657</v>
      </c>
      <c r="N64">
        <f>Input!J65</f>
        <v>5.2626354285714569</v>
      </c>
      <c r="O64">
        <f t="shared" si="7"/>
        <v>5.0228191428571716</v>
      </c>
      <c r="P64">
        <f t="shared" si="8"/>
        <v>2.4272628717757292</v>
      </c>
      <c r="Q64">
        <f t="shared" si="9"/>
        <v>6.736912356350202</v>
      </c>
      <c r="R64">
        <f t="shared" si="10"/>
        <v>25.873350842340681</v>
      </c>
    </row>
    <row r="65" spans="1:18" x14ac:dyDescent="0.25">
      <c r="A65">
        <f>Input!G66</f>
        <v>62</v>
      </c>
      <c r="B65">
        <f t="shared" si="0"/>
        <v>62</v>
      </c>
      <c r="C65">
        <f t="shared" si="1"/>
        <v>1.7329566374727372</v>
      </c>
      <c r="D65">
        <f t="shared" si="2"/>
        <v>4.6012847997542217</v>
      </c>
      <c r="E65" s="4">
        <f>Input!I66</f>
        <v>732.67875842857143</v>
      </c>
      <c r="F65">
        <f t="shared" si="3"/>
        <v>732.02592514285709</v>
      </c>
      <c r="G65">
        <f t="shared" si="4"/>
        <v>572.47505729916088</v>
      </c>
      <c r="H65">
        <f t="shared" si="5"/>
        <v>25456.479429676612</v>
      </c>
      <c r="I65">
        <f t="shared" si="6"/>
        <v>93204.655230033488</v>
      </c>
      <c r="N65">
        <f>Input!J66</f>
        <v>4.6497715714285732</v>
      </c>
      <c r="O65">
        <f t="shared" si="7"/>
        <v>4.4099552857142879</v>
      </c>
      <c r="P65">
        <f t="shared" si="8"/>
        <v>2.0726375743971328</v>
      </c>
      <c r="Q65">
        <f t="shared" si="9"/>
        <v>5.4630540836368633</v>
      </c>
      <c r="R65">
        <f t="shared" si="10"/>
        <v>29.606773650927501</v>
      </c>
    </row>
    <row r="66" spans="1:18" x14ac:dyDescent="0.25">
      <c r="A66">
        <f>Input!G67</f>
        <v>63</v>
      </c>
      <c r="B66">
        <f t="shared" si="0"/>
        <v>63</v>
      </c>
      <c r="C66">
        <f t="shared" si="1"/>
        <v>1.760907550980362</v>
      </c>
      <c r="D66">
        <f t="shared" si="2"/>
        <v>4.8102680777658158</v>
      </c>
      <c r="E66" s="4">
        <f>Input!I67</f>
        <v>737.20862185714282</v>
      </c>
      <c r="F66">
        <f t="shared" si="3"/>
        <v>736.55578857142848</v>
      </c>
      <c r="G66">
        <f t="shared" si="4"/>
        <v>573.56988876160142</v>
      </c>
      <c r="H66">
        <f t="shared" si="5"/>
        <v>26564.403536818983</v>
      </c>
      <c r="I66">
        <f t="shared" si="6"/>
        <v>93874.345659443527</v>
      </c>
      <c r="N66">
        <f>Input!J67</f>
        <v>4.5298634285713888</v>
      </c>
      <c r="O66">
        <f t="shared" si="7"/>
        <v>4.2900471428571034</v>
      </c>
      <c r="P66">
        <f t="shared" si="8"/>
        <v>1.7581391628764542</v>
      </c>
      <c r="Q66">
        <f t="shared" si="9"/>
        <v>6.4105580190896907</v>
      </c>
      <c r="R66">
        <f t="shared" si="10"/>
        <v>33.128187132231211</v>
      </c>
    </row>
    <row r="67" spans="1:18" x14ac:dyDescent="0.25">
      <c r="A67">
        <f>Input!G68</f>
        <v>64</v>
      </c>
      <c r="B67">
        <f t="shared" si="0"/>
        <v>64</v>
      </c>
      <c r="C67">
        <f t="shared" si="1"/>
        <v>1.7888584644879868</v>
      </c>
      <c r="D67">
        <f t="shared" si="2"/>
        <v>5.0252266119395648</v>
      </c>
      <c r="E67" s="4">
        <f>Input!I68</f>
        <v>741.73848528571432</v>
      </c>
      <c r="F67">
        <f t="shared" si="3"/>
        <v>741.08565199999998</v>
      </c>
      <c r="G67">
        <f t="shared" si="4"/>
        <v>574.48101474962436</v>
      </c>
      <c r="H67">
        <f t="shared" si="5"/>
        <v>27757.105153329248</v>
      </c>
      <c r="I67">
        <f t="shared" si="6"/>
        <v>94433.494146397832</v>
      </c>
      <c r="N67">
        <f>Input!J68</f>
        <v>4.5298634285715025</v>
      </c>
      <c r="O67">
        <f t="shared" si="7"/>
        <v>4.2900471428572171</v>
      </c>
      <c r="P67">
        <f t="shared" si="8"/>
        <v>1.4814408412403171</v>
      </c>
      <c r="Q67">
        <f t="shared" si="9"/>
        <v>7.8882693574821614</v>
      </c>
      <c r="R67">
        <f t="shared" si="10"/>
        <v>36.389939183654533</v>
      </c>
    </row>
    <row r="68" spans="1:18" x14ac:dyDescent="0.25">
      <c r="A68">
        <f>Input!G69</f>
        <v>65</v>
      </c>
      <c r="B68">
        <f t="shared" ref="B68:B83" si="11">A68-$A$3</f>
        <v>65</v>
      </c>
      <c r="C68">
        <f t="shared" ref="C68:C83" si="12">B68*$AA$3</f>
        <v>1.8168093779956116</v>
      </c>
      <c r="D68">
        <f t="shared" ref="D68:D83" si="13">POWER(C68,$AB$3)</f>
        <v>5.2462338747199277</v>
      </c>
      <c r="E68" s="4">
        <f>Input!I69</f>
        <v>746.29499500000009</v>
      </c>
      <c r="F68">
        <f t="shared" ref="F68:F83" si="14">E68-$E$3</f>
        <v>745.64216171428575</v>
      </c>
      <c r="G68">
        <f t="shared" ref="G68:G83" si="15">$Z$3*(1-EXP(-1*D68))</f>
        <v>575.23438627093901</v>
      </c>
      <c r="H68">
        <f t="shared" ref="H68:H83" si="16">(F68-G68)^2</f>
        <v>29038.809931550088</v>
      </c>
      <c r="I68">
        <f t="shared" ref="I68:I83" si="17">(G68-$J$4)^2</f>
        <v>94897.084352528545</v>
      </c>
      <c r="N68">
        <f>Input!J69</f>
        <v>4.5565097142857667</v>
      </c>
      <c r="O68">
        <f t="shared" ref="O68:O83" si="18">N68-$N$3</f>
        <v>4.3166934285714813</v>
      </c>
      <c r="P68">
        <f t="shared" ref="P68:P83" si="19">POWER(C68,$AB$3)*EXP(-D68)*$Z$3*$AA$3*$AB$3</f>
        <v>1.2399211699089256</v>
      </c>
      <c r="Q68">
        <f t="shared" ref="Q68:Q83" si="20">(O68-P68)^2</f>
        <v>9.4665275316754833</v>
      </c>
      <c r="R68">
        <f t="shared" ref="R68:R83" si="21">(P68-$S$4)^2</f>
        <v>39.362161046233183</v>
      </c>
    </row>
    <row r="69" spans="1:18" x14ac:dyDescent="0.25">
      <c r="A69">
        <f>Input!G70</f>
        <v>66</v>
      </c>
      <c r="B69">
        <f t="shared" si="11"/>
        <v>66</v>
      </c>
      <c r="C69">
        <f t="shared" si="12"/>
        <v>1.8447602915032364</v>
      </c>
      <c r="D69">
        <f t="shared" si="13"/>
        <v>5.4733630818443686</v>
      </c>
      <c r="E69" s="4">
        <f>Input!I70</f>
        <v>751.05135157142843</v>
      </c>
      <c r="F69">
        <f t="shared" si="14"/>
        <v>750.39851828571409</v>
      </c>
      <c r="G69">
        <f t="shared" si="15"/>
        <v>575.85327652449848</v>
      </c>
      <c r="H69">
        <f t="shared" si="16"/>
        <v>30466.041421481204</v>
      </c>
      <c r="I69">
        <f t="shared" si="17"/>
        <v>95278.770247238543</v>
      </c>
      <c r="N69">
        <f>Input!J70</f>
        <v>4.7563565714283413</v>
      </c>
      <c r="O69">
        <f t="shared" si="18"/>
        <v>4.516540285714056</v>
      </c>
      <c r="P69">
        <f t="shared" si="19"/>
        <v>1.0307651456869917</v>
      </c>
      <c r="Q69">
        <f t="shared" si="20"/>
        <v>12.150628326830697</v>
      </c>
      <c r="R69">
        <f t="shared" si="21"/>
        <v>42.030366578693119</v>
      </c>
    </row>
    <row r="70" spans="1:18" x14ac:dyDescent="0.25">
      <c r="A70">
        <f>Input!G71</f>
        <v>67</v>
      </c>
      <c r="B70">
        <f t="shared" si="11"/>
        <v>67</v>
      </c>
      <c r="C70">
        <f t="shared" si="12"/>
        <v>1.8727112050108612</v>
      </c>
      <c r="D70">
        <f t="shared" si="13"/>
        <v>5.7066871971697486</v>
      </c>
      <c r="E70" s="4">
        <f>Input!I71</f>
        <v>755.38136800000007</v>
      </c>
      <c r="F70">
        <f t="shared" si="14"/>
        <v>754.72853471428573</v>
      </c>
      <c r="G70">
        <f t="shared" si="15"/>
        <v>576.3583629413813</v>
      </c>
      <c r="H70">
        <f t="shared" si="16"/>
        <v>31815.918178295433</v>
      </c>
      <c r="I70">
        <f t="shared" si="17"/>
        <v>95590.838028449274</v>
      </c>
      <c r="N70">
        <f>Input!J71</f>
        <v>4.3300164285716392</v>
      </c>
      <c r="O70">
        <f t="shared" si="18"/>
        <v>4.0902001428573538</v>
      </c>
      <c r="P70">
        <f t="shared" si="19"/>
        <v>0.85105604069835972</v>
      </c>
      <c r="Q70">
        <f t="shared" si="20"/>
        <v>10.492054514551397</v>
      </c>
      <c r="R70">
        <f t="shared" si="21"/>
        <v>44.392800066738793</v>
      </c>
    </row>
    <row r="71" spans="1:18" x14ac:dyDescent="0.25">
      <c r="A71">
        <f>Input!G72</f>
        <v>68</v>
      </c>
      <c r="B71">
        <f t="shared" si="11"/>
        <v>68</v>
      </c>
      <c r="C71">
        <f t="shared" si="12"/>
        <v>1.900662118518486</v>
      </c>
      <c r="D71">
        <f t="shared" si="13"/>
        <v>5.9462789373363485</v>
      </c>
      <c r="E71" s="4">
        <f>Input!I72</f>
        <v>759.31169057142858</v>
      </c>
      <c r="F71">
        <f t="shared" si="14"/>
        <v>758.65885728571425</v>
      </c>
      <c r="G71">
        <f t="shared" si="15"/>
        <v>576.76784899651318</v>
      </c>
      <c r="H71">
        <f t="shared" si="16"/>
        <v>33084.338896462214</v>
      </c>
      <c r="I71">
        <f t="shared" si="17"/>
        <v>95844.213604603763</v>
      </c>
      <c r="N71">
        <f>Input!J72</f>
        <v>3.930322571428519</v>
      </c>
      <c r="O71">
        <f t="shared" si="18"/>
        <v>3.6905062857142332</v>
      </c>
      <c r="P71">
        <f t="shared" si="19"/>
        <v>0.69785629087188539</v>
      </c>
      <c r="Q71">
        <f t="shared" si="20"/>
        <v>8.9559539916299045</v>
      </c>
      <c r="R71">
        <f t="shared" si="21"/>
        <v>46.457746430282384</v>
      </c>
    </row>
    <row r="72" spans="1:18" x14ac:dyDescent="0.25">
      <c r="A72">
        <f>Input!G73</f>
        <v>0</v>
      </c>
      <c r="B72">
        <f t="shared" si="11"/>
        <v>0</v>
      </c>
      <c r="C72">
        <f t="shared" si="12"/>
        <v>0</v>
      </c>
      <c r="D72">
        <f t="shared" si="13"/>
        <v>0</v>
      </c>
      <c r="E72" s="4">
        <f>Input!I73</f>
        <v>0</v>
      </c>
      <c r="F72">
        <f t="shared" si="14"/>
        <v>-0.65283328571428567</v>
      </c>
      <c r="G72">
        <f t="shared" si="15"/>
        <v>0</v>
      </c>
      <c r="H72">
        <f t="shared" si="16"/>
        <v>0.42619129893651014</v>
      </c>
      <c r="I72">
        <f t="shared" si="17"/>
        <v>71385.517148404222</v>
      </c>
      <c r="N72">
        <f>Input!J73</f>
        <v>0</v>
      </c>
      <c r="O72">
        <f t="shared" si="18"/>
        <v>-0.2398162857142857</v>
      </c>
      <c r="P72">
        <f t="shared" si="19"/>
        <v>0</v>
      </c>
      <c r="Q72">
        <f t="shared" si="20"/>
        <v>5.7511850893795916E-2</v>
      </c>
      <c r="R72">
        <f t="shared" si="21"/>
        <v>56.457915571853135</v>
      </c>
    </row>
    <row r="73" spans="1:18" x14ac:dyDescent="0.25">
      <c r="A73">
        <f>Input!G74</f>
        <v>0</v>
      </c>
      <c r="B73">
        <f t="shared" si="11"/>
        <v>0</v>
      </c>
      <c r="C73">
        <f t="shared" si="12"/>
        <v>0</v>
      </c>
      <c r="D73">
        <f t="shared" si="13"/>
        <v>0</v>
      </c>
      <c r="E73" s="4">
        <f>Input!I74</f>
        <v>0</v>
      </c>
      <c r="F73">
        <f t="shared" si="14"/>
        <v>-0.65283328571428567</v>
      </c>
      <c r="G73">
        <f t="shared" si="15"/>
        <v>0</v>
      </c>
      <c r="H73">
        <f t="shared" si="16"/>
        <v>0.42619129893651014</v>
      </c>
      <c r="I73">
        <f t="shared" si="17"/>
        <v>71385.517148404222</v>
      </c>
      <c r="N73">
        <f>Input!J74</f>
        <v>0</v>
      </c>
      <c r="O73">
        <f t="shared" si="18"/>
        <v>-0.2398162857142857</v>
      </c>
      <c r="P73">
        <f t="shared" si="19"/>
        <v>0</v>
      </c>
      <c r="Q73">
        <f t="shared" si="20"/>
        <v>5.7511850893795916E-2</v>
      </c>
      <c r="R73">
        <f t="shared" si="21"/>
        <v>56.457915571853135</v>
      </c>
    </row>
    <row r="74" spans="1:18" x14ac:dyDescent="0.25">
      <c r="A74">
        <f>Input!G75</f>
        <v>0</v>
      </c>
      <c r="B74">
        <f t="shared" si="11"/>
        <v>0</v>
      </c>
      <c r="C74">
        <f t="shared" si="12"/>
        <v>0</v>
      </c>
      <c r="D74">
        <f t="shared" si="13"/>
        <v>0</v>
      </c>
      <c r="E74" s="4">
        <f>Input!I75</f>
        <v>0</v>
      </c>
      <c r="F74">
        <f t="shared" si="14"/>
        <v>-0.65283328571428567</v>
      </c>
      <c r="G74">
        <f t="shared" si="15"/>
        <v>0</v>
      </c>
      <c r="H74">
        <f t="shared" si="16"/>
        <v>0.42619129893651014</v>
      </c>
      <c r="I74">
        <f t="shared" si="17"/>
        <v>71385.517148404222</v>
      </c>
      <c r="N74">
        <f>Input!J75</f>
        <v>0</v>
      </c>
      <c r="O74">
        <f t="shared" si="18"/>
        <v>-0.2398162857142857</v>
      </c>
      <c r="P74">
        <f t="shared" si="19"/>
        <v>0</v>
      </c>
      <c r="Q74">
        <f t="shared" si="20"/>
        <v>5.7511850893795916E-2</v>
      </c>
      <c r="R74">
        <f t="shared" si="21"/>
        <v>56.457915571853135</v>
      </c>
    </row>
    <row r="75" spans="1:18" x14ac:dyDescent="0.25">
      <c r="A75">
        <f>Input!G76</f>
        <v>0</v>
      </c>
      <c r="B75">
        <f t="shared" si="11"/>
        <v>0</v>
      </c>
      <c r="C75">
        <f t="shared" si="12"/>
        <v>0</v>
      </c>
      <c r="D75">
        <f t="shared" si="13"/>
        <v>0</v>
      </c>
      <c r="E75" s="4">
        <f>Input!I76</f>
        <v>0</v>
      </c>
      <c r="F75">
        <f t="shared" si="14"/>
        <v>-0.65283328571428567</v>
      </c>
      <c r="G75">
        <f t="shared" si="15"/>
        <v>0</v>
      </c>
      <c r="H75">
        <f t="shared" si="16"/>
        <v>0.42619129893651014</v>
      </c>
      <c r="I75">
        <f t="shared" si="17"/>
        <v>71385.517148404222</v>
      </c>
      <c r="N75">
        <f>Input!J76</f>
        <v>0</v>
      </c>
      <c r="O75">
        <f t="shared" si="18"/>
        <v>-0.2398162857142857</v>
      </c>
      <c r="P75">
        <f t="shared" si="19"/>
        <v>0</v>
      </c>
      <c r="Q75">
        <f t="shared" si="20"/>
        <v>5.7511850893795916E-2</v>
      </c>
      <c r="R75">
        <f t="shared" si="21"/>
        <v>56.457915571853135</v>
      </c>
    </row>
    <row r="76" spans="1:18" x14ac:dyDescent="0.25">
      <c r="A76">
        <f>Input!G77</f>
        <v>0</v>
      </c>
      <c r="B76">
        <f t="shared" si="11"/>
        <v>0</v>
      </c>
      <c r="C76">
        <f t="shared" si="12"/>
        <v>0</v>
      </c>
      <c r="D76">
        <f t="shared" si="13"/>
        <v>0</v>
      </c>
      <c r="E76" s="4">
        <f>Input!I77</f>
        <v>0</v>
      </c>
      <c r="F76">
        <f t="shared" si="14"/>
        <v>-0.65283328571428567</v>
      </c>
      <c r="G76">
        <f t="shared" si="15"/>
        <v>0</v>
      </c>
      <c r="H76">
        <f t="shared" si="16"/>
        <v>0.42619129893651014</v>
      </c>
      <c r="I76">
        <f t="shared" si="17"/>
        <v>71385.517148404222</v>
      </c>
      <c r="N76">
        <f>Input!J77</f>
        <v>0</v>
      </c>
      <c r="O76">
        <f t="shared" si="18"/>
        <v>-0.2398162857142857</v>
      </c>
      <c r="P76">
        <f t="shared" si="19"/>
        <v>0</v>
      </c>
      <c r="Q76">
        <f t="shared" si="20"/>
        <v>5.7511850893795916E-2</v>
      </c>
      <c r="R76">
        <f t="shared" si="21"/>
        <v>56.457915571853135</v>
      </c>
    </row>
    <row r="77" spans="1:18" x14ac:dyDescent="0.25">
      <c r="A77">
        <f>Input!G78</f>
        <v>0</v>
      </c>
      <c r="B77">
        <f t="shared" si="11"/>
        <v>0</v>
      </c>
      <c r="C77">
        <f t="shared" si="12"/>
        <v>0</v>
      </c>
      <c r="D77">
        <f t="shared" si="13"/>
        <v>0</v>
      </c>
      <c r="E77" s="4">
        <f>Input!I78</f>
        <v>0</v>
      </c>
      <c r="F77">
        <f t="shared" si="14"/>
        <v>-0.65283328571428567</v>
      </c>
      <c r="G77">
        <f t="shared" si="15"/>
        <v>0</v>
      </c>
      <c r="H77">
        <f t="shared" si="16"/>
        <v>0.42619129893651014</v>
      </c>
      <c r="I77">
        <f t="shared" si="17"/>
        <v>71385.517148404222</v>
      </c>
      <c r="N77">
        <f>Input!J78</f>
        <v>0</v>
      </c>
      <c r="O77">
        <f t="shared" si="18"/>
        <v>-0.2398162857142857</v>
      </c>
      <c r="P77">
        <f t="shared" si="19"/>
        <v>0</v>
      </c>
      <c r="Q77">
        <f t="shared" si="20"/>
        <v>5.7511850893795916E-2</v>
      </c>
      <c r="R77">
        <f t="shared" si="21"/>
        <v>56.457915571853135</v>
      </c>
    </row>
    <row r="78" spans="1:18" x14ac:dyDescent="0.25">
      <c r="A78">
        <f>Input!G79</f>
        <v>0</v>
      </c>
      <c r="B78">
        <f t="shared" si="11"/>
        <v>0</v>
      </c>
      <c r="C78">
        <f t="shared" si="12"/>
        <v>0</v>
      </c>
      <c r="D78">
        <f t="shared" si="13"/>
        <v>0</v>
      </c>
      <c r="E78" s="4">
        <f>Input!I79</f>
        <v>0</v>
      </c>
      <c r="F78">
        <f t="shared" si="14"/>
        <v>-0.65283328571428567</v>
      </c>
      <c r="G78">
        <f t="shared" si="15"/>
        <v>0</v>
      </c>
      <c r="H78">
        <f t="shared" si="16"/>
        <v>0.42619129893651014</v>
      </c>
      <c r="I78">
        <f t="shared" si="17"/>
        <v>71385.517148404222</v>
      </c>
      <c r="N78">
        <f>Input!J79</f>
        <v>0</v>
      </c>
      <c r="O78">
        <f t="shared" si="18"/>
        <v>-0.2398162857142857</v>
      </c>
      <c r="P78">
        <f t="shared" si="19"/>
        <v>0</v>
      </c>
      <c r="Q78">
        <f t="shared" si="20"/>
        <v>5.7511850893795916E-2</v>
      </c>
      <c r="R78">
        <f t="shared" si="21"/>
        <v>56.457915571853135</v>
      </c>
    </row>
    <row r="79" spans="1:18" x14ac:dyDescent="0.25">
      <c r="A79">
        <f>Input!G80</f>
        <v>0</v>
      </c>
      <c r="B79">
        <f t="shared" si="11"/>
        <v>0</v>
      </c>
      <c r="C79">
        <f t="shared" si="12"/>
        <v>0</v>
      </c>
      <c r="D79">
        <f t="shared" si="13"/>
        <v>0</v>
      </c>
      <c r="E79" s="4">
        <f>Input!I80</f>
        <v>0</v>
      </c>
      <c r="F79">
        <f t="shared" si="14"/>
        <v>-0.65283328571428567</v>
      </c>
      <c r="G79">
        <f t="shared" si="15"/>
        <v>0</v>
      </c>
      <c r="H79">
        <f t="shared" si="16"/>
        <v>0.42619129893651014</v>
      </c>
      <c r="I79">
        <f t="shared" si="17"/>
        <v>71385.517148404222</v>
      </c>
      <c r="N79">
        <f>Input!J80</f>
        <v>0</v>
      </c>
      <c r="O79">
        <f t="shared" si="18"/>
        <v>-0.2398162857142857</v>
      </c>
      <c r="P79">
        <f t="shared" si="19"/>
        <v>0</v>
      </c>
      <c r="Q79">
        <f t="shared" si="20"/>
        <v>5.7511850893795916E-2</v>
      </c>
      <c r="R79">
        <f t="shared" si="21"/>
        <v>56.457915571853135</v>
      </c>
    </row>
    <row r="80" spans="1:18" x14ac:dyDescent="0.25">
      <c r="A80">
        <f>Input!G81</f>
        <v>0</v>
      </c>
      <c r="B80">
        <f t="shared" si="11"/>
        <v>0</v>
      </c>
      <c r="C80">
        <f t="shared" si="12"/>
        <v>0</v>
      </c>
      <c r="D80">
        <f t="shared" si="13"/>
        <v>0</v>
      </c>
      <c r="E80" s="4">
        <f>Input!I81</f>
        <v>0</v>
      </c>
      <c r="F80">
        <f t="shared" si="14"/>
        <v>-0.65283328571428567</v>
      </c>
      <c r="G80">
        <f t="shared" si="15"/>
        <v>0</v>
      </c>
      <c r="H80">
        <f t="shared" si="16"/>
        <v>0.42619129893651014</v>
      </c>
      <c r="I80">
        <f t="shared" si="17"/>
        <v>71385.517148404222</v>
      </c>
      <c r="N80">
        <f>Input!J81</f>
        <v>0</v>
      </c>
      <c r="O80">
        <f t="shared" si="18"/>
        <v>-0.2398162857142857</v>
      </c>
      <c r="P80">
        <f t="shared" si="19"/>
        <v>0</v>
      </c>
      <c r="Q80">
        <f t="shared" si="20"/>
        <v>5.7511850893795916E-2</v>
      </c>
      <c r="R80">
        <f t="shared" si="21"/>
        <v>56.457915571853135</v>
      </c>
    </row>
    <row r="81" spans="1:18" x14ac:dyDescent="0.25">
      <c r="A81">
        <f>Input!G82</f>
        <v>0</v>
      </c>
      <c r="B81">
        <f t="shared" si="11"/>
        <v>0</v>
      </c>
      <c r="C81">
        <f t="shared" si="12"/>
        <v>0</v>
      </c>
      <c r="D81">
        <f t="shared" si="13"/>
        <v>0</v>
      </c>
      <c r="E81" s="4">
        <f>Input!I82</f>
        <v>0</v>
      </c>
      <c r="F81">
        <f t="shared" si="14"/>
        <v>-0.65283328571428567</v>
      </c>
      <c r="G81">
        <f t="shared" si="15"/>
        <v>0</v>
      </c>
      <c r="H81">
        <f t="shared" si="16"/>
        <v>0.42619129893651014</v>
      </c>
      <c r="I81">
        <f t="shared" si="17"/>
        <v>71385.517148404222</v>
      </c>
      <c r="N81">
        <f>Input!J82</f>
        <v>0</v>
      </c>
      <c r="O81">
        <f t="shared" si="18"/>
        <v>-0.2398162857142857</v>
      </c>
      <c r="P81">
        <f t="shared" si="19"/>
        <v>0</v>
      </c>
      <c r="Q81">
        <f t="shared" si="20"/>
        <v>5.7511850893795916E-2</v>
      </c>
      <c r="R81">
        <f t="shared" si="21"/>
        <v>56.457915571853135</v>
      </c>
    </row>
    <row r="82" spans="1:18" x14ac:dyDescent="0.25">
      <c r="A82">
        <f>Input!G83</f>
        <v>0</v>
      </c>
      <c r="B82">
        <f t="shared" si="11"/>
        <v>0</v>
      </c>
      <c r="C82">
        <f t="shared" si="12"/>
        <v>0</v>
      </c>
      <c r="D82">
        <f t="shared" si="13"/>
        <v>0</v>
      </c>
      <c r="E82" s="4">
        <f>Input!I83</f>
        <v>0</v>
      </c>
      <c r="F82">
        <f t="shared" si="14"/>
        <v>-0.65283328571428567</v>
      </c>
      <c r="G82">
        <f t="shared" si="15"/>
        <v>0</v>
      </c>
      <c r="H82">
        <f t="shared" si="16"/>
        <v>0.42619129893651014</v>
      </c>
      <c r="I82">
        <f t="shared" si="17"/>
        <v>71385.517148404222</v>
      </c>
      <c r="N82">
        <f>Input!J83</f>
        <v>0</v>
      </c>
      <c r="O82">
        <f t="shared" si="18"/>
        <v>-0.2398162857142857</v>
      </c>
      <c r="P82">
        <f t="shared" si="19"/>
        <v>0</v>
      </c>
      <c r="Q82">
        <f t="shared" si="20"/>
        <v>5.7511850893795916E-2</v>
      </c>
      <c r="R82">
        <f t="shared" si="21"/>
        <v>56.457915571853135</v>
      </c>
    </row>
    <row r="83" spans="1:18" x14ac:dyDescent="0.25">
      <c r="A83">
        <f>Input!G84</f>
        <v>0</v>
      </c>
      <c r="B83">
        <f t="shared" si="11"/>
        <v>0</v>
      </c>
      <c r="C83">
        <f t="shared" si="12"/>
        <v>0</v>
      </c>
      <c r="D83">
        <f t="shared" si="13"/>
        <v>0</v>
      </c>
      <c r="E83" s="4">
        <f>Input!I84</f>
        <v>0</v>
      </c>
      <c r="F83">
        <f t="shared" si="14"/>
        <v>-0.65283328571428567</v>
      </c>
      <c r="G83">
        <f t="shared" si="15"/>
        <v>0</v>
      </c>
      <c r="H83">
        <f t="shared" si="16"/>
        <v>0.42619129893651014</v>
      </c>
      <c r="I83">
        <f t="shared" si="17"/>
        <v>71385.517148404222</v>
      </c>
      <c r="N83">
        <f>Input!J84</f>
        <v>0</v>
      </c>
      <c r="O83">
        <f t="shared" si="18"/>
        <v>-0.2398162857142857</v>
      </c>
      <c r="P83">
        <f t="shared" si="19"/>
        <v>0</v>
      </c>
      <c r="Q83">
        <f t="shared" si="20"/>
        <v>5.7511850893795916E-2</v>
      </c>
      <c r="R83">
        <f t="shared" si="21"/>
        <v>56.457915571853135</v>
      </c>
    </row>
    <row r="84" spans="1:18" x14ac:dyDescent="0.25">
      <c r="A84">
        <f>Input!G85</f>
        <v>0</v>
      </c>
      <c r="E84" s="4">
        <f>Input!I85</f>
        <v>0</v>
      </c>
      <c r="N84">
        <f>Input!J85</f>
        <v>0</v>
      </c>
    </row>
    <row r="85" spans="1:18" x14ac:dyDescent="0.25">
      <c r="A85">
        <f>Input!G86</f>
        <v>0</v>
      </c>
      <c r="E85" s="4">
        <f>Input!I86</f>
        <v>0</v>
      </c>
      <c r="N85">
        <f>Input!J86</f>
        <v>0</v>
      </c>
    </row>
    <row r="86" spans="1:18" x14ac:dyDescent="0.25">
      <c r="A86">
        <f>Input!G87</f>
        <v>0</v>
      </c>
      <c r="E86" s="4">
        <f>Input!I87</f>
        <v>0</v>
      </c>
      <c r="N86">
        <f>Input!J87</f>
        <v>0</v>
      </c>
    </row>
    <row r="87" spans="1:18" x14ac:dyDescent="0.25">
      <c r="A87">
        <f>Input!G88</f>
        <v>0</v>
      </c>
      <c r="E87" s="4">
        <f>Input!I88</f>
        <v>0</v>
      </c>
      <c r="N87">
        <f>Input!J88</f>
        <v>0</v>
      </c>
    </row>
    <row r="88" spans="1:18" x14ac:dyDescent="0.25">
      <c r="A88">
        <f>Input!G89</f>
        <v>0</v>
      </c>
      <c r="E88" s="4">
        <f>Input!I89</f>
        <v>0</v>
      </c>
      <c r="N88">
        <f>Input!J89</f>
        <v>0</v>
      </c>
    </row>
    <row r="89" spans="1:18" x14ac:dyDescent="0.25">
      <c r="A89">
        <f>Input!G90</f>
        <v>0</v>
      </c>
      <c r="E89" s="4">
        <f>Input!I90</f>
        <v>0</v>
      </c>
      <c r="N89">
        <f>Input!J90</f>
        <v>0</v>
      </c>
    </row>
    <row r="90" spans="1:18" x14ac:dyDescent="0.25">
      <c r="A90">
        <f>Input!G91</f>
        <v>0</v>
      </c>
      <c r="E90" s="4">
        <f>Input!I91</f>
        <v>0</v>
      </c>
      <c r="N90">
        <f>Input!J91</f>
        <v>0</v>
      </c>
    </row>
    <row r="91" spans="1:18" x14ac:dyDescent="0.25">
      <c r="A91">
        <f>Input!G92</f>
        <v>0</v>
      </c>
      <c r="E91" s="4">
        <f>Input!I92</f>
        <v>0</v>
      </c>
      <c r="N91">
        <f>Input!J92</f>
        <v>0</v>
      </c>
    </row>
    <row r="92" spans="1:18" x14ac:dyDescent="0.25">
      <c r="A92">
        <f>Input!G93</f>
        <v>0</v>
      </c>
      <c r="E92" s="4">
        <f>Input!I93</f>
        <v>0</v>
      </c>
      <c r="N92">
        <f>Input!J93</f>
        <v>0</v>
      </c>
    </row>
    <row r="93" spans="1:18" x14ac:dyDescent="0.25">
      <c r="A93">
        <f>Input!G94</f>
        <v>0</v>
      </c>
      <c r="E93" s="4">
        <f>Input!I94</f>
        <v>0</v>
      </c>
      <c r="N93">
        <f>Input!J94</f>
        <v>0</v>
      </c>
    </row>
    <row r="94" spans="1:18" x14ac:dyDescent="0.25">
      <c r="A94">
        <f>Input!G95</f>
        <v>0</v>
      </c>
      <c r="E94" s="4">
        <f>Input!I95</f>
        <v>0</v>
      </c>
      <c r="N94">
        <f>Input!J95</f>
        <v>0</v>
      </c>
    </row>
    <row r="95" spans="1:18" x14ac:dyDescent="0.25">
      <c r="A95">
        <f>Input!G96</f>
        <v>0</v>
      </c>
      <c r="E95" s="4">
        <f>Input!I96</f>
        <v>0</v>
      </c>
      <c r="N95">
        <f>Input!J96</f>
        <v>0</v>
      </c>
    </row>
    <row r="96" spans="1:18" x14ac:dyDescent="0.25">
      <c r="A96">
        <f>Input!G97</f>
        <v>0</v>
      </c>
      <c r="E96" s="4">
        <f>Input!I97</f>
        <v>0</v>
      </c>
      <c r="N96">
        <f>Input!J97</f>
        <v>0</v>
      </c>
    </row>
    <row r="97" spans="1:14" x14ac:dyDescent="0.25">
      <c r="A97">
        <f>Input!G98</f>
        <v>0</v>
      </c>
      <c r="E97" s="4">
        <f>Input!I98</f>
        <v>0</v>
      </c>
      <c r="N97">
        <f>Input!J98</f>
        <v>0</v>
      </c>
    </row>
    <row r="98" spans="1:14" x14ac:dyDescent="0.25">
      <c r="A98">
        <f>Input!G99</f>
        <v>0</v>
      </c>
      <c r="E98" s="4">
        <f>Input!I99</f>
        <v>0</v>
      </c>
      <c r="N98">
        <f>Input!J99</f>
        <v>0</v>
      </c>
    </row>
    <row r="99" spans="1:14" x14ac:dyDescent="0.25">
      <c r="A99">
        <f>Input!G100</f>
        <v>0</v>
      </c>
      <c r="E99" s="4">
        <f>Input!I100</f>
        <v>0</v>
      </c>
      <c r="N99">
        <f>Input!J100</f>
        <v>0</v>
      </c>
    </row>
    <row r="100" spans="1:14" x14ac:dyDescent="0.25">
      <c r="A100">
        <f>Input!G101</f>
        <v>0</v>
      </c>
      <c r="E100" s="4">
        <f>Input!I101</f>
        <v>0</v>
      </c>
      <c r="N100">
        <f>Input!J101</f>
        <v>0</v>
      </c>
    </row>
    <row r="101" spans="1:14" x14ac:dyDescent="0.25">
      <c r="A101">
        <f>Input!G102</f>
        <v>0</v>
      </c>
      <c r="E101" s="4">
        <f>Input!I102</f>
        <v>0</v>
      </c>
      <c r="N101">
        <f>Input!J102</f>
        <v>0</v>
      </c>
    </row>
    <row r="102" spans="1:14" x14ac:dyDescent="0.25">
      <c r="A102">
        <f>Input!G103</f>
        <v>0</v>
      </c>
      <c r="E102" s="4">
        <f>Input!I103</f>
        <v>0</v>
      </c>
      <c r="N102">
        <f>Input!J103</f>
        <v>0</v>
      </c>
    </row>
    <row r="103" spans="1:14" x14ac:dyDescent="0.25">
      <c r="A103">
        <f>Input!G104</f>
        <v>0</v>
      </c>
      <c r="E103" s="4">
        <f>Input!I104</f>
        <v>0</v>
      </c>
      <c r="N103">
        <f>Input!J104</f>
        <v>0</v>
      </c>
    </row>
  </sheetData>
  <mergeCells count="3">
    <mergeCell ref="E1:L1"/>
    <mergeCell ref="N1:U1"/>
    <mergeCell ref="AD3:AK18"/>
  </mergeCells>
  <conditionalFormatting sqref="Y6">
    <cfRule type="cellIs" dxfId="5" priority="1" operator="greaterThan">
      <formula>0.05</formula>
    </cfRule>
    <cfRule type="cellIs" dxfId="4" priority="2" operator="between">
      <formula>0.05</formula>
      <formula>0.025</formula>
    </cfRule>
    <cfRule type="cellIs" dxfId="3" priority="3" operator="lessThan">
      <formula>0.025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4"/>
  <sheetViews>
    <sheetView topLeftCell="C1" workbookViewId="0">
      <selection activeCell="D1" sqref="D1:L1"/>
    </sheetView>
  </sheetViews>
  <sheetFormatPr defaultRowHeight="15" x14ac:dyDescent="0.25"/>
  <cols>
    <col min="7" max="7" width="12.42578125" bestFit="1" customWidth="1"/>
    <col min="8" max="8" width="12" bestFit="1" customWidth="1"/>
    <col min="9" max="10" width="12" customWidth="1"/>
    <col min="11" max="11" width="12" bestFit="1" customWidth="1"/>
    <col min="16" max="17" width="12" bestFit="1" customWidth="1"/>
    <col min="18" max="19" width="12" customWidth="1"/>
    <col min="20" max="20" width="12" bestFit="1" customWidth="1"/>
    <col min="23" max="23" width="11.28515625" bestFit="1" customWidth="1"/>
  </cols>
  <sheetData>
    <row r="1" spans="1:27" ht="18" x14ac:dyDescent="0.35">
      <c r="D1" s="30" t="s">
        <v>18</v>
      </c>
      <c r="E1" s="30"/>
      <c r="F1" s="30"/>
      <c r="G1" s="30"/>
      <c r="H1" s="30"/>
      <c r="I1" s="30"/>
      <c r="J1" s="30"/>
      <c r="K1" s="30"/>
      <c r="L1" s="30"/>
      <c r="N1" s="31" t="s">
        <v>19</v>
      </c>
      <c r="O1" s="31"/>
      <c r="P1" s="31"/>
      <c r="Q1" s="31"/>
      <c r="R1" s="31"/>
      <c r="S1" s="31"/>
      <c r="T1" s="31"/>
      <c r="U1" s="31"/>
    </row>
    <row r="2" spans="1:27" ht="14.45" x14ac:dyDescent="0.3">
      <c r="A2" t="s">
        <v>30</v>
      </c>
      <c r="B2" t="s">
        <v>9</v>
      </c>
      <c r="C2" t="s">
        <v>463</v>
      </c>
      <c r="D2" t="s">
        <v>15</v>
      </c>
      <c r="E2" t="s">
        <v>0</v>
      </c>
      <c r="F2" t="s">
        <v>16</v>
      </c>
      <c r="G2" t="s">
        <v>8</v>
      </c>
      <c r="H2" t="s">
        <v>2</v>
      </c>
      <c r="K2" t="s">
        <v>4</v>
      </c>
      <c r="L2" t="s">
        <v>3</v>
      </c>
      <c r="N2" t="s">
        <v>0</v>
      </c>
      <c r="O2" t="s">
        <v>16</v>
      </c>
      <c r="P2" t="s">
        <v>8</v>
      </c>
      <c r="Q2" t="s">
        <v>2</v>
      </c>
      <c r="T2" t="s">
        <v>4</v>
      </c>
      <c r="U2" t="s">
        <v>3</v>
      </c>
      <c r="W2" t="s">
        <v>7</v>
      </c>
      <c r="Y2" t="s">
        <v>10</v>
      </c>
      <c r="Z2" t="s">
        <v>13</v>
      </c>
      <c r="AA2" t="s">
        <v>12</v>
      </c>
    </row>
    <row r="3" spans="1:27" ht="14.45" x14ac:dyDescent="0.3">
      <c r="A3">
        <f>Input!G4</f>
        <v>0</v>
      </c>
      <c r="B3">
        <f>A3-$A$3</f>
        <v>0</v>
      </c>
      <c r="C3">
        <f>EXP(B3)</f>
        <v>1</v>
      </c>
      <c r="D3" s="4">
        <f>((C3-$Z$3)/$AA$3)</f>
        <v>-2.742751828078053</v>
      </c>
      <c r="E3" s="4">
        <f>Input!I4</f>
        <v>0.65283328571428567</v>
      </c>
      <c r="F3">
        <f>E3-$E$3</f>
        <v>0</v>
      </c>
      <c r="G3">
        <f>P3</f>
        <v>0</v>
      </c>
      <c r="H3">
        <f>(F3-G3)^2</f>
        <v>0</v>
      </c>
      <c r="I3">
        <f>(G3-$J$4)^2</f>
        <v>107869.9226158649</v>
      </c>
      <c r="J3" s="2" t="s">
        <v>11</v>
      </c>
      <c r="K3" s="23">
        <f>SUM(H3:H161)</f>
        <v>13292852.030110847</v>
      </c>
      <c r="L3">
        <f>1-(K3/K5)</f>
        <v>-1.1732849154364691</v>
      </c>
      <c r="N3" s="4">
        <f>Input!J4</f>
        <v>0.2398162857142857</v>
      </c>
      <c r="O3">
        <f>N3-$N$3</f>
        <v>0</v>
      </c>
      <c r="P3" s="4">
        <v>0</v>
      </c>
      <c r="Q3">
        <f>(O3-P3)^2</f>
        <v>0</v>
      </c>
      <c r="R3">
        <f>(O3-$S$4)^2</f>
        <v>81.271046937635901</v>
      </c>
      <c r="S3" s="2" t="s">
        <v>11</v>
      </c>
      <c r="T3" s="23">
        <f>SUM(Q4:Q167)</f>
        <v>13593.903091405091</v>
      </c>
      <c r="U3">
        <f>1-(T3/T5)</f>
        <v>-1.4597647473414392</v>
      </c>
      <c r="W3">
        <f>COUNT(B4:B500)</f>
        <v>81</v>
      </c>
      <c r="Y3">
        <v>1960.5215182617712</v>
      </c>
      <c r="Z3">
        <v>34.861429552128349</v>
      </c>
      <c r="AA3">
        <v>12.345786886543175</v>
      </c>
    </row>
    <row r="4" spans="1:27" ht="14.45" x14ac:dyDescent="0.3">
      <c r="A4">
        <f>Input!G5</f>
        <v>1</v>
      </c>
      <c r="B4">
        <f t="shared" ref="B4:B67" si="0">A4-$A$3</f>
        <v>1</v>
      </c>
      <c r="C4">
        <f t="shared" ref="C4:C67" si="1">EXP(B4)</f>
        <v>2.7182818284590451</v>
      </c>
      <c r="D4" s="4">
        <f t="shared" ref="D4:D67" si="2">((C4-$Z$3)/$AA$3)</f>
        <v>-2.6035722160978754</v>
      </c>
      <c r="E4" s="4">
        <f>Input!I5</f>
        <v>0.90597271428571424</v>
      </c>
      <c r="F4">
        <f t="shared" ref="F4:F67" si="3">E4-$E$3</f>
        <v>0.25313942857142857</v>
      </c>
      <c r="G4">
        <f>P4</f>
        <v>2.1370326615924773</v>
      </c>
      <c r="H4">
        <f>(F4-G4)^2</f>
        <v>3.5490537134224995</v>
      </c>
      <c r="I4">
        <f t="shared" ref="I4:I67" si="4">(G4-$J$4)^2</f>
        <v>106470.73445049585</v>
      </c>
      <c r="J4">
        <f>AVERAGE(F3:F161)</f>
        <v>328.43556843902411</v>
      </c>
      <c r="K4" t="s">
        <v>5</v>
      </c>
      <c r="L4" t="s">
        <v>6</v>
      </c>
      <c r="N4" s="4">
        <f>Input!J5</f>
        <v>0.25313942857142857</v>
      </c>
      <c r="O4">
        <f>N4-$N$3</f>
        <v>1.3323142857142867E-2</v>
      </c>
      <c r="P4">
        <f>$Y$3*((1/$AA$3)*(1/SQRT(2*PI()))*EXP(-1*D4*D4/2))</f>
        <v>2.1370326615924773</v>
      </c>
      <c r="Q4">
        <f>(O4-P4)^2</f>
        <v>4.5101421199670666</v>
      </c>
      <c r="R4">
        <f t="shared" ref="R4:R67" si="5">(O4-$S$4)^2</f>
        <v>81.031006963330114</v>
      </c>
      <c r="S4">
        <f>AVERAGE(O3:O167)</f>
        <v>9.0150455871080268</v>
      </c>
      <c r="T4" t="s">
        <v>5</v>
      </c>
      <c r="U4" t="s">
        <v>6</v>
      </c>
    </row>
    <row r="5" spans="1:27" ht="14.45" x14ac:dyDescent="0.3">
      <c r="A5">
        <f>Input!G6</f>
        <v>2</v>
      </c>
      <c r="B5">
        <f t="shared" si="0"/>
        <v>2</v>
      </c>
      <c r="C5">
        <f t="shared" si="1"/>
        <v>7.3890560989306504</v>
      </c>
      <c r="D5" s="4">
        <f t="shared" si="2"/>
        <v>-2.2252428059601774</v>
      </c>
      <c r="E5" s="4">
        <f>Input!I6</f>
        <v>1.2790202857142856</v>
      </c>
      <c r="F5">
        <f t="shared" si="3"/>
        <v>0.62618699999999994</v>
      </c>
      <c r="G5">
        <f>G4+P5</f>
        <v>7.4644130315874202</v>
      </c>
      <c r="H5">
        <f t="shared" ref="H5:H68" si="6">(F5-G5)^2</f>
        <v>46.761335259079843</v>
      </c>
      <c r="I5">
        <f t="shared" si="4"/>
        <v>103022.48260358488</v>
      </c>
      <c r="K5">
        <f>SUM(I3:I161)</f>
        <v>6116479.2226247024</v>
      </c>
      <c r="L5">
        <f>1-((1-L3)*(W3-1)/(W3-1-1))</f>
        <v>-1.2007948510749054</v>
      </c>
      <c r="N5" s="4">
        <f>Input!J6</f>
        <v>0.37304757142857137</v>
      </c>
      <c r="O5">
        <f t="shared" ref="O5:O68" si="7">N5-$N$3</f>
        <v>0.13323128571428566</v>
      </c>
      <c r="P5">
        <f t="shared" ref="P5:P68" si="8">$Y$3*((1/$AA$3)*(1/SQRT(2*PI()))*EXP(-1*D5*D5/2))</f>
        <v>5.3273803699949429</v>
      </c>
      <c r="Q5">
        <f t="shared" ref="Q5:Q68" si="9">(O5-P5)^2</f>
        <v>26.979184709733591</v>
      </c>
      <c r="R5">
        <f t="shared" si="5"/>
        <v>78.886625284442374</v>
      </c>
      <c r="T5">
        <f>SUM(R4:R167)</f>
        <v>5526.5053725555017</v>
      </c>
      <c r="U5">
        <f>1-((1-U3)*(Y3-1)/(Y3-1-1))</f>
        <v>-1.4610206767373666</v>
      </c>
    </row>
    <row r="6" spans="1:27" x14ac:dyDescent="0.25">
      <c r="A6">
        <f>Input!G7</f>
        <v>3</v>
      </c>
      <c r="B6">
        <f t="shared" si="0"/>
        <v>3</v>
      </c>
      <c r="C6">
        <f t="shared" si="1"/>
        <v>20.085536923187668</v>
      </c>
      <c r="D6" s="4">
        <f t="shared" si="2"/>
        <v>-1.1968368452112441</v>
      </c>
      <c r="E6" s="4">
        <f>Input!I7</f>
        <v>1.6520678571428571</v>
      </c>
      <c r="F6">
        <f t="shared" si="3"/>
        <v>0.99923457142857142</v>
      </c>
      <c r="G6">
        <f t="shared" ref="G6:G69" si="10">G5+P6</f>
        <v>38.418442554684681</v>
      </c>
      <c r="H6">
        <f t="shared" si="6"/>
        <v>1400.1971260941775</v>
      </c>
      <c r="I6">
        <f t="shared" si="4"/>
        <v>84109.93330621277</v>
      </c>
      <c r="N6" s="4">
        <f>Input!J7</f>
        <v>0.37304757142857148</v>
      </c>
      <c r="O6">
        <f t="shared" si="7"/>
        <v>0.13323128571428577</v>
      </c>
      <c r="P6">
        <f t="shared" si="8"/>
        <v>30.954029523097262</v>
      </c>
      <c r="Q6">
        <f t="shared" si="9"/>
        <v>949.92160398946965</v>
      </c>
      <c r="R6">
        <f t="shared" si="5"/>
        <v>78.886625284442374</v>
      </c>
    </row>
    <row r="7" spans="1:27" x14ac:dyDescent="0.25">
      <c r="A7">
        <f>Input!G8</f>
        <v>4</v>
      </c>
      <c r="B7">
        <f t="shared" si="0"/>
        <v>4</v>
      </c>
      <c r="C7">
        <f t="shared" si="1"/>
        <v>54.598150033144236</v>
      </c>
      <c r="D7" s="4">
        <f t="shared" si="2"/>
        <v>1.5986603901715475</v>
      </c>
      <c r="E7" s="4">
        <f>Input!I8</f>
        <v>2.1317005714285715</v>
      </c>
      <c r="F7">
        <f t="shared" si="3"/>
        <v>1.4788672857142857</v>
      </c>
      <c r="G7">
        <f t="shared" si="10"/>
        <v>56.070544748267977</v>
      </c>
      <c r="H7">
        <f t="shared" si="6"/>
        <v>2980.2512481754925</v>
      </c>
      <c r="I7">
        <f t="shared" si="4"/>
        <v>74182.706130066144</v>
      </c>
      <c r="N7" s="4">
        <f>Input!J8</f>
        <v>0.47963271428571441</v>
      </c>
      <c r="O7">
        <f t="shared" si="7"/>
        <v>0.23981642857142871</v>
      </c>
      <c r="P7">
        <f t="shared" si="8"/>
        <v>17.652102193583296</v>
      </c>
      <c r="Q7">
        <f t="shared" si="9"/>
        <v>303.18769556243484</v>
      </c>
      <c r="R7">
        <f t="shared" si="5"/>
        <v>77.004646784830939</v>
      </c>
      <c r="T7" s="17"/>
      <c r="U7" s="18"/>
    </row>
    <row r="8" spans="1:27" x14ac:dyDescent="0.25">
      <c r="A8">
        <f>Input!G9</f>
        <v>5</v>
      </c>
      <c r="B8">
        <f t="shared" si="0"/>
        <v>5</v>
      </c>
      <c r="C8">
        <f t="shared" si="1"/>
        <v>148.4131591025766</v>
      </c>
      <c r="D8" s="4">
        <f t="shared" si="2"/>
        <v>9.1976097266200885</v>
      </c>
      <c r="E8" s="4">
        <f>Input!I9</f>
        <v>3.237520142857143</v>
      </c>
      <c r="F8">
        <f t="shared" si="3"/>
        <v>2.5846868571428572</v>
      </c>
      <c r="G8">
        <f t="shared" si="10"/>
        <v>56.070544748267977</v>
      </c>
      <c r="H8">
        <f t="shared" si="6"/>
        <v>2860.7369943496315</v>
      </c>
      <c r="I8">
        <f t="shared" si="4"/>
        <v>74182.706130066144</v>
      </c>
      <c r="N8" s="4">
        <f>Input!J9</f>
        <v>1.1058195714285715</v>
      </c>
      <c r="O8">
        <f t="shared" si="7"/>
        <v>0.86600328571428575</v>
      </c>
      <c r="P8">
        <f t="shared" si="8"/>
        <v>2.7037687730027737E-17</v>
      </c>
      <c r="Q8">
        <f t="shared" si="9"/>
        <v>0.74996169086793885</v>
      </c>
      <c r="R8">
        <f t="shared" si="5"/>
        <v>66.406890429904607</v>
      </c>
      <c r="T8" s="19" t="s">
        <v>28</v>
      </c>
      <c r="U8" s="24">
        <f>SQRT((U5-L5)^2)</f>
        <v>0.26022582566246122</v>
      </c>
    </row>
    <row r="9" spans="1:27" x14ac:dyDescent="0.25">
      <c r="A9">
        <f>Input!G10</f>
        <v>6</v>
      </c>
      <c r="B9">
        <f t="shared" si="0"/>
        <v>6</v>
      </c>
      <c r="C9">
        <f t="shared" si="1"/>
        <v>403.42879349273511</v>
      </c>
      <c r="D9" s="4">
        <f t="shared" si="2"/>
        <v>29.853695623269076</v>
      </c>
      <c r="E9" s="4">
        <f>Input!I10</f>
        <v>4.3300165714285717</v>
      </c>
      <c r="F9">
        <f t="shared" si="3"/>
        <v>3.6771832857142859</v>
      </c>
      <c r="G9">
        <f t="shared" si="10"/>
        <v>56.070544748267977</v>
      </c>
      <c r="H9">
        <f t="shared" si="6"/>
        <v>2745.0643253458065</v>
      </c>
      <c r="I9">
        <f t="shared" si="4"/>
        <v>74182.706130066144</v>
      </c>
      <c r="N9" s="4">
        <f>Input!J10</f>
        <v>1.0924964285714287</v>
      </c>
      <c r="O9">
        <f t="shared" si="7"/>
        <v>0.852680142857143</v>
      </c>
      <c r="P9">
        <f t="shared" si="8"/>
        <v>1.8654066528481725E-192</v>
      </c>
      <c r="Q9">
        <f t="shared" si="9"/>
        <v>0.72706342602287777</v>
      </c>
      <c r="R9">
        <f t="shared" si="5"/>
        <v>66.62420964550094</v>
      </c>
      <c r="T9" s="21"/>
      <c r="U9" s="22"/>
    </row>
    <row r="10" spans="1:27" x14ac:dyDescent="0.25">
      <c r="A10">
        <f>Input!G11</f>
        <v>7</v>
      </c>
      <c r="B10">
        <f t="shared" si="0"/>
        <v>7</v>
      </c>
      <c r="C10">
        <f t="shared" si="1"/>
        <v>1096.6331584284585</v>
      </c>
      <c r="D10" s="4">
        <f t="shared" si="2"/>
        <v>86.002758563219189</v>
      </c>
      <c r="E10" s="4">
        <f>Input!I11</f>
        <v>5.9687612857142858</v>
      </c>
      <c r="F10">
        <f t="shared" si="3"/>
        <v>5.3159280000000004</v>
      </c>
      <c r="G10">
        <f t="shared" si="10"/>
        <v>56.070544748267977</v>
      </c>
      <c r="H10">
        <f t="shared" si="6"/>
        <v>2576.0311212635643</v>
      </c>
      <c r="I10">
        <f t="shared" si="4"/>
        <v>74182.706130066144</v>
      </c>
      <c r="N10" s="4">
        <f>Input!J11</f>
        <v>1.6387447142857141</v>
      </c>
      <c r="O10">
        <f t="shared" si="7"/>
        <v>1.3989284285714283</v>
      </c>
      <c r="P10">
        <f t="shared" si="8"/>
        <v>0</v>
      </c>
      <c r="Q10">
        <f t="shared" si="9"/>
        <v>1.9570007482653258</v>
      </c>
      <c r="R10">
        <f t="shared" si="5"/>
        <v>58.005240572555586</v>
      </c>
    </row>
    <row r="11" spans="1:27" x14ac:dyDescent="0.25">
      <c r="A11">
        <f>Input!G12</f>
        <v>8</v>
      </c>
      <c r="B11">
        <f t="shared" si="0"/>
        <v>8</v>
      </c>
      <c r="C11">
        <f t="shared" si="1"/>
        <v>2980.9579870417283</v>
      </c>
      <c r="D11" s="4">
        <f t="shared" si="2"/>
        <v>238.6317360378888</v>
      </c>
      <c r="E11" s="4">
        <f>Input!I12</f>
        <v>8.2336930000000006</v>
      </c>
      <c r="F11">
        <f t="shared" si="3"/>
        <v>7.5808597142857153</v>
      </c>
      <c r="G11">
        <f t="shared" si="10"/>
        <v>56.070544748267977</v>
      </c>
      <c r="H11">
        <f t="shared" si="6"/>
        <v>2351.2495546948035</v>
      </c>
      <c r="I11">
        <f t="shared" si="4"/>
        <v>74182.706130066144</v>
      </c>
      <c r="N11" s="4">
        <f>Input!J12</f>
        <v>2.2649317142857148</v>
      </c>
      <c r="O11">
        <f t="shared" si="7"/>
        <v>2.025115428571429</v>
      </c>
      <c r="P11">
        <f t="shared" si="8"/>
        <v>0</v>
      </c>
      <c r="Q11">
        <f t="shared" si="9"/>
        <v>4.1010924990380424</v>
      </c>
      <c r="R11">
        <f t="shared" si="5"/>
        <v>48.859123621219474</v>
      </c>
    </row>
    <row r="12" spans="1:27" x14ac:dyDescent="0.25">
      <c r="A12">
        <f>Input!G13</f>
        <v>9</v>
      </c>
      <c r="B12">
        <f t="shared" si="0"/>
        <v>9</v>
      </c>
      <c r="C12">
        <f t="shared" si="1"/>
        <v>8103.0839275753842</v>
      </c>
      <c r="D12" s="4">
        <f t="shared" si="2"/>
        <v>653.52031200356816</v>
      </c>
      <c r="E12" s="4">
        <f>Input!I13</f>
        <v>11.191427285714285</v>
      </c>
      <c r="F12">
        <f t="shared" si="3"/>
        <v>10.538594</v>
      </c>
      <c r="G12">
        <f t="shared" si="10"/>
        <v>56.070544748267977</v>
      </c>
      <c r="H12">
        <f t="shared" si="6"/>
        <v>2073.1585389427005</v>
      </c>
      <c r="I12">
        <f t="shared" si="4"/>
        <v>74182.706130066144</v>
      </c>
      <c r="N12" s="4">
        <f>Input!J13</f>
        <v>2.9577342857142845</v>
      </c>
      <c r="O12">
        <f t="shared" si="7"/>
        <v>2.7179179999999987</v>
      </c>
      <c r="P12">
        <f t="shared" si="8"/>
        <v>0</v>
      </c>
      <c r="Q12">
        <f t="shared" si="9"/>
        <v>7.3870782547239928</v>
      </c>
      <c r="R12">
        <f t="shared" si="5"/>
        <v>39.653815848316974</v>
      </c>
    </row>
    <row r="13" spans="1:27" x14ac:dyDescent="0.25">
      <c r="A13">
        <f>Input!G14</f>
        <v>10</v>
      </c>
      <c r="B13">
        <f t="shared" si="0"/>
        <v>10</v>
      </c>
      <c r="C13">
        <f t="shared" si="1"/>
        <v>22026.465794806718</v>
      </c>
      <c r="D13" s="4">
        <f t="shared" si="2"/>
        <v>1781.3043888863244</v>
      </c>
      <c r="E13" s="4">
        <f>Input!I14</f>
        <v>14.748702285714286</v>
      </c>
      <c r="F13">
        <f t="shared" si="3"/>
        <v>14.095869</v>
      </c>
      <c r="G13">
        <f t="shared" si="10"/>
        <v>56.070544748267977</v>
      </c>
      <c r="H13">
        <f t="shared" si="6"/>
        <v>1761.873404172236</v>
      </c>
      <c r="I13">
        <f t="shared" si="4"/>
        <v>74182.706130066144</v>
      </c>
      <c r="N13" s="4">
        <f>Input!J14</f>
        <v>3.5572750000000006</v>
      </c>
      <c r="O13">
        <f t="shared" si="7"/>
        <v>3.3174587142857148</v>
      </c>
      <c r="P13">
        <f t="shared" si="8"/>
        <v>0</v>
      </c>
      <c r="Q13">
        <f t="shared" si="9"/>
        <v>11.005532320990229</v>
      </c>
      <c r="R13">
        <f t="shared" si="5"/>
        <v>32.462496173357131</v>
      </c>
    </row>
    <row r="14" spans="1:27" x14ac:dyDescent="0.25">
      <c r="A14">
        <f>Input!G15</f>
        <v>11</v>
      </c>
      <c r="B14">
        <f t="shared" si="0"/>
        <v>11</v>
      </c>
      <c r="C14">
        <f t="shared" si="1"/>
        <v>59874.141715197817</v>
      </c>
      <c r="D14" s="4">
        <f t="shared" si="2"/>
        <v>4846.9393515021793</v>
      </c>
      <c r="E14" s="4">
        <f>Input!I15</f>
        <v>19.478412571428574</v>
      </c>
      <c r="F14">
        <f t="shared" si="3"/>
        <v>18.825579285714287</v>
      </c>
      <c r="G14">
        <f t="shared" si="10"/>
        <v>56.070544748267977</v>
      </c>
      <c r="H14">
        <f t="shared" si="6"/>
        <v>1387.1874523068175</v>
      </c>
      <c r="I14">
        <f t="shared" si="4"/>
        <v>74182.706130066144</v>
      </c>
      <c r="N14" s="4">
        <f>Input!J15</f>
        <v>4.7297102857142885</v>
      </c>
      <c r="O14">
        <f t="shared" si="7"/>
        <v>4.4898940000000032</v>
      </c>
      <c r="P14">
        <f t="shared" si="8"/>
        <v>0</v>
      </c>
      <c r="Q14">
        <f t="shared" si="9"/>
        <v>20.15914813123603</v>
      </c>
      <c r="R14">
        <f t="shared" si="5"/>
        <v>20.476996886306267</v>
      </c>
    </row>
    <row r="15" spans="1:27" x14ac:dyDescent="0.25">
      <c r="A15">
        <f>Input!G16</f>
        <v>12</v>
      </c>
      <c r="B15">
        <f t="shared" si="0"/>
        <v>12</v>
      </c>
      <c r="C15">
        <f t="shared" si="1"/>
        <v>162754.79141900392</v>
      </c>
      <c r="D15" s="4">
        <f t="shared" si="2"/>
        <v>13180.199163069581</v>
      </c>
      <c r="E15" s="4">
        <f>Input!I16</f>
        <v>24.447939285714284</v>
      </c>
      <c r="F15">
        <f t="shared" si="3"/>
        <v>23.795105999999997</v>
      </c>
      <c r="G15">
        <f t="shared" si="10"/>
        <v>56.070544748267977</v>
      </c>
      <c r="H15">
        <f t="shared" si="6"/>
        <v>1041.7039463931981</v>
      </c>
      <c r="I15">
        <f t="shared" si="4"/>
        <v>74182.706130066144</v>
      </c>
      <c r="N15" s="4">
        <f>Input!J16</f>
        <v>4.9695267142857098</v>
      </c>
      <c r="O15">
        <f t="shared" si="7"/>
        <v>4.7297104285714244</v>
      </c>
      <c r="P15">
        <f t="shared" si="8"/>
        <v>0</v>
      </c>
      <c r="Q15">
        <f t="shared" si="9"/>
        <v>22.370160738137287</v>
      </c>
      <c r="R15">
        <f t="shared" si="5"/>
        <v>18.364097420989928</v>
      </c>
    </row>
    <row r="16" spans="1:27" x14ac:dyDescent="0.25">
      <c r="A16">
        <f>Input!G17</f>
        <v>13</v>
      </c>
      <c r="B16">
        <f t="shared" si="0"/>
        <v>13</v>
      </c>
      <c r="C16">
        <f t="shared" si="1"/>
        <v>442413.39200892049</v>
      </c>
      <c r="D16" s="4">
        <f t="shared" si="2"/>
        <v>35832.3478806813</v>
      </c>
      <c r="E16" s="4">
        <f>Input!I17</f>
        <v>32.441815857142856</v>
      </c>
      <c r="F16">
        <f t="shared" si="3"/>
        <v>31.788982571428569</v>
      </c>
      <c r="G16">
        <f t="shared" si="10"/>
        <v>56.070544748267977</v>
      </c>
      <c r="H16">
        <f t="shared" si="6"/>
        <v>589.59426174771818</v>
      </c>
      <c r="I16">
        <f t="shared" si="4"/>
        <v>74182.706130066144</v>
      </c>
      <c r="N16" s="4">
        <f>Input!J17</f>
        <v>7.9938765714285722</v>
      </c>
      <c r="O16">
        <f t="shared" si="7"/>
        <v>7.7540602857142868</v>
      </c>
      <c r="P16">
        <f t="shared" si="8"/>
        <v>0</v>
      </c>
      <c r="Q16">
        <f t="shared" si="9"/>
        <v>60.12545091449153</v>
      </c>
      <c r="R16">
        <f t="shared" si="5"/>
        <v>1.5900839303310612</v>
      </c>
    </row>
    <row r="17" spans="1:18" x14ac:dyDescent="0.25">
      <c r="A17">
        <f>Input!G18</f>
        <v>14</v>
      </c>
      <c r="B17">
        <f t="shared" si="0"/>
        <v>14</v>
      </c>
      <c r="C17">
        <f t="shared" si="1"/>
        <v>1202604.2841647768</v>
      </c>
      <c r="D17" s="4">
        <f t="shared" si="2"/>
        <v>97407.272115317115</v>
      </c>
      <c r="E17" s="4">
        <f>Input!I18</f>
        <v>41.661420142857146</v>
      </c>
      <c r="F17">
        <f t="shared" si="3"/>
        <v>41.008586857142859</v>
      </c>
      <c r="G17">
        <f t="shared" si="10"/>
        <v>56.070544748267977</v>
      </c>
      <c r="H17">
        <f t="shared" si="6"/>
        <v>226.86257551402622</v>
      </c>
      <c r="I17">
        <f t="shared" si="4"/>
        <v>74182.706130066144</v>
      </c>
      <c r="N17" s="4">
        <f>Input!J18</f>
        <v>9.2196042857142899</v>
      </c>
      <c r="O17">
        <f t="shared" si="7"/>
        <v>8.9797880000000045</v>
      </c>
      <c r="P17">
        <f t="shared" si="8"/>
        <v>0</v>
      </c>
      <c r="Q17">
        <f t="shared" si="9"/>
        <v>80.636592524944078</v>
      </c>
      <c r="R17">
        <f t="shared" si="5"/>
        <v>1.2430974486797798E-3</v>
      </c>
    </row>
    <row r="18" spans="1:18" x14ac:dyDescent="0.25">
      <c r="A18">
        <f>Input!G19</f>
        <v>15</v>
      </c>
      <c r="B18">
        <f t="shared" si="0"/>
        <v>15</v>
      </c>
      <c r="C18">
        <f t="shared" si="1"/>
        <v>3269017.3724721107</v>
      </c>
      <c r="D18" s="4">
        <f t="shared" si="2"/>
        <v>264785.26975107013</v>
      </c>
      <c r="E18" s="4">
        <f>Input!I19</f>
        <v>52.399861000000001</v>
      </c>
      <c r="F18">
        <f t="shared" si="3"/>
        <v>51.747027714285714</v>
      </c>
      <c r="G18">
        <f t="shared" si="10"/>
        <v>56.070544748267977</v>
      </c>
      <c r="H18">
        <f t="shared" si="6"/>
        <v>18.692799543134786</v>
      </c>
      <c r="I18">
        <f t="shared" si="4"/>
        <v>74182.706130066144</v>
      </c>
      <c r="N18" s="4">
        <f>Input!J19</f>
        <v>10.738440857142855</v>
      </c>
      <c r="O18">
        <f t="shared" si="7"/>
        <v>10.49862457142857</v>
      </c>
      <c r="P18">
        <f t="shared" si="8"/>
        <v>0</v>
      </c>
      <c r="Q18">
        <f t="shared" si="9"/>
        <v>110.22111789180371</v>
      </c>
      <c r="R18">
        <f t="shared" si="5"/>
        <v>2.2010066027175736</v>
      </c>
    </row>
    <row r="19" spans="1:18" x14ac:dyDescent="0.25">
      <c r="A19">
        <f>Input!G20</f>
        <v>16</v>
      </c>
      <c r="B19">
        <f t="shared" si="0"/>
        <v>16</v>
      </c>
      <c r="C19">
        <f t="shared" si="1"/>
        <v>8886110.5205078721</v>
      </c>
      <c r="D19" s="4">
        <f t="shared" si="2"/>
        <v>719765.83920819848</v>
      </c>
      <c r="E19" s="4">
        <f>Input!I20</f>
        <v>63.951012714285717</v>
      </c>
      <c r="F19">
        <f t="shared" si="3"/>
        <v>63.29817942857143</v>
      </c>
      <c r="G19">
        <f t="shared" si="10"/>
        <v>56.070544748267977</v>
      </c>
      <c r="H19">
        <f t="shared" si="6"/>
        <v>52.238703071925194</v>
      </c>
      <c r="I19">
        <f t="shared" si="4"/>
        <v>74182.706130066144</v>
      </c>
      <c r="N19" s="4">
        <f>Input!J20</f>
        <v>11.551151714285716</v>
      </c>
      <c r="O19">
        <f t="shared" si="7"/>
        <v>11.31133542857143</v>
      </c>
      <c r="P19">
        <f t="shared" si="8"/>
        <v>0</v>
      </c>
      <c r="Q19">
        <f t="shared" si="9"/>
        <v>127.94630917765522</v>
      </c>
      <c r="R19">
        <f t="shared" si="5"/>
        <v>5.2729470360080235</v>
      </c>
    </row>
    <row r="20" spans="1:18" x14ac:dyDescent="0.25">
      <c r="A20">
        <f>Input!G21</f>
        <v>17</v>
      </c>
      <c r="B20">
        <f t="shared" si="0"/>
        <v>17</v>
      </c>
      <c r="C20">
        <f t="shared" si="1"/>
        <v>24154952.753575299</v>
      </c>
      <c r="D20" s="4">
        <f t="shared" si="2"/>
        <v>1956531.253465459</v>
      </c>
      <c r="E20" s="4">
        <f>Input!I21</f>
        <v>76.448106428571435</v>
      </c>
      <c r="F20">
        <f t="shared" si="3"/>
        <v>75.795273142857155</v>
      </c>
      <c r="G20">
        <f t="shared" si="10"/>
        <v>56.070544748267977</v>
      </c>
      <c r="H20">
        <f t="shared" si="6"/>
        <v>389.0649102403126</v>
      </c>
      <c r="I20">
        <f t="shared" si="4"/>
        <v>74182.706130066144</v>
      </c>
      <c r="N20" s="4">
        <f>Input!J21</f>
        <v>12.497093714285718</v>
      </c>
      <c r="O20">
        <f t="shared" si="7"/>
        <v>12.257277428571433</v>
      </c>
      <c r="P20">
        <f t="shared" si="8"/>
        <v>0</v>
      </c>
      <c r="Q20">
        <f t="shared" si="9"/>
        <v>150.24084996096673</v>
      </c>
      <c r="R20">
        <f t="shared" si="5"/>
        <v>10.512067313799188</v>
      </c>
    </row>
    <row r="21" spans="1:18" x14ac:dyDescent="0.25">
      <c r="A21">
        <f>Input!G22</f>
        <v>18</v>
      </c>
      <c r="B21">
        <f t="shared" si="0"/>
        <v>18</v>
      </c>
      <c r="C21">
        <f t="shared" si="1"/>
        <v>65659969.13733051</v>
      </c>
      <c r="D21" s="4">
        <f t="shared" si="2"/>
        <v>5318408.2051075939</v>
      </c>
      <c r="E21" s="4">
        <f>Input!I22</f>
        <v>89.744587857142861</v>
      </c>
      <c r="F21">
        <f t="shared" si="3"/>
        <v>89.091754571428581</v>
      </c>
      <c r="G21">
        <f t="shared" si="10"/>
        <v>56.070544748267977</v>
      </c>
      <c r="H21">
        <f t="shared" si="6"/>
        <v>1090.4002981851984</v>
      </c>
      <c r="I21">
        <f t="shared" si="4"/>
        <v>74182.706130066144</v>
      </c>
      <c r="N21" s="4">
        <f>Input!J22</f>
        <v>13.296481428571425</v>
      </c>
      <c r="O21">
        <f t="shared" si="7"/>
        <v>13.05666514285714</v>
      </c>
      <c r="P21">
        <f t="shared" si="8"/>
        <v>0</v>
      </c>
      <c r="Q21">
        <f t="shared" si="9"/>
        <v>170.47650465270067</v>
      </c>
      <c r="R21">
        <f t="shared" si="5"/>
        <v>16.334688633413659</v>
      </c>
    </row>
    <row r="22" spans="1:18" x14ac:dyDescent="0.25">
      <c r="A22">
        <f>Input!G23</f>
        <v>19</v>
      </c>
      <c r="B22">
        <f t="shared" si="0"/>
        <v>19</v>
      </c>
      <c r="C22">
        <f t="shared" si="1"/>
        <v>178482300.96318725</v>
      </c>
      <c r="D22" s="4">
        <f t="shared" si="2"/>
        <v>14456937.232271697</v>
      </c>
      <c r="E22" s="4">
        <f>Input!I23</f>
        <v>105.59910971428573</v>
      </c>
      <c r="F22">
        <f t="shared" si="3"/>
        <v>104.94627642857145</v>
      </c>
      <c r="G22">
        <f t="shared" si="10"/>
        <v>56.070544748267977</v>
      </c>
      <c r="H22">
        <f t="shared" si="6"/>
        <v>2388.8371472850208</v>
      </c>
      <c r="I22">
        <f t="shared" si="4"/>
        <v>74182.706130066144</v>
      </c>
      <c r="N22" s="4">
        <f>Input!J23</f>
        <v>15.854521857142871</v>
      </c>
      <c r="O22">
        <f t="shared" si="7"/>
        <v>15.614705571428585</v>
      </c>
      <c r="P22">
        <f t="shared" si="8"/>
        <v>0</v>
      </c>
      <c r="Q22">
        <f t="shared" si="9"/>
        <v>243.81903008240289</v>
      </c>
      <c r="R22">
        <f t="shared" si="5"/>
        <v>43.555511908642032</v>
      </c>
    </row>
    <row r="23" spans="1:18" x14ac:dyDescent="0.25">
      <c r="A23">
        <f>Input!G24</f>
        <v>20</v>
      </c>
      <c r="B23">
        <f t="shared" si="0"/>
        <v>20</v>
      </c>
      <c r="C23">
        <f t="shared" si="1"/>
        <v>485165195.40979028</v>
      </c>
      <c r="D23" s="4">
        <f t="shared" si="2"/>
        <v>39298034.625657395</v>
      </c>
      <c r="E23" s="4">
        <f>Input!I24</f>
        <v>121.99987985714286</v>
      </c>
      <c r="F23">
        <f t="shared" si="3"/>
        <v>121.34704657142858</v>
      </c>
      <c r="G23">
        <f t="shared" si="10"/>
        <v>56.070544748267977</v>
      </c>
      <c r="H23">
        <f t="shared" si="6"/>
        <v>4261.021690269089</v>
      </c>
      <c r="I23">
        <f t="shared" si="4"/>
        <v>74182.706130066144</v>
      </c>
      <c r="N23" s="4">
        <f>Input!J24</f>
        <v>16.400770142857127</v>
      </c>
      <c r="O23">
        <f t="shared" si="7"/>
        <v>16.160953857142839</v>
      </c>
      <c r="P23">
        <f t="shared" si="8"/>
        <v>0</v>
      </c>
      <c r="Q23">
        <f t="shared" si="9"/>
        <v>261.17642957270004</v>
      </c>
      <c r="R23">
        <f t="shared" si="5"/>
        <v>51.06400500375193</v>
      </c>
    </row>
    <row r="24" spans="1:18" x14ac:dyDescent="0.25">
      <c r="A24">
        <f>Input!G25</f>
        <v>21</v>
      </c>
      <c r="B24">
        <f t="shared" si="0"/>
        <v>21</v>
      </c>
      <c r="C24">
        <f t="shared" si="1"/>
        <v>1318815734.4832146</v>
      </c>
      <c r="D24" s="4">
        <f t="shared" si="2"/>
        <v>106823138.2690791</v>
      </c>
      <c r="E24" s="4">
        <f>Input!I25</f>
        <v>141.26512242857143</v>
      </c>
      <c r="F24">
        <f t="shared" si="3"/>
        <v>140.61228914285715</v>
      </c>
      <c r="G24">
        <f t="shared" si="10"/>
        <v>56.070544748267977</v>
      </c>
      <c r="H24">
        <f t="shared" si="6"/>
        <v>7147.3065452800502</v>
      </c>
      <c r="I24">
        <f t="shared" si="4"/>
        <v>74182.706130066144</v>
      </c>
      <c r="N24" s="4">
        <f>Input!J25</f>
        <v>19.265242571428573</v>
      </c>
      <c r="O24">
        <f t="shared" si="7"/>
        <v>19.025426285714286</v>
      </c>
      <c r="P24">
        <f t="shared" si="8"/>
        <v>0</v>
      </c>
      <c r="Q24">
        <f t="shared" si="9"/>
        <v>361.96684535314807</v>
      </c>
      <c r="R24">
        <f t="shared" si="5"/>
        <v>100.20772173102873</v>
      </c>
    </row>
    <row r="25" spans="1:18" x14ac:dyDescent="0.25">
      <c r="A25">
        <f>Input!G26</f>
        <v>22</v>
      </c>
      <c r="B25">
        <f t="shared" si="0"/>
        <v>22</v>
      </c>
      <c r="C25">
        <f t="shared" si="1"/>
        <v>3584912846.1315918</v>
      </c>
      <c r="D25" s="4">
        <f t="shared" si="2"/>
        <v>290375400.46780598</v>
      </c>
      <c r="E25" s="4">
        <f>Input!I26</f>
        <v>163.06175928571429</v>
      </c>
      <c r="F25">
        <f t="shared" si="3"/>
        <v>162.40892600000001</v>
      </c>
      <c r="G25">
        <f t="shared" si="10"/>
        <v>56.070544748267977</v>
      </c>
      <c r="H25">
        <f t="shared" si="6"/>
        <v>11307.851327238714</v>
      </c>
      <c r="I25">
        <f t="shared" si="4"/>
        <v>74182.706130066144</v>
      </c>
      <c r="N25" s="4">
        <f>Input!J26</f>
        <v>21.796636857142857</v>
      </c>
      <c r="O25">
        <f t="shared" si="7"/>
        <v>21.55682057142857</v>
      </c>
      <c r="P25">
        <f t="shared" si="8"/>
        <v>0</v>
      </c>
      <c r="Q25">
        <f t="shared" si="9"/>
        <v>464.69651314876597</v>
      </c>
      <c r="R25">
        <f t="shared" si="5"/>
        <v>157.29611975732857</v>
      </c>
    </row>
    <row r="26" spans="1:18" x14ac:dyDescent="0.25">
      <c r="A26">
        <f>Input!G27</f>
        <v>23</v>
      </c>
      <c r="B26">
        <f t="shared" si="0"/>
        <v>23</v>
      </c>
      <c r="C26">
        <f t="shared" si="1"/>
        <v>9744803446.2489033</v>
      </c>
      <c r="D26" s="4">
        <f t="shared" si="2"/>
        <v>789322179.37515545</v>
      </c>
      <c r="E26" s="4">
        <f>Input!I27</f>
        <v>185.67110685714286</v>
      </c>
      <c r="F26">
        <f t="shared" si="3"/>
        <v>185.01827357142858</v>
      </c>
      <c r="G26">
        <f t="shared" si="10"/>
        <v>56.070544748267977</v>
      </c>
      <c r="H26">
        <f t="shared" si="6"/>
        <v>16627.516768651367</v>
      </c>
      <c r="I26">
        <f t="shared" si="4"/>
        <v>74182.706130066144</v>
      </c>
      <c r="N26" s="4">
        <f>Input!J27</f>
        <v>22.609347571428572</v>
      </c>
      <c r="O26">
        <f t="shared" si="7"/>
        <v>22.369531285714285</v>
      </c>
      <c r="P26">
        <f t="shared" si="8"/>
        <v>0</v>
      </c>
      <c r="Q26">
        <f t="shared" si="9"/>
        <v>500.3959299425502</v>
      </c>
      <c r="R26">
        <f t="shared" si="5"/>
        <v>178.34228827427907</v>
      </c>
    </row>
    <row r="27" spans="1:18" x14ac:dyDescent="0.25">
      <c r="A27">
        <f>Input!G28</f>
        <v>24</v>
      </c>
      <c r="B27">
        <f t="shared" si="0"/>
        <v>24</v>
      </c>
      <c r="C27">
        <f t="shared" si="1"/>
        <v>26489122129.843472</v>
      </c>
      <c r="D27" s="4">
        <f t="shared" si="2"/>
        <v>2145600141.8471758</v>
      </c>
      <c r="E27" s="4">
        <f>Input!I28</f>
        <v>209.18642714285713</v>
      </c>
      <c r="F27">
        <f t="shared" si="3"/>
        <v>208.53359385714285</v>
      </c>
      <c r="G27">
        <f t="shared" si="10"/>
        <v>56.070544748267977</v>
      </c>
      <c r="H27">
        <f t="shared" si="6"/>
        <v>23244.981343575193</v>
      </c>
      <c r="I27">
        <f t="shared" si="4"/>
        <v>74182.706130066144</v>
      </c>
      <c r="N27" s="4">
        <f>Input!J28</f>
        <v>23.515320285714267</v>
      </c>
      <c r="O27">
        <f t="shared" si="7"/>
        <v>23.27550399999998</v>
      </c>
      <c r="P27">
        <f t="shared" si="8"/>
        <v>0</v>
      </c>
      <c r="Q27">
        <f t="shared" si="9"/>
        <v>541.74908645401513</v>
      </c>
      <c r="R27">
        <f t="shared" si="5"/>
        <v>203.36067414582089</v>
      </c>
    </row>
    <row r="28" spans="1:18" x14ac:dyDescent="0.25">
      <c r="A28">
        <f>Input!G29</f>
        <v>25</v>
      </c>
      <c r="B28">
        <f t="shared" si="0"/>
        <v>25</v>
      </c>
      <c r="C28">
        <f t="shared" si="1"/>
        <v>72004899337.38588</v>
      </c>
      <c r="D28" s="4">
        <f t="shared" si="2"/>
        <v>5832345881.5743284</v>
      </c>
      <c r="E28" s="4">
        <f>Input!I29</f>
        <v>234.68689342857144</v>
      </c>
      <c r="F28">
        <f t="shared" si="3"/>
        <v>234.03406014285716</v>
      </c>
      <c r="G28">
        <f t="shared" si="10"/>
        <v>56.070544748267977</v>
      </c>
      <c r="H28">
        <f t="shared" si="6"/>
        <v>31671.012811600187</v>
      </c>
      <c r="I28">
        <f t="shared" si="4"/>
        <v>74182.706130066144</v>
      </c>
      <c r="N28" s="4">
        <f>Input!J29</f>
        <v>25.50046628571431</v>
      </c>
      <c r="O28">
        <f t="shared" si="7"/>
        <v>25.260650000000023</v>
      </c>
      <c r="P28">
        <f t="shared" si="8"/>
        <v>0</v>
      </c>
      <c r="Q28">
        <f t="shared" si="9"/>
        <v>638.10043842250116</v>
      </c>
      <c r="R28">
        <f t="shared" si="5"/>
        <v>263.91966274017591</v>
      </c>
    </row>
    <row r="29" spans="1:18" x14ac:dyDescent="0.25">
      <c r="A29">
        <f>Input!G30</f>
        <v>26</v>
      </c>
      <c r="B29">
        <f t="shared" si="0"/>
        <v>26</v>
      </c>
      <c r="C29">
        <f t="shared" si="1"/>
        <v>195729609428.83878</v>
      </c>
      <c r="D29" s="4">
        <f t="shared" si="2"/>
        <v>15853959832.023451</v>
      </c>
      <c r="E29" s="4">
        <f>Input!I30</f>
        <v>259.38797199999999</v>
      </c>
      <c r="F29">
        <f t="shared" si="3"/>
        <v>258.73513871428571</v>
      </c>
      <c r="G29">
        <f t="shared" si="10"/>
        <v>56.070544748267977</v>
      </c>
      <c r="H29">
        <f t="shared" si="6"/>
        <v>41072.937647410829</v>
      </c>
      <c r="I29">
        <f t="shared" si="4"/>
        <v>74182.706130066144</v>
      </c>
      <c r="N29" s="4">
        <f>Input!J30</f>
        <v>24.701078571428553</v>
      </c>
      <c r="O29">
        <f t="shared" si="7"/>
        <v>24.461262285714266</v>
      </c>
      <c r="P29">
        <f t="shared" si="8"/>
        <v>0</v>
      </c>
      <c r="Q29">
        <f t="shared" si="9"/>
        <v>598.35335261050716</v>
      </c>
      <c r="R29">
        <f t="shared" si="5"/>
        <v>238.58561030030222</v>
      </c>
    </row>
    <row r="30" spans="1:18" x14ac:dyDescent="0.25">
      <c r="A30">
        <f>Input!G31</f>
        <v>27</v>
      </c>
      <c r="B30">
        <f t="shared" si="0"/>
        <v>27</v>
      </c>
      <c r="C30">
        <f t="shared" si="1"/>
        <v>532048240601.79865</v>
      </c>
      <c r="D30" s="4">
        <f t="shared" si="2"/>
        <v>43095530925.360962</v>
      </c>
      <c r="E30" s="4">
        <f>Input!I31</f>
        <v>285.14157771428569</v>
      </c>
      <c r="F30">
        <f t="shared" si="3"/>
        <v>284.48874442857141</v>
      </c>
      <c r="G30">
        <f t="shared" si="10"/>
        <v>56.070544748267977</v>
      </c>
      <c r="H30">
        <f t="shared" si="6"/>
        <v>52174.873945190964</v>
      </c>
      <c r="I30">
        <f t="shared" si="4"/>
        <v>74182.706130066144</v>
      </c>
      <c r="N30" s="4">
        <f>Input!J31</f>
        <v>25.753605714285698</v>
      </c>
      <c r="O30">
        <f t="shared" si="7"/>
        <v>25.51378942857141</v>
      </c>
      <c r="P30">
        <f t="shared" si="8"/>
        <v>0</v>
      </c>
      <c r="Q30">
        <f t="shared" si="9"/>
        <v>650.95345100548229</v>
      </c>
      <c r="R30">
        <f t="shared" si="5"/>
        <v>272.20854834622594</v>
      </c>
    </row>
    <row r="31" spans="1:18" x14ac:dyDescent="0.25">
      <c r="A31">
        <f>Input!G32</f>
        <v>28</v>
      </c>
      <c r="B31">
        <f t="shared" si="0"/>
        <v>28</v>
      </c>
      <c r="C31">
        <f t="shared" si="1"/>
        <v>1446257064291.4751</v>
      </c>
      <c r="D31" s="4">
        <f t="shared" si="2"/>
        <v>117145798607.05551</v>
      </c>
      <c r="E31" s="4">
        <f>Input!I32</f>
        <v>309.28308500000003</v>
      </c>
      <c r="F31">
        <f t="shared" si="3"/>
        <v>308.63025171428575</v>
      </c>
      <c r="G31">
        <f t="shared" si="10"/>
        <v>56.070544748267977</v>
      </c>
      <c r="H31">
        <f t="shared" si="6"/>
        <v>63786.405582760759</v>
      </c>
      <c r="I31">
        <f t="shared" si="4"/>
        <v>74182.706130066144</v>
      </c>
      <c r="N31" s="4">
        <f>Input!J32</f>
        <v>24.14150728571434</v>
      </c>
      <c r="O31">
        <f t="shared" si="7"/>
        <v>23.901691000000053</v>
      </c>
      <c r="P31">
        <f t="shared" si="8"/>
        <v>0</v>
      </c>
      <c r="Q31">
        <f t="shared" si="9"/>
        <v>571.2908326594835</v>
      </c>
      <c r="R31">
        <f t="shared" si="5"/>
        <v>221.61221164917919</v>
      </c>
    </row>
    <row r="32" spans="1:18" x14ac:dyDescent="0.25">
      <c r="A32">
        <f>Input!G33</f>
        <v>29</v>
      </c>
      <c r="B32">
        <f t="shared" si="0"/>
        <v>29</v>
      </c>
      <c r="C32">
        <f t="shared" si="1"/>
        <v>3931334297144.042</v>
      </c>
      <c r="D32" s="4">
        <f t="shared" si="2"/>
        <v>318435295638.73395</v>
      </c>
      <c r="E32" s="4">
        <f>Input!I33</f>
        <v>333.81096300000002</v>
      </c>
      <c r="F32">
        <f t="shared" si="3"/>
        <v>333.15812971428574</v>
      </c>
      <c r="G32">
        <f t="shared" si="10"/>
        <v>56.070544748267977</v>
      </c>
      <c r="H32">
        <f t="shared" si="6"/>
        <v>76777.529742300103</v>
      </c>
      <c r="I32">
        <f t="shared" si="4"/>
        <v>74182.706130066144</v>
      </c>
      <c r="N32" s="4">
        <f>Input!J33</f>
        <v>24.527877999999987</v>
      </c>
      <c r="O32">
        <f t="shared" si="7"/>
        <v>24.2880617142857</v>
      </c>
      <c r="P32">
        <f t="shared" si="8"/>
        <v>0</v>
      </c>
      <c r="Q32">
        <f t="shared" si="9"/>
        <v>589.90994183695079</v>
      </c>
      <c r="R32">
        <f t="shared" si="5"/>
        <v>233.26502162102929</v>
      </c>
    </row>
    <row r="33" spans="1:18" x14ac:dyDescent="0.25">
      <c r="A33">
        <f>Input!G34</f>
        <v>30</v>
      </c>
      <c r="B33">
        <f t="shared" si="0"/>
        <v>30</v>
      </c>
      <c r="C33">
        <f t="shared" si="1"/>
        <v>10686474581524.463</v>
      </c>
      <c r="D33" s="4">
        <f t="shared" si="2"/>
        <v>865596877679.60645</v>
      </c>
      <c r="E33" s="4">
        <f>Input!I34</f>
        <v>357.39289885714282</v>
      </c>
      <c r="F33">
        <f t="shared" si="3"/>
        <v>356.74006557142854</v>
      </c>
      <c r="G33">
        <f t="shared" si="10"/>
        <v>56.070544748267977</v>
      </c>
      <c r="H33">
        <f t="shared" si="6"/>
        <v>90402.160752028984</v>
      </c>
      <c r="I33">
        <f t="shared" si="4"/>
        <v>74182.706130066144</v>
      </c>
      <c r="N33" s="4">
        <f>Input!J34</f>
        <v>23.58193585714281</v>
      </c>
      <c r="O33">
        <f t="shared" si="7"/>
        <v>23.342119571428523</v>
      </c>
      <c r="P33">
        <f t="shared" si="8"/>
        <v>0</v>
      </c>
      <c r="Q33">
        <f t="shared" si="9"/>
        <v>544.85454608686643</v>
      </c>
      <c r="R33">
        <f t="shared" si="5"/>
        <v>205.26504895219315</v>
      </c>
    </row>
    <row r="34" spans="1:18" x14ac:dyDescent="0.25">
      <c r="A34">
        <f>Input!G35</f>
        <v>31</v>
      </c>
      <c r="B34">
        <f t="shared" si="0"/>
        <v>31</v>
      </c>
      <c r="C34">
        <f t="shared" si="1"/>
        <v>29048849665247.426</v>
      </c>
      <c r="D34" s="4">
        <f t="shared" si="2"/>
        <v>2352936263372.2129</v>
      </c>
      <c r="E34" s="4">
        <f>Input!I35</f>
        <v>381.65431428571429</v>
      </c>
      <c r="F34">
        <f t="shared" si="3"/>
        <v>381.00148100000001</v>
      </c>
      <c r="G34">
        <f t="shared" si="10"/>
        <v>56.070544748267977</v>
      </c>
      <c r="H34">
        <f t="shared" si="6"/>
        <v>105580.11333342714</v>
      </c>
      <c r="I34">
        <f t="shared" si="4"/>
        <v>74182.706130066144</v>
      </c>
      <c r="N34" s="4">
        <f>Input!J35</f>
        <v>24.261415428571468</v>
      </c>
      <c r="O34">
        <f t="shared" si="7"/>
        <v>24.02159914285718</v>
      </c>
      <c r="P34">
        <f t="shared" si="8"/>
        <v>0</v>
      </c>
      <c r="Q34">
        <f t="shared" si="9"/>
        <v>577.03722538011687</v>
      </c>
      <c r="R34">
        <f t="shared" si="5"/>
        <v>225.19664962156756</v>
      </c>
    </row>
    <row r="35" spans="1:18" x14ac:dyDescent="0.25">
      <c r="A35">
        <f>Input!G36</f>
        <v>32</v>
      </c>
      <c r="B35">
        <f t="shared" si="0"/>
        <v>32</v>
      </c>
      <c r="C35">
        <f t="shared" si="1"/>
        <v>78962960182680.687</v>
      </c>
      <c r="D35" s="4">
        <f t="shared" si="2"/>
        <v>6395943888251.8643</v>
      </c>
      <c r="E35" s="4">
        <f>Input!I36</f>
        <v>404.42353942857147</v>
      </c>
      <c r="F35">
        <f t="shared" si="3"/>
        <v>403.77070614285719</v>
      </c>
      <c r="G35">
        <f t="shared" si="10"/>
        <v>56.070544748267977</v>
      </c>
      <c r="H35">
        <f t="shared" si="6"/>
        <v>120895.40223382338</v>
      </c>
      <c r="I35">
        <f t="shared" si="4"/>
        <v>74182.706130066144</v>
      </c>
      <c r="N35" s="4">
        <f>Input!J36</f>
        <v>22.769225142857181</v>
      </c>
      <c r="O35">
        <f t="shared" si="7"/>
        <v>22.529408857142894</v>
      </c>
      <c r="P35">
        <f t="shared" si="8"/>
        <v>0</v>
      </c>
      <c r="Q35">
        <f t="shared" si="9"/>
        <v>507.57426345230868</v>
      </c>
      <c r="R35">
        <f t="shared" si="5"/>
        <v>182.63801459446751</v>
      </c>
    </row>
    <row r="36" spans="1:18" x14ac:dyDescent="0.25">
      <c r="A36">
        <f>Input!G37</f>
        <v>33</v>
      </c>
      <c r="B36">
        <f t="shared" si="0"/>
        <v>33</v>
      </c>
      <c r="C36">
        <f t="shared" si="1"/>
        <v>214643579785916.06</v>
      </c>
      <c r="D36" s="4">
        <f t="shared" si="2"/>
        <v>17385978047283.584</v>
      </c>
      <c r="E36" s="4">
        <f>Input!I37</f>
        <v>428.45846171428576</v>
      </c>
      <c r="F36">
        <f t="shared" si="3"/>
        <v>427.80562842857148</v>
      </c>
      <c r="G36">
        <f t="shared" si="10"/>
        <v>56.070544748267977</v>
      </c>
      <c r="H36">
        <f t="shared" si="6"/>
        <v>138186.97243880224</v>
      </c>
      <c r="I36">
        <f t="shared" si="4"/>
        <v>74182.706130066144</v>
      </c>
      <c r="N36" s="4">
        <f>Input!J37</f>
        <v>24.034922285714288</v>
      </c>
      <c r="O36">
        <f t="shared" si="7"/>
        <v>23.795106000000001</v>
      </c>
      <c r="P36">
        <f t="shared" si="8"/>
        <v>0</v>
      </c>
      <c r="Q36">
        <f t="shared" si="9"/>
        <v>566.20706955123603</v>
      </c>
      <c r="R36">
        <f t="shared" si="5"/>
        <v>218.45018580873645</v>
      </c>
    </row>
    <row r="37" spans="1:18" x14ac:dyDescent="0.25">
      <c r="A37">
        <f>Input!G38</f>
        <v>34</v>
      </c>
      <c r="B37">
        <f t="shared" si="0"/>
        <v>34</v>
      </c>
      <c r="C37">
        <f t="shared" si="1"/>
        <v>583461742527454.87</v>
      </c>
      <c r="D37" s="4">
        <f t="shared" si="2"/>
        <v>47259988195923.695</v>
      </c>
      <c r="E37" s="4">
        <f>Input!I38</f>
        <v>451.25433314285709</v>
      </c>
      <c r="F37">
        <f t="shared" si="3"/>
        <v>450.60149985714281</v>
      </c>
      <c r="G37">
        <f t="shared" si="10"/>
        <v>56.070544748267977</v>
      </c>
      <c r="H37">
        <f t="shared" si="6"/>
        <v>155654.67453912101</v>
      </c>
      <c r="I37">
        <f t="shared" si="4"/>
        <v>74182.706130066144</v>
      </c>
      <c r="N37" s="4">
        <f>Input!J38</f>
        <v>22.795871428571331</v>
      </c>
      <c r="O37">
        <f t="shared" si="7"/>
        <v>22.556055142857044</v>
      </c>
      <c r="P37">
        <f t="shared" si="8"/>
        <v>0</v>
      </c>
      <c r="Q37">
        <f t="shared" si="9"/>
        <v>508.77562360760771</v>
      </c>
      <c r="R37">
        <f t="shared" si="5"/>
        <v>183.3589397888862</v>
      </c>
    </row>
    <row r="38" spans="1:18" x14ac:dyDescent="0.25">
      <c r="A38">
        <f>Input!G39</f>
        <v>35</v>
      </c>
      <c r="B38">
        <f t="shared" si="0"/>
        <v>35</v>
      </c>
      <c r="C38">
        <f t="shared" si="1"/>
        <v>1586013452313430.7</v>
      </c>
      <c r="D38" s="4">
        <f t="shared" si="2"/>
        <v>128465967126173.22</v>
      </c>
      <c r="E38" s="4">
        <f>Input!I39</f>
        <v>473.11758557142861</v>
      </c>
      <c r="F38">
        <f t="shared" si="3"/>
        <v>472.46475228571433</v>
      </c>
      <c r="G38">
        <f t="shared" si="10"/>
        <v>56.070544748267977</v>
      </c>
      <c r="H38">
        <f t="shared" si="6"/>
        <v>173384.13607073794</v>
      </c>
      <c r="I38">
        <f t="shared" si="4"/>
        <v>74182.706130066144</v>
      </c>
      <c r="N38" s="4">
        <f>Input!J39</f>
        <v>21.863252428571514</v>
      </c>
      <c r="O38">
        <f t="shared" si="7"/>
        <v>21.623436142857226</v>
      </c>
      <c r="P38">
        <f t="shared" si="8"/>
        <v>0</v>
      </c>
      <c r="Q38">
        <f t="shared" si="9"/>
        <v>467.57299062422419</v>
      </c>
      <c r="R38">
        <f t="shared" si="5"/>
        <v>158.97151240630561</v>
      </c>
    </row>
    <row r="39" spans="1:18" x14ac:dyDescent="0.25">
      <c r="A39">
        <f>Input!G40</f>
        <v>36</v>
      </c>
      <c r="B39">
        <f t="shared" si="0"/>
        <v>36</v>
      </c>
      <c r="C39">
        <f t="shared" si="1"/>
        <v>4311231547115195</v>
      </c>
      <c r="D39" s="4">
        <f t="shared" si="2"/>
        <v>349206704014498.56</v>
      </c>
      <c r="E39" s="4">
        <f>Input!I40</f>
        <v>491.22371599999997</v>
      </c>
      <c r="F39">
        <f t="shared" si="3"/>
        <v>490.57088271428569</v>
      </c>
      <c r="G39">
        <f t="shared" si="10"/>
        <v>56.070544748267977</v>
      </c>
      <c r="H39">
        <f t="shared" si="6"/>
        <v>188790.5436925836</v>
      </c>
      <c r="I39">
        <f t="shared" si="4"/>
        <v>74182.706130066144</v>
      </c>
      <c r="N39" s="4">
        <f>Input!J40</f>
        <v>18.106130428571362</v>
      </c>
      <c r="O39">
        <f t="shared" si="7"/>
        <v>17.866314142857075</v>
      </c>
      <c r="P39">
        <f t="shared" si="8"/>
        <v>0</v>
      </c>
      <c r="Q39">
        <f t="shared" si="9"/>
        <v>319.20518105125473</v>
      </c>
      <c r="R39">
        <f t="shared" si="5"/>
        <v>78.344955045991838</v>
      </c>
    </row>
    <row r="40" spans="1:18" x14ac:dyDescent="0.25">
      <c r="A40">
        <f>Input!G41</f>
        <v>37</v>
      </c>
      <c r="B40">
        <f t="shared" si="0"/>
        <v>37</v>
      </c>
      <c r="C40">
        <f t="shared" si="1"/>
        <v>1.1719142372802612E+16</v>
      </c>
      <c r="D40" s="4">
        <f t="shared" si="2"/>
        <v>949242237898692.75</v>
      </c>
      <c r="E40" s="4">
        <f>Input!I41</f>
        <v>509.92938728571426</v>
      </c>
      <c r="F40">
        <f t="shared" si="3"/>
        <v>509.27655399999998</v>
      </c>
      <c r="G40">
        <f t="shared" si="10"/>
        <v>56.070544748267977</v>
      </c>
      <c r="H40">
        <f t="shared" si="6"/>
        <v>205395.68682188098</v>
      </c>
      <c r="I40">
        <f t="shared" si="4"/>
        <v>74182.706130066144</v>
      </c>
      <c r="N40" s="4">
        <f>Input!J41</f>
        <v>18.705671285714288</v>
      </c>
      <c r="O40">
        <f t="shared" si="7"/>
        <v>18.465855000000001</v>
      </c>
      <c r="P40">
        <f t="shared" si="8"/>
        <v>0</v>
      </c>
      <c r="Q40">
        <f t="shared" si="9"/>
        <v>340.98780088102507</v>
      </c>
      <c r="R40">
        <f t="shared" si="5"/>
        <v>89.317798558807553</v>
      </c>
    </row>
    <row r="41" spans="1:18" x14ac:dyDescent="0.25">
      <c r="A41">
        <f>Input!G42</f>
        <v>38</v>
      </c>
      <c r="B41">
        <f t="shared" si="0"/>
        <v>38</v>
      </c>
      <c r="C41">
        <f t="shared" si="1"/>
        <v>3.1855931757113756E+16</v>
      </c>
      <c r="D41" s="4">
        <f t="shared" si="2"/>
        <v>2580307926085819</v>
      </c>
      <c r="E41" s="4">
        <f>Input!I42</f>
        <v>526.4100962857143</v>
      </c>
      <c r="F41">
        <f t="shared" si="3"/>
        <v>525.75726299999997</v>
      </c>
      <c r="G41">
        <f t="shared" si="10"/>
        <v>56.070544748267977</v>
      </c>
      <c r="H41">
        <f t="shared" si="6"/>
        <v>220605.61330208185</v>
      </c>
      <c r="I41">
        <f t="shared" si="4"/>
        <v>74182.706130066144</v>
      </c>
      <c r="N41" s="4">
        <f>Input!J42</f>
        <v>16.480709000000047</v>
      </c>
      <c r="O41">
        <f t="shared" si="7"/>
        <v>16.24089271428576</v>
      </c>
      <c r="P41">
        <f t="shared" si="8"/>
        <v>0</v>
      </c>
      <c r="Q41">
        <f t="shared" si="9"/>
        <v>263.7665961569403</v>
      </c>
      <c r="R41">
        <f t="shared" si="5"/>
        <v>52.212866705342698</v>
      </c>
    </row>
    <row r="42" spans="1:18" x14ac:dyDescent="0.25">
      <c r="A42">
        <f>Input!G43</f>
        <v>39</v>
      </c>
      <c r="B42">
        <f t="shared" si="0"/>
        <v>39</v>
      </c>
      <c r="C42">
        <f t="shared" si="1"/>
        <v>8.6593400423993744E+16</v>
      </c>
      <c r="D42" s="4">
        <f t="shared" si="2"/>
        <v>7014004147307932</v>
      </c>
      <c r="E42" s="4">
        <f>Input!I43</f>
        <v>540.98559785714292</v>
      </c>
      <c r="F42">
        <f t="shared" si="3"/>
        <v>540.33276457142858</v>
      </c>
      <c r="G42">
        <f t="shared" si="10"/>
        <v>56.070544748267977</v>
      </c>
      <c r="H42">
        <f t="shared" si="6"/>
        <v>234509.8975480551</v>
      </c>
      <c r="I42">
        <f t="shared" si="4"/>
        <v>74182.706130066144</v>
      </c>
      <c r="N42" s="4">
        <f>Input!J43</f>
        <v>14.575501571428617</v>
      </c>
      <c r="O42">
        <f t="shared" si="7"/>
        <v>14.335685285714332</v>
      </c>
      <c r="P42">
        <f t="shared" si="8"/>
        <v>0</v>
      </c>
      <c r="Q42">
        <f t="shared" si="9"/>
        <v>205.51187261104641</v>
      </c>
      <c r="R42">
        <f t="shared" si="5"/>
        <v>28.309206802385393</v>
      </c>
    </row>
    <row r="43" spans="1:18" x14ac:dyDescent="0.25">
      <c r="A43">
        <f>Input!G44</f>
        <v>40</v>
      </c>
      <c r="B43">
        <f t="shared" si="0"/>
        <v>40</v>
      </c>
      <c r="C43">
        <f t="shared" si="1"/>
        <v>2.3538526683702E+17</v>
      </c>
      <c r="D43" s="4">
        <f t="shared" si="2"/>
        <v>1.906604001836354E+16</v>
      </c>
      <c r="E43" s="4">
        <f>Input!I44</f>
        <v>553.02970528571427</v>
      </c>
      <c r="F43">
        <f t="shared" si="3"/>
        <v>552.37687199999993</v>
      </c>
      <c r="G43">
        <f t="shared" si="10"/>
        <v>56.070544748267977</v>
      </c>
      <c r="H43">
        <f t="shared" si="6"/>
        <v>246319.97047010323</v>
      </c>
      <c r="I43">
        <f t="shared" si="4"/>
        <v>74182.706130066144</v>
      </c>
      <c r="N43" s="4">
        <f>Input!J44</f>
        <v>12.044107428571351</v>
      </c>
      <c r="O43">
        <f t="shared" si="7"/>
        <v>11.804291142857066</v>
      </c>
      <c r="P43">
        <f t="shared" si="8"/>
        <v>0</v>
      </c>
      <c r="Q43">
        <f t="shared" si="9"/>
        <v>139.34128938533377</v>
      </c>
      <c r="R43">
        <f t="shared" si="5"/>
        <v>7.7798907702657649</v>
      </c>
    </row>
    <row r="44" spans="1:18" x14ac:dyDescent="0.25">
      <c r="A44">
        <f>Input!G45</f>
        <v>41</v>
      </c>
      <c r="B44">
        <f t="shared" si="0"/>
        <v>41</v>
      </c>
      <c r="C44">
        <f t="shared" si="1"/>
        <v>6.3984349353005491E+17</v>
      </c>
      <c r="D44" s="4">
        <f t="shared" si="2"/>
        <v>5.1826870122590568E+16</v>
      </c>
      <c r="E44" s="4">
        <f>Input!I45</f>
        <v>564.54088757142858</v>
      </c>
      <c r="F44">
        <f t="shared" si="3"/>
        <v>563.88805428571425</v>
      </c>
      <c r="G44">
        <f t="shared" si="10"/>
        <v>56.070544748267977</v>
      </c>
      <c r="H44">
        <f t="shared" si="6"/>
        <v>257878.62299281431</v>
      </c>
      <c r="I44">
        <f t="shared" si="4"/>
        <v>74182.706130066144</v>
      </c>
      <c r="N44" s="4">
        <f>Input!J45</f>
        <v>11.511182285714312</v>
      </c>
      <c r="O44">
        <f t="shared" si="7"/>
        <v>11.271366000000027</v>
      </c>
      <c r="P44">
        <f t="shared" si="8"/>
        <v>0</v>
      </c>
      <c r="Q44">
        <f t="shared" si="9"/>
        <v>127.04369150595662</v>
      </c>
      <c r="R44">
        <f t="shared" si="5"/>
        <v>5.0909818056331266</v>
      </c>
    </row>
    <row r="45" spans="1:18" x14ac:dyDescent="0.25">
      <c r="A45">
        <f>Input!G46</f>
        <v>42</v>
      </c>
      <c r="B45">
        <f t="shared" si="0"/>
        <v>42</v>
      </c>
      <c r="C45">
        <f t="shared" si="1"/>
        <v>1.739274941520501E+18</v>
      </c>
      <c r="D45" s="4">
        <f t="shared" si="2"/>
        <v>1.4088003928014496E+17</v>
      </c>
      <c r="E45" s="4">
        <f>Input!I46</f>
        <v>575.42588285714282</v>
      </c>
      <c r="F45">
        <f t="shared" si="3"/>
        <v>574.77304957142849</v>
      </c>
      <c r="G45">
        <f t="shared" si="10"/>
        <v>56.070544748267977</v>
      </c>
      <c r="H45">
        <f t="shared" si="6"/>
        <v>269052.28850982088</v>
      </c>
      <c r="I45">
        <f t="shared" si="4"/>
        <v>74182.706130066144</v>
      </c>
      <c r="N45" s="4">
        <f>Input!J46</f>
        <v>10.88499528571424</v>
      </c>
      <c r="O45">
        <f t="shared" si="7"/>
        <v>10.645178999999954</v>
      </c>
      <c r="P45">
        <f t="shared" si="8"/>
        <v>0</v>
      </c>
      <c r="Q45">
        <f t="shared" si="9"/>
        <v>113.31983594204003</v>
      </c>
      <c r="R45">
        <f t="shared" si="5"/>
        <v>2.6573349438266836</v>
      </c>
    </row>
    <row r="46" spans="1:18" x14ac:dyDescent="0.25">
      <c r="A46">
        <f>Input!G47</f>
        <v>43</v>
      </c>
      <c r="B46">
        <f t="shared" si="0"/>
        <v>43</v>
      </c>
      <c r="C46">
        <f t="shared" si="1"/>
        <v>4.7278394682293463E+18</v>
      </c>
      <c r="D46" s="4">
        <f t="shared" si="2"/>
        <v>3.8295165076781453E+17</v>
      </c>
      <c r="E46" s="4">
        <f>Input!I47</f>
        <v>585.75130671428565</v>
      </c>
      <c r="F46">
        <f t="shared" si="3"/>
        <v>585.09847342857131</v>
      </c>
      <c r="G46">
        <f t="shared" si="10"/>
        <v>56.070544748267977</v>
      </c>
      <c r="H46">
        <f t="shared" si="6"/>
        <v>279870.54932377214</v>
      </c>
      <c r="I46">
        <f t="shared" si="4"/>
        <v>74182.706130066144</v>
      </c>
      <c r="N46" s="4">
        <f>Input!J47</f>
        <v>10.325423857142823</v>
      </c>
      <c r="O46">
        <f t="shared" si="7"/>
        <v>10.085607571428538</v>
      </c>
      <c r="P46">
        <f t="shared" si="8"/>
        <v>0</v>
      </c>
      <c r="Q46">
        <f t="shared" si="9"/>
        <v>101.71948008485664</v>
      </c>
      <c r="R46">
        <f t="shared" si="5"/>
        <v>1.14610296227227</v>
      </c>
    </row>
    <row r="47" spans="1:18" x14ac:dyDescent="0.25">
      <c r="A47">
        <f>Input!G48</f>
        <v>44</v>
      </c>
      <c r="B47">
        <f t="shared" si="0"/>
        <v>44</v>
      </c>
      <c r="C47">
        <f t="shared" si="1"/>
        <v>1.2851600114359308E+19</v>
      </c>
      <c r="D47" s="4">
        <f t="shared" si="2"/>
        <v>1.0409705134605446E+18</v>
      </c>
      <c r="E47" s="4">
        <f>Input!I48</f>
        <v>595.81026800000006</v>
      </c>
      <c r="F47">
        <f t="shared" si="3"/>
        <v>595.15743471428573</v>
      </c>
      <c r="G47">
        <f t="shared" si="10"/>
        <v>56.070544748267977</v>
      </c>
      <c r="H47">
        <f t="shared" si="6"/>
        <v>290614.67493323336</v>
      </c>
      <c r="I47">
        <f t="shared" si="4"/>
        <v>74182.706130066144</v>
      </c>
      <c r="N47" s="4">
        <f>Input!J48</f>
        <v>10.058961285714417</v>
      </c>
      <c r="O47">
        <f t="shared" si="7"/>
        <v>9.8191450000001321</v>
      </c>
      <c r="P47">
        <f t="shared" si="8"/>
        <v>0</v>
      </c>
      <c r="Q47">
        <f t="shared" si="9"/>
        <v>96.415608531027601</v>
      </c>
      <c r="R47">
        <f t="shared" si="5"/>
        <v>0.64657586581342841</v>
      </c>
    </row>
    <row r="48" spans="1:18" x14ac:dyDescent="0.25">
      <c r="A48">
        <f>Input!G49</f>
        <v>45</v>
      </c>
      <c r="B48">
        <f t="shared" si="0"/>
        <v>45</v>
      </c>
      <c r="C48">
        <f t="shared" si="1"/>
        <v>3.4934271057485095E+19</v>
      </c>
      <c r="D48" s="4">
        <f t="shared" si="2"/>
        <v>2.8296512307014804E+18</v>
      </c>
      <c r="E48" s="4">
        <f>Input!I49</f>
        <v>607.01501828571429</v>
      </c>
      <c r="F48">
        <f t="shared" si="3"/>
        <v>606.36218499999995</v>
      </c>
      <c r="G48">
        <f t="shared" si="10"/>
        <v>56.070544748267977</v>
      </c>
      <c r="H48">
        <f t="shared" si="6"/>
        <v>302820.88933094166</v>
      </c>
      <c r="I48">
        <f t="shared" si="4"/>
        <v>74182.706130066144</v>
      </c>
      <c r="N48" s="4">
        <f>Input!J49</f>
        <v>11.204750285714226</v>
      </c>
      <c r="O48">
        <f t="shared" si="7"/>
        <v>10.964933999999941</v>
      </c>
      <c r="P48">
        <f t="shared" si="8"/>
        <v>0</v>
      </c>
      <c r="Q48">
        <f t="shared" si="9"/>
        <v>120.22977762435471</v>
      </c>
      <c r="R48">
        <f t="shared" si="5"/>
        <v>3.8020648227301477</v>
      </c>
    </row>
    <row r="49" spans="1:18" x14ac:dyDescent="0.25">
      <c r="A49">
        <f>Input!G50</f>
        <v>46</v>
      </c>
      <c r="B49">
        <f t="shared" si="0"/>
        <v>46</v>
      </c>
      <c r="C49">
        <f t="shared" si="1"/>
        <v>9.4961194206024483E+19</v>
      </c>
      <c r="D49" s="4">
        <f t="shared" si="2"/>
        <v>7.6917895212926075E+18</v>
      </c>
      <c r="E49" s="4">
        <f>Input!I50</f>
        <v>619.29894200000001</v>
      </c>
      <c r="F49">
        <f t="shared" si="3"/>
        <v>618.64610871428567</v>
      </c>
      <c r="G49">
        <f t="shared" si="10"/>
        <v>56.070544748267977</v>
      </c>
      <c r="H49">
        <f t="shared" si="6"/>
        <v>316491.26517168293</v>
      </c>
      <c r="I49">
        <f t="shared" si="4"/>
        <v>74182.706130066144</v>
      </c>
      <c r="N49" s="4">
        <f>Input!J50</f>
        <v>12.28392371428572</v>
      </c>
      <c r="O49">
        <f t="shared" si="7"/>
        <v>12.044107428571435</v>
      </c>
      <c r="P49">
        <f t="shared" si="8"/>
        <v>0</v>
      </c>
      <c r="Q49">
        <f t="shared" si="9"/>
        <v>145.06052375096962</v>
      </c>
      <c r="R49">
        <f t="shared" si="5"/>
        <v>9.1752156394096911</v>
      </c>
    </row>
    <row r="50" spans="1:18" x14ac:dyDescent="0.25">
      <c r="A50">
        <f>Input!G51</f>
        <v>47</v>
      </c>
      <c r="B50">
        <f t="shared" si="0"/>
        <v>47</v>
      </c>
      <c r="C50">
        <f t="shared" si="1"/>
        <v>2.5813128861900675E+20</v>
      </c>
      <c r="D50" s="4">
        <f t="shared" si="2"/>
        <v>2.0908451684061397E+19</v>
      </c>
      <c r="E50" s="4">
        <f>Input!I51</f>
        <v>631.50292685714271</v>
      </c>
      <c r="F50">
        <f t="shared" si="3"/>
        <v>630.85009357142837</v>
      </c>
      <c r="G50">
        <f t="shared" si="10"/>
        <v>56.070544748267977</v>
      </c>
      <c r="H50">
        <f t="shared" si="6"/>
        <v>330371.52974535589</v>
      </c>
      <c r="I50">
        <f t="shared" si="4"/>
        <v>74182.706130066144</v>
      </c>
      <c r="N50" s="4">
        <f>Input!J51</f>
        <v>12.2039848571427</v>
      </c>
      <c r="O50">
        <f t="shared" si="7"/>
        <v>11.964168571428415</v>
      </c>
      <c r="P50">
        <f t="shared" si="8"/>
        <v>0</v>
      </c>
      <c r="Q50">
        <f t="shared" si="9"/>
        <v>143.14132960555543</v>
      </c>
      <c r="R50">
        <f t="shared" si="5"/>
        <v>8.6973263766467905</v>
      </c>
    </row>
    <row r="51" spans="1:18" x14ac:dyDescent="0.25">
      <c r="A51">
        <f>Input!G52</f>
        <v>48</v>
      </c>
      <c r="B51">
        <f t="shared" si="0"/>
        <v>48</v>
      </c>
      <c r="C51">
        <f t="shared" si="1"/>
        <v>7.0167359120976314E+20</v>
      </c>
      <c r="D51" s="4">
        <f t="shared" si="2"/>
        <v>5.6835064273998012E+19</v>
      </c>
      <c r="E51" s="4">
        <f>Input!I52</f>
        <v>641.54856499999994</v>
      </c>
      <c r="F51">
        <f t="shared" si="3"/>
        <v>640.8957317142856</v>
      </c>
      <c r="G51">
        <f t="shared" si="10"/>
        <v>56.070544748267977</v>
      </c>
      <c r="H51">
        <f t="shared" si="6"/>
        <v>342020.49930983753</v>
      </c>
      <c r="I51">
        <f t="shared" si="4"/>
        <v>74182.706130066144</v>
      </c>
      <c r="N51" s="4">
        <f>Input!J52</f>
        <v>10.045638142857229</v>
      </c>
      <c r="O51">
        <f t="shared" si="7"/>
        <v>9.8058218571429432</v>
      </c>
      <c r="P51">
        <f t="shared" si="8"/>
        <v>0</v>
      </c>
      <c r="Q51">
        <f t="shared" si="9"/>
        <v>96.154142294022279</v>
      </c>
      <c r="R51">
        <f t="shared" si="5"/>
        <v>0.62532710925033497</v>
      </c>
    </row>
    <row r="52" spans="1:18" x14ac:dyDescent="0.25">
      <c r="A52">
        <f>Input!G53</f>
        <v>49</v>
      </c>
      <c r="B52">
        <f t="shared" si="0"/>
        <v>49</v>
      </c>
      <c r="C52">
        <f t="shared" si="1"/>
        <v>1.9073465724950998E+21</v>
      </c>
      <c r="D52" s="4">
        <f t="shared" si="2"/>
        <v>1.5449372243531068E+20</v>
      </c>
      <c r="E52" s="4">
        <f>Input!I53</f>
        <v>651.19450942857145</v>
      </c>
      <c r="F52">
        <f t="shared" si="3"/>
        <v>650.54167614285711</v>
      </c>
      <c r="G52">
        <f t="shared" si="10"/>
        <v>56.070544748267977</v>
      </c>
      <c r="H52">
        <f t="shared" si="6"/>
        <v>353395.9260615629</v>
      </c>
      <c r="I52">
        <f t="shared" si="4"/>
        <v>74182.706130066144</v>
      </c>
      <c r="N52" s="4">
        <f>Input!J53</f>
        <v>9.6459444285715108</v>
      </c>
      <c r="O52">
        <f t="shared" si="7"/>
        <v>9.4061281428572254</v>
      </c>
      <c r="P52">
        <f t="shared" si="8"/>
        <v>0</v>
      </c>
      <c r="Q52">
        <f t="shared" si="9"/>
        <v>88.47524663985071</v>
      </c>
      <c r="R52">
        <f t="shared" si="5"/>
        <v>0.15294556541132504</v>
      </c>
    </row>
    <row r="53" spans="1:18" x14ac:dyDescent="0.25">
      <c r="A53">
        <f>Input!G54</f>
        <v>50</v>
      </c>
      <c r="B53">
        <f t="shared" si="0"/>
        <v>50</v>
      </c>
      <c r="C53">
        <f t="shared" si="1"/>
        <v>5.184705528587072E+21</v>
      </c>
      <c r="D53" s="4">
        <f t="shared" si="2"/>
        <v>4.1995747830690048E+20</v>
      </c>
      <c r="E53" s="4">
        <f>Input!I54</f>
        <v>661.13356271428563</v>
      </c>
      <c r="F53">
        <f t="shared" si="3"/>
        <v>660.48072942857129</v>
      </c>
      <c r="G53">
        <f t="shared" si="10"/>
        <v>56.070544748267977</v>
      </c>
      <c r="H53">
        <f t="shared" si="6"/>
        <v>365311.67134527839</v>
      </c>
      <c r="I53">
        <f t="shared" si="4"/>
        <v>74182.706130066144</v>
      </c>
      <c r="N53" s="4">
        <f>Input!J54</f>
        <v>9.9390532857141807</v>
      </c>
      <c r="O53">
        <f t="shared" si="7"/>
        <v>9.6992369999998953</v>
      </c>
      <c r="P53">
        <f t="shared" si="8"/>
        <v>0</v>
      </c>
      <c r="Q53">
        <f t="shared" si="9"/>
        <v>94.075198382166974</v>
      </c>
      <c r="R53">
        <f t="shared" si="5"/>
        <v>0.46811788947497124</v>
      </c>
    </row>
    <row r="54" spans="1:18" x14ac:dyDescent="0.25">
      <c r="A54">
        <f>Input!G55</f>
        <v>51</v>
      </c>
      <c r="B54">
        <f t="shared" si="0"/>
        <v>51</v>
      </c>
      <c r="C54">
        <f t="shared" si="1"/>
        <v>1.4093490824269389E+22</v>
      </c>
      <c r="D54" s="4">
        <f t="shared" si="2"/>
        <v>1.1415627820071314E+21</v>
      </c>
      <c r="E54" s="4">
        <f>Input!I55</f>
        <v>669.90018071428585</v>
      </c>
      <c r="F54">
        <f t="shared" si="3"/>
        <v>669.24734742857152</v>
      </c>
      <c r="G54">
        <f t="shared" si="10"/>
        <v>56.070544748267977</v>
      </c>
      <c r="H54">
        <f t="shared" si="6"/>
        <v>375985.79134523997</v>
      </c>
      <c r="I54">
        <f t="shared" si="4"/>
        <v>74182.706130066144</v>
      </c>
      <c r="N54" s="4">
        <f>Input!J55</f>
        <v>8.7666180000002214</v>
      </c>
      <c r="O54">
        <f t="shared" si="7"/>
        <v>8.526801714285936</v>
      </c>
      <c r="P54">
        <f t="shared" si="8"/>
        <v>0</v>
      </c>
      <c r="Q54">
        <f t="shared" si="9"/>
        <v>72.706347474749577</v>
      </c>
      <c r="R54">
        <f t="shared" si="5"/>
        <v>0.23838207934831399</v>
      </c>
    </row>
    <row r="55" spans="1:18" x14ac:dyDescent="0.25">
      <c r="A55">
        <f>Input!G56</f>
        <v>52</v>
      </c>
      <c r="B55">
        <f t="shared" si="0"/>
        <v>52</v>
      </c>
      <c r="C55">
        <f t="shared" si="1"/>
        <v>3.8310080007165769E+22</v>
      </c>
      <c r="D55" s="4">
        <f t="shared" si="2"/>
        <v>3.1030893663751394E+21</v>
      </c>
      <c r="E55" s="4">
        <f>Input!I56</f>
        <v>677.16128528571426</v>
      </c>
      <c r="F55">
        <f t="shared" si="3"/>
        <v>676.50845199999992</v>
      </c>
      <c r="G55">
        <f t="shared" si="10"/>
        <v>56.070544748267977</v>
      </c>
      <c r="H55">
        <f t="shared" si="6"/>
        <v>384943.19675490877</v>
      </c>
      <c r="I55">
        <f t="shared" si="4"/>
        <v>74182.706130066144</v>
      </c>
      <c r="N55" s="4">
        <f>Input!J56</f>
        <v>7.2611045714284046</v>
      </c>
      <c r="O55">
        <f t="shared" si="7"/>
        <v>7.0212882857141192</v>
      </c>
      <c r="P55">
        <f t="shared" si="8"/>
        <v>0</v>
      </c>
      <c r="Q55">
        <f t="shared" si="9"/>
        <v>49.298489191106313</v>
      </c>
      <c r="R55">
        <f t="shared" si="5"/>
        <v>3.9750681768615168</v>
      </c>
    </row>
    <row r="56" spans="1:18" x14ac:dyDescent="0.25">
      <c r="A56">
        <f>Input!G57</f>
        <v>53</v>
      </c>
      <c r="B56">
        <f t="shared" si="0"/>
        <v>53</v>
      </c>
      <c r="C56">
        <f t="shared" si="1"/>
        <v>1.0413759433029089E+23</v>
      </c>
      <c r="D56" s="4">
        <f t="shared" si="2"/>
        <v>8.4350714367020347E+21</v>
      </c>
      <c r="E56" s="4">
        <f>Input!I57</f>
        <v>683.43647842857149</v>
      </c>
      <c r="F56">
        <f t="shared" si="3"/>
        <v>682.78364514285715</v>
      </c>
      <c r="G56">
        <f t="shared" si="10"/>
        <v>56.070544748267977</v>
      </c>
      <c r="H56">
        <f t="shared" si="6"/>
        <v>392769.31020619848</v>
      </c>
      <c r="I56">
        <f t="shared" si="4"/>
        <v>74182.706130066144</v>
      </c>
      <c r="N56" s="4">
        <f>Input!J57</f>
        <v>6.2751931428572334</v>
      </c>
      <c r="O56">
        <f t="shared" si="7"/>
        <v>6.035376857142948</v>
      </c>
      <c r="P56">
        <f t="shared" si="8"/>
        <v>0</v>
      </c>
      <c r="Q56">
        <f t="shared" si="9"/>
        <v>36.425773807736689</v>
      </c>
      <c r="R56">
        <f t="shared" si="5"/>
        <v>8.8784257403317053</v>
      </c>
    </row>
    <row r="57" spans="1:18" x14ac:dyDescent="0.25">
      <c r="A57">
        <f>Input!G58</f>
        <v>54</v>
      </c>
      <c r="B57">
        <f t="shared" si="0"/>
        <v>54</v>
      </c>
      <c r="C57">
        <f t="shared" si="1"/>
        <v>2.8307533032746939E+23</v>
      </c>
      <c r="D57" s="4">
        <f t="shared" si="2"/>
        <v>2.2928901408141072E+22</v>
      </c>
      <c r="E57" s="4">
        <f>Input!I58</f>
        <v>689.39191657142862</v>
      </c>
      <c r="F57">
        <f t="shared" si="3"/>
        <v>688.73908328571429</v>
      </c>
      <c r="G57">
        <f t="shared" si="10"/>
        <v>56.070544748267977</v>
      </c>
      <c r="H57">
        <f t="shared" si="6"/>
        <v>400269.47965510824</v>
      </c>
      <c r="I57">
        <f t="shared" si="4"/>
        <v>74182.706130066144</v>
      </c>
      <c r="N57" s="4">
        <f>Input!J58</f>
        <v>5.9554381428571332</v>
      </c>
      <c r="O57">
        <f t="shared" si="7"/>
        <v>5.7156218571428479</v>
      </c>
      <c r="P57">
        <f t="shared" si="8"/>
        <v>0</v>
      </c>
      <c r="Q57">
        <f t="shared" si="9"/>
        <v>32.66833321384906</v>
      </c>
      <c r="R57">
        <f t="shared" si="5"/>
        <v>10.886196949857334</v>
      </c>
    </row>
    <row r="58" spans="1:18" x14ac:dyDescent="0.25">
      <c r="A58">
        <f>Input!G59</f>
        <v>55</v>
      </c>
      <c r="B58">
        <f t="shared" si="0"/>
        <v>55</v>
      </c>
      <c r="C58">
        <f t="shared" si="1"/>
        <v>7.6947852651420175E+23</v>
      </c>
      <c r="D58" s="4">
        <f t="shared" si="2"/>
        <v>6.232721604427889E+22</v>
      </c>
      <c r="E58" s="4">
        <f>Input!I59</f>
        <v>695.9868648571429</v>
      </c>
      <c r="F58">
        <f t="shared" si="3"/>
        <v>695.33403157142857</v>
      </c>
      <c r="G58">
        <f t="shared" si="10"/>
        <v>56.070544748267977</v>
      </c>
      <c r="H58">
        <f t="shared" si="6"/>
        <v>408657.80558530526</v>
      </c>
      <c r="I58">
        <f t="shared" si="4"/>
        <v>74182.706130066144</v>
      </c>
      <c r="N58" s="4">
        <f>Input!J59</f>
        <v>6.5949482857142812</v>
      </c>
      <c r="O58">
        <f t="shared" si="7"/>
        <v>6.3551319999999958</v>
      </c>
      <c r="P58">
        <f t="shared" si="8"/>
        <v>0</v>
      </c>
      <c r="Q58">
        <f t="shared" si="9"/>
        <v>40.387702737423943</v>
      </c>
      <c r="R58">
        <f t="shared" si="5"/>
        <v>7.0751402908819134</v>
      </c>
    </row>
    <row r="59" spans="1:18" x14ac:dyDescent="0.25">
      <c r="A59">
        <f>Input!G60</f>
        <v>56</v>
      </c>
      <c r="B59">
        <f t="shared" si="0"/>
        <v>56</v>
      </c>
      <c r="C59">
        <f t="shared" si="1"/>
        <v>2.0916594960129961E+24</v>
      </c>
      <c r="D59" s="4">
        <f t="shared" si="2"/>
        <v>1.6942293879160435E+23</v>
      </c>
      <c r="E59" s="4">
        <f>Input!I60</f>
        <v>702.1687961428571</v>
      </c>
      <c r="F59">
        <f t="shared" si="3"/>
        <v>701.51596285714277</v>
      </c>
      <c r="G59">
        <f t="shared" si="10"/>
        <v>56.070544748267977</v>
      </c>
      <c r="H59">
        <f t="shared" si="6"/>
        <v>416599.78775774024</v>
      </c>
      <c r="I59">
        <f t="shared" si="4"/>
        <v>74182.706130066144</v>
      </c>
      <c r="N59" s="4">
        <f>Input!J60</f>
        <v>6.1819312857141995</v>
      </c>
      <c r="O59">
        <f t="shared" si="7"/>
        <v>5.9421149999999141</v>
      </c>
      <c r="P59">
        <f t="shared" si="8"/>
        <v>0</v>
      </c>
      <c r="Q59">
        <f t="shared" si="9"/>
        <v>35.308730673223977</v>
      </c>
      <c r="R59">
        <f t="shared" si="5"/>
        <v>9.4429023931846103</v>
      </c>
    </row>
    <row r="60" spans="1:18" x14ac:dyDescent="0.25">
      <c r="A60">
        <f>Input!G61</f>
        <v>57</v>
      </c>
      <c r="B60">
        <f t="shared" si="0"/>
        <v>57</v>
      </c>
      <c r="C60">
        <f t="shared" si="1"/>
        <v>5.685719999335932E+24</v>
      </c>
      <c r="D60" s="4">
        <f t="shared" si="2"/>
        <v>4.6053929584134719E+23</v>
      </c>
      <c r="E60" s="4">
        <f>Input!I61</f>
        <v>707.53801657142856</v>
      </c>
      <c r="F60">
        <f t="shared" si="3"/>
        <v>706.88518328571422</v>
      </c>
      <c r="G60">
        <f t="shared" si="10"/>
        <v>56.070544748267977</v>
      </c>
      <c r="H60">
        <f t="shared" si="6"/>
        <v>423559.69373462687</v>
      </c>
      <c r="I60">
        <f t="shared" si="4"/>
        <v>74182.706130066144</v>
      </c>
      <c r="N60" s="4">
        <f>Input!J61</f>
        <v>5.3692204285714524</v>
      </c>
      <c r="O60">
        <f t="shared" si="7"/>
        <v>5.1294041428571671</v>
      </c>
      <c r="P60">
        <f t="shared" si="8"/>
        <v>0</v>
      </c>
      <c r="Q60">
        <f t="shared" si="9"/>
        <v>26.31078686076027</v>
      </c>
      <c r="R60">
        <f t="shared" si="5"/>
        <v>15.098209433279907</v>
      </c>
    </row>
    <row r="61" spans="1:18" x14ac:dyDescent="0.25">
      <c r="A61">
        <f>Input!G62</f>
        <v>58</v>
      </c>
      <c r="B61">
        <f t="shared" si="0"/>
        <v>58</v>
      </c>
      <c r="C61">
        <f t="shared" si="1"/>
        <v>1.5455389355901039E+25</v>
      </c>
      <c r="D61" s="4">
        <f t="shared" si="2"/>
        <v>1.2518755991768583E+24</v>
      </c>
      <c r="E61" s="4">
        <f>Input!I62</f>
        <v>712.56083571428576</v>
      </c>
      <c r="F61">
        <f t="shared" si="3"/>
        <v>711.90800242857142</v>
      </c>
      <c r="G61">
        <f t="shared" si="10"/>
        <v>56.070544748267977</v>
      </c>
      <c r="H61">
        <f t="shared" si="6"/>
        <v>430122.77089656389</v>
      </c>
      <c r="I61">
        <f t="shared" si="4"/>
        <v>74182.706130066144</v>
      </c>
      <c r="N61" s="4">
        <f>Input!J62</f>
        <v>5.0228191428572018</v>
      </c>
      <c r="O61">
        <f t="shared" si="7"/>
        <v>4.7830028571429164</v>
      </c>
      <c r="P61">
        <f t="shared" si="8"/>
        <v>0</v>
      </c>
      <c r="Q61">
        <f t="shared" si="9"/>
        <v>22.8771163314373</v>
      </c>
      <c r="R61">
        <f t="shared" si="5"/>
        <v>17.910185668250545</v>
      </c>
    </row>
    <row r="62" spans="1:18" x14ac:dyDescent="0.25">
      <c r="A62">
        <f>Input!G63</f>
        <v>59</v>
      </c>
      <c r="B62">
        <f t="shared" si="0"/>
        <v>59</v>
      </c>
      <c r="C62">
        <f t="shared" si="1"/>
        <v>4.2012104037905144E+25</v>
      </c>
      <c r="D62" s="4">
        <f t="shared" si="2"/>
        <v>3.4029506927337337E+24</v>
      </c>
      <c r="E62" s="4">
        <f>Input!I63</f>
        <v>717.54368542857151</v>
      </c>
      <c r="F62">
        <f t="shared" si="3"/>
        <v>716.89085214285717</v>
      </c>
      <c r="G62">
        <f t="shared" si="10"/>
        <v>56.070544748267977</v>
      </c>
      <c r="H62">
        <f t="shared" si="6"/>
        <v>436683.4786650794</v>
      </c>
      <c r="I62">
        <f t="shared" si="4"/>
        <v>74182.706130066144</v>
      </c>
      <c r="N62" s="4">
        <f>Input!J63</f>
        <v>4.9828497142857486</v>
      </c>
      <c r="O62">
        <f t="shared" si="7"/>
        <v>4.7430334285714633</v>
      </c>
      <c r="P62">
        <f t="shared" si="8"/>
        <v>0</v>
      </c>
      <c r="Q62">
        <f t="shared" si="9"/>
        <v>22.496366104546372</v>
      </c>
      <c r="R62">
        <f t="shared" si="5"/>
        <v>18.25008788268423</v>
      </c>
    </row>
    <row r="63" spans="1:18" x14ac:dyDescent="0.25">
      <c r="A63">
        <f>Input!G64</f>
        <v>60</v>
      </c>
      <c r="B63">
        <f t="shared" si="0"/>
        <v>60</v>
      </c>
      <c r="C63">
        <f t="shared" si="1"/>
        <v>1.1420073898156842E+26</v>
      </c>
      <c r="D63" s="4">
        <f t="shared" si="2"/>
        <v>9.2501790312002279E+24</v>
      </c>
      <c r="E63" s="4">
        <f>Input!I64</f>
        <v>722.7663514285714</v>
      </c>
      <c r="F63">
        <f t="shared" si="3"/>
        <v>722.11351814285706</v>
      </c>
      <c r="G63">
        <f t="shared" si="10"/>
        <v>56.070544748267977</v>
      </c>
      <c r="H63">
        <f t="shared" si="6"/>
        <v>443613.24240830535</v>
      </c>
      <c r="I63">
        <f t="shared" si="4"/>
        <v>74182.706130066144</v>
      </c>
      <c r="N63" s="4">
        <f>Input!J64</f>
        <v>5.2226659999998901</v>
      </c>
      <c r="O63">
        <f t="shared" si="7"/>
        <v>4.9828497142856047</v>
      </c>
      <c r="P63">
        <f t="shared" si="8"/>
        <v>0</v>
      </c>
      <c r="Q63">
        <f t="shared" si="9"/>
        <v>24.828791275156131</v>
      </c>
      <c r="R63">
        <f t="shared" si="5"/>
        <v>16.258603556806175</v>
      </c>
    </row>
    <row r="64" spans="1:18" x14ac:dyDescent="0.25">
      <c r="A64">
        <f>Input!G65</f>
        <v>61</v>
      </c>
      <c r="B64">
        <f t="shared" si="0"/>
        <v>61</v>
      </c>
      <c r="C64">
        <f t="shared" si="1"/>
        <v>3.1042979357019199E+26</v>
      </c>
      <c r="D64" s="4">
        <f t="shared" si="2"/>
        <v>2.5144593570504476E+25</v>
      </c>
      <c r="E64" s="4">
        <f>Input!I65</f>
        <v>728.02898685714285</v>
      </c>
      <c r="F64">
        <f t="shared" si="3"/>
        <v>727.37615357142852</v>
      </c>
      <c r="G64">
        <f t="shared" si="10"/>
        <v>56.070544748267977</v>
      </c>
      <c r="H64">
        <f t="shared" si="6"/>
        <v>450651.22043743427</v>
      </c>
      <c r="I64">
        <f t="shared" si="4"/>
        <v>74182.706130066144</v>
      </c>
      <c r="N64" s="4">
        <f>Input!J65</f>
        <v>5.2626354285714569</v>
      </c>
      <c r="O64">
        <f t="shared" si="7"/>
        <v>5.0228191428571716</v>
      </c>
      <c r="P64">
        <f t="shared" si="8"/>
        <v>0</v>
      </c>
      <c r="Q64">
        <f t="shared" si="9"/>
        <v>25.228712141852451</v>
      </c>
      <c r="R64">
        <f t="shared" si="5"/>
        <v>15.937871982175826</v>
      </c>
    </row>
    <row r="65" spans="1:18" x14ac:dyDescent="0.25">
      <c r="A65">
        <f>Input!G66</f>
        <v>62</v>
      </c>
      <c r="B65">
        <f t="shared" si="0"/>
        <v>62</v>
      </c>
      <c r="C65">
        <f t="shared" si="1"/>
        <v>8.4383566687414538E+26</v>
      </c>
      <c r="D65" s="4">
        <f t="shared" si="2"/>
        <v>6.8350091786690452E+25</v>
      </c>
      <c r="E65" s="4">
        <f>Input!I66</f>
        <v>732.67875842857143</v>
      </c>
      <c r="F65">
        <f t="shared" si="3"/>
        <v>732.02592514285709</v>
      </c>
      <c r="G65">
        <f t="shared" si="10"/>
        <v>56.070544748267977</v>
      </c>
      <c r="H65">
        <f t="shared" si="6"/>
        <v>456915.6762843937</v>
      </c>
      <c r="I65">
        <f t="shared" si="4"/>
        <v>74182.706130066144</v>
      </c>
      <c r="N65" s="4">
        <f>Input!J66</f>
        <v>4.6497715714285732</v>
      </c>
      <c r="O65">
        <f t="shared" si="7"/>
        <v>4.4099552857142879</v>
      </c>
      <c r="P65">
        <f t="shared" si="8"/>
        <v>0</v>
      </c>
      <c r="Q65">
        <f t="shared" si="9"/>
        <v>19.447705621999386</v>
      </c>
      <c r="R65">
        <f t="shared" si="5"/>
        <v>21.206856683990679</v>
      </c>
    </row>
    <row r="66" spans="1:18" x14ac:dyDescent="0.25">
      <c r="A66">
        <f>Input!G67</f>
        <v>63</v>
      </c>
      <c r="B66">
        <f t="shared" si="0"/>
        <v>63</v>
      </c>
      <c r="C66">
        <f t="shared" si="1"/>
        <v>2.29378315946961E+27</v>
      </c>
      <c r="D66" s="4">
        <f t="shared" si="2"/>
        <v>1.8579481247726853E+26</v>
      </c>
      <c r="E66" s="4">
        <f>Input!I67</f>
        <v>737.20862185714282</v>
      </c>
      <c r="F66">
        <f t="shared" si="3"/>
        <v>736.55578857142848</v>
      </c>
      <c r="G66">
        <f t="shared" si="10"/>
        <v>56.070544748267977</v>
      </c>
      <c r="H66">
        <f t="shared" si="6"/>
        <v>463060.16706106625</v>
      </c>
      <c r="I66">
        <f t="shared" si="4"/>
        <v>74182.706130066144</v>
      </c>
      <c r="N66" s="4">
        <f>Input!J67</f>
        <v>4.5298634285713888</v>
      </c>
      <c r="O66">
        <f t="shared" si="7"/>
        <v>4.2900471428571034</v>
      </c>
      <c r="P66">
        <f t="shared" si="8"/>
        <v>0</v>
      </c>
      <c r="Q66">
        <f t="shared" si="9"/>
        <v>18.404504487936396</v>
      </c>
      <c r="R66">
        <f t="shared" si="5"/>
        <v>22.325610298173647</v>
      </c>
    </row>
    <row r="67" spans="1:18" x14ac:dyDescent="0.25">
      <c r="A67">
        <f>Input!G68</f>
        <v>64</v>
      </c>
      <c r="B67">
        <f t="shared" si="0"/>
        <v>64</v>
      </c>
      <c r="C67">
        <f t="shared" si="1"/>
        <v>6.2351490808116167E+27</v>
      </c>
      <c r="D67" s="4">
        <f t="shared" si="2"/>
        <v>5.0504266257891488E+26</v>
      </c>
      <c r="E67" s="4">
        <f>Input!I68</f>
        <v>741.73848528571432</v>
      </c>
      <c r="F67">
        <f t="shared" si="3"/>
        <v>741.08565199999998</v>
      </c>
      <c r="G67">
        <f t="shared" si="10"/>
        <v>56.070544748267977</v>
      </c>
      <c r="H67">
        <f t="shared" si="6"/>
        <v>469245.69716310198</v>
      </c>
      <c r="I67">
        <f t="shared" si="4"/>
        <v>74182.706130066144</v>
      </c>
      <c r="N67" s="4">
        <f>Input!J68</f>
        <v>4.5298634285715025</v>
      </c>
      <c r="O67">
        <f t="shared" si="7"/>
        <v>4.2900471428572171</v>
      </c>
      <c r="P67">
        <f t="shared" si="8"/>
        <v>0</v>
      </c>
      <c r="Q67">
        <f t="shared" si="9"/>
        <v>18.404504487937373</v>
      </c>
      <c r="R67">
        <f t="shared" si="5"/>
        <v>22.325610298172574</v>
      </c>
    </row>
    <row r="68" spans="1:18" x14ac:dyDescent="0.25">
      <c r="A68">
        <f>Input!G69</f>
        <v>65</v>
      </c>
      <c r="B68">
        <f t="shared" ref="B68:B84" si="11">A68-$A$3</f>
        <v>65</v>
      </c>
      <c r="C68">
        <f t="shared" ref="C68:C84" si="12">EXP(B68)</f>
        <v>1.6948892444103338E+28</v>
      </c>
      <c r="D68" s="4">
        <f t="shared" ref="D68:D84" si="13">((C68-$Z$3)/$AA$3)</f>
        <v>1.3728482922848374E+27</v>
      </c>
      <c r="E68" s="4">
        <f>Input!I69</f>
        <v>746.29499500000009</v>
      </c>
      <c r="F68">
        <f t="shared" ref="F68:F84" si="14">E68-$E$3</f>
        <v>745.64216171428575</v>
      </c>
      <c r="G68">
        <f t="shared" si="10"/>
        <v>56.070544748267977</v>
      </c>
      <c r="H68">
        <f t="shared" si="6"/>
        <v>475509.01492512837</v>
      </c>
      <c r="I68">
        <f t="shared" ref="I68:I84" si="15">(G68-$J$4)^2</f>
        <v>74182.706130066144</v>
      </c>
      <c r="N68" s="4">
        <f>Input!J69</f>
        <v>4.5565097142857667</v>
      </c>
      <c r="O68">
        <f t="shared" si="7"/>
        <v>4.3166934285714813</v>
      </c>
      <c r="P68">
        <f t="shared" si="8"/>
        <v>0</v>
      </c>
      <c r="Q68">
        <f t="shared" si="9"/>
        <v>18.633842156272209</v>
      </c>
      <c r="R68">
        <f t="shared" ref="R68:R84" si="16">(O68-$S$4)^2</f>
        <v>22.074513005625018</v>
      </c>
    </row>
    <row r="69" spans="1:18" x14ac:dyDescent="0.25">
      <c r="A69">
        <f>Input!G70</f>
        <v>66</v>
      </c>
      <c r="B69">
        <f t="shared" si="11"/>
        <v>66</v>
      </c>
      <c r="C69">
        <f t="shared" si="12"/>
        <v>4.6071866343312918E+28</v>
      </c>
      <c r="D69" s="4">
        <f t="shared" si="13"/>
        <v>3.7317885661489057E+27</v>
      </c>
      <c r="E69" s="4">
        <f>Input!I70</f>
        <v>751.05135157142843</v>
      </c>
      <c r="F69">
        <f t="shared" si="14"/>
        <v>750.39851828571409</v>
      </c>
      <c r="G69">
        <f t="shared" si="10"/>
        <v>56.070544748267977</v>
      </c>
      <c r="H69">
        <f t="shared" ref="H69:H84" si="17">(F69-G69)^2</f>
        <v>482091.33483661653</v>
      </c>
      <c r="I69">
        <f t="shared" si="15"/>
        <v>74182.706130066144</v>
      </c>
      <c r="N69" s="4">
        <f>Input!J70</f>
        <v>4.7563565714283413</v>
      </c>
      <c r="O69">
        <f t="shared" ref="O69:O84" si="18">N69-$N$3</f>
        <v>4.516540285714056</v>
      </c>
      <c r="P69">
        <f t="shared" ref="P69:P84" si="19">$Y$3*((1/$AA$3)*(1/SQRT(2*PI()))*EXP(-1*D69*D69/2))</f>
        <v>0</v>
      </c>
      <c r="Q69">
        <f t="shared" ref="Q69:Q84" si="20">(O69-P69)^2</f>
        <v>20.399136152478007</v>
      </c>
      <c r="R69">
        <f t="shared" si="16"/>
        <v>20.236549946669662</v>
      </c>
    </row>
    <row r="70" spans="1:18" x14ac:dyDescent="0.25">
      <c r="A70">
        <f>Input!G71</f>
        <v>67</v>
      </c>
      <c r="B70">
        <f t="shared" si="11"/>
        <v>67</v>
      </c>
      <c r="C70">
        <f t="shared" si="12"/>
        <v>1.2523631708422139E+29</v>
      </c>
      <c r="D70" s="4">
        <f t="shared" si="13"/>
        <v>1.0144053047013807E+28</v>
      </c>
      <c r="E70" s="4">
        <f>Input!I71</f>
        <v>755.38136800000007</v>
      </c>
      <c r="F70">
        <f t="shared" si="14"/>
        <v>754.72853471428573</v>
      </c>
      <c r="G70">
        <f t="shared" ref="G70:G84" si="21">G69+P70</f>
        <v>56.070544748267977</v>
      </c>
      <c r="H70">
        <f t="shared" si="17"/>
        <v>488122.98694335623</v>
      </c>
      <c r="I70">
        <f t="shared" si="15"/>
        <v>74182.706130066144</v>
      </c>
      <c r="N70" s="4">
        <f>Input!J71</f>
        <v>4.3300164285716392</v>
      </c>
      <c r="O70">
        <f t="shared" si="18"/>
        <v>4.0902001428573538</v>
      </c>
      <c r="P70">
        <f t="shared" si="19"/>
        <v>0</v>
      </c>
      <c r="Q70">
        <f t="shared" si="20"/>
        <v>16.729737208630318</v>
      </c>
      <c r="R70">
        <f t="shared" si="16"/>
        <v>24.254102649756611</v>
      </c>
    </row>
    <row r="71" spans="1:18" x14ac:dyDescent="0.25">
      <c r="A71">
        <f>Input!G72</f>
        <v>68</v>
      </c>
      <c r="B71">
        <f t="shared" si="11"/>
        <v>68</v>
      </c>
      <c r="C71">
        <f t="shared" si="12"/>
        <v>3.4042760499317408E+29</v>
      </c>
      <c r="D71" s="4">
        <f t="shared" si="13"/>
        <v>2.757439506462224E+28</v>
      </c>
      <c r="E71" s="4">
        <f>Input!I72</f>
        <v>759.31169057142858</v>
      </c>
      <c r="F71">
        <f t="shared" si="14"/>
        <v>758.65885728571425</v>
      </c>
      <c r="G71">
        <f t="shared" si="21"/>
        <v>56.070544748267977</v>
      </c>
      <c r="H71">
        <f t="shared" si="17"/>
        <v>493630.33691421634</v>
      </c>
      <c r="I71">
        <f t="shared" si="15"/>
        <v>74182.706130066144</v>
      </c>
      <c r="N71" s="4">
        <f>Input!J72</f>
        <v>3.930322571428519</v>
      </c>
      <c r="O71">
        <f t="shared" si="18"/>
        <v>3.6905062857142332</v>
      </c>
      <c r="P71">
        <f t="shared" si="19"/>
        <v>0</v>
      </c>
      <c r="Q71">
        <f t="shared" si="20"/>
        <v>13.619836644896266</v>
      </c>
      <c r="R71">
        <f t="shared" si="16"/>
        <v>28.350718772087102</v>
      </c>
    </row>
    <row r="72" spans="1:18" x14ac:dyDescent="0.25">
      <c r="A72">
        <f>Input!G73</f>
        <v>0</v>
      </c>
      <c r="B72">
        <f t="shared" si="11"/>
        <v>0</v>
      </c>
      <c r="C72">
        <f t="shared" si="12"/>
        <v>1</v>
      </c>
      <c r="D72" s="4">
        <f t="shared" si="13"/>
        <v>-2.742751828078053</v>
      </c>
      <c r="E72" s="4">
        <f>Input!I73</f>
        <v>0</v>
      </c>
      <c r="F72">
        <f t="shared" si="14"/>
        <v>-0.65283328571428567</v>
      </c>
      <c r="G72">
        <f t="shared" si="21"/>
        <v>57.543644134338152</v>
      </c>
      <c r="H72">
        <f t="shared" si="17"/>
        <v>3386.8299841026733</v>
      </c>
      <c r="I72">
        <f t="shared" si="15"/>
        <v>73382.434653495715</v>
      </c>
      <c r="N72" s="4">
        <f>Input!J73</f>
        <v>0</v>
      </c>
      <c r="O72">
        <f t="shared" si="18"/>
        <v>-0.2398162857142857</v>
      </c>
      <c r="P72">
        <f t="shared" si="19"/>
        <v>1.473099386070178</v>
      </c>
      <c r="Q72">
        <f t="shared" si="20"/>
        <v>2.934080098644821</v>
      </c>
      <c r="R72">
        <f t="shared" si="16"/>
        <v>85.65246828502012</v>
      </c>
    </row>
    <row r="73" spans="1:18" x14ac:dyDescent="0.25">
      <c r="A73">
        <f>Input!G74</f>
        <v>0</v>
      </c>
      <c r="B73">
        <f t="shared" si="11"/>
        <v>0</v>
      </c>
      <c r="C73">
        <f t="shared" si="12"/>
        <v>1</v>
      </c>
      <c r="D73" s="4">
        <f t="shared" si="13"/>
        <v>-2.742751828078053</v>
      </c>
      <c r="E73" s="4">
        <f>Input!I74</f>
        <v>0</v>
      </c>
      <c r="F73">
        <f t="shared" si="14"/>
        <v>-0.65283328571428567</v>
      </c>
      <c r="G73">
        <f t="shared" si="21"/>
        <v>59.016743520408326</v>
      </c>
      <c r="H73">
        <f t="shared" si="17"/>
        <v>3560.4583962217657</v>
      </c>
      <c r="I73">
        <f t="shared" si="15"/>
        <v>72586.503220527738</v>
      </c>
      <c r="N73" s="4">
        <f>Input!J74</f>
        <v>0</v>
      </c>
      <c r="O73">
        <f t="shared" si="18"/>
        <v>-0.2398162857142857</v>
      </c>
      <c r="P73">
        <f t="shared" si="19"/>
        <v>1.473099386070178</v>
      </c>
      <c r="Q73">
        <f t="shared" si="20"/>
        <v>2.934080098644821</v>
      </c>
      <c r="R73">
        <f t="shared" si="16"/>
        <v>85.65246828502012</v>
      </c>
    </row>
    <row r="74" spans="1:18" x14ac:dyDescent="0.25">
      <c r="A74">
        <f>Input!G75</f>
        <v>0</v>
      </c>
      <c r="B74">
        <f t="shared" si="11"/>
        <v>0</v>
      </c>
      <c r="C74">
        <f t="shared" si="12"/>
        <v>1</v>
      </c>
      <c r="D74" s="4">
        <f t="shared" si="13"/>
        <v>-2.742751828078053</v>
      </c>
      <c r="E74" s="4">
        <f>Input!I75</f>
        <v>0</v>
      </c>
      <c r="F74">
        <f t="shared" si="14"/>
        <v>-0.65283328571428567</v>
      </c>
      <c r="G74">
        <f t="shared" si="21"/>
        <v>60.489842906478501</v>
      </c>
      <c r="H74">
        <f t="shared" si="17"/>
        <v>3738.4268519433385</v>
      </c>
      <c r="I74">
        <f t="shared" si="15"/>
        <v>71794.911831162273</v>
      </c>
      <c r="N74" s="4">
        <f>Input!J75</f>
        <v>0</v>
      </c>
      <c r="O74">
        <f t="shared" si="18"/>
        <v>-0.2398162857142857</v>
      </c>
      <c r="P74">
        <f t="shared" si="19"/>
        <v>1.473099386070178</v>
      </c>
      <c r="Q74">
        <f t="shared" si="20"/>
        <v>2.934080098644821</v>
      </c>
      <c r="R74">
        <f t="shared" si="16"/>
        <v>85.65246828502012</v>
      </c>
    </row>
    <row r="75" spans="1:18" x14ac:dyDescent="0.25">
      <c r="A75">
        <f>Input!G76</f>
        <v>0</v>
      </c>
      <c r="B75">
        <f t="shared" si="11"/>
        <v>0</v>
      </c>
      <c r="C75">
        <f t="shared" si="12"/>
        <v>1</v>
      </c>
      <c r="D75" s="4">
        <f t="shared" si="13"/>
        <v>-2.742751828078053</v>
      </c>
      <c r="E75" s="4">
        <f>Input!I76</f>
        <v>0</v>
      </c>
      <c r="F75">
        <f t="shared" si="14"/>
        <v>-0.65283328571428567</v>
      </c>
      <c r="G75">
        <f t="shared" si="21"/>
        <v>61.962942292548675</v>
      </c>
      <c r="H75">
        <f t="shared" si="17"/>
        <v>3920.7353512673926</v>
      </c>
      <c r="I75">
        <f t="shared" si="15"/>
        <v>71007.660485399261</v>
      </c>
      <c r="N75" s="4">
        <f>Input!J76</f>
        <v>0</v>
      </c>
      <c r="O75">
        <f t="shared" si="18"/>
        <v>-0.2398162857142857</v>
      </c>
      <c r="P75">
        <f t="shared" si="19"/>
        <v>1.473099386070178</v>
      </c>
      <c r="Q75">
        <f t="shared" si="20"/>
        <v>2.934080098644821</v>
      </c>
      <c r="R75">
        <f t="shared" si="16"/>
        <v>85.65246828502012</v>
      </c>
    </row>
    <row r="76" spans="1:18" x14ac:dyDescent="0.25">
      <c r="A76">
        <f>Input!G77</f>
        <v>0</v>
      </c>
      <c r="B76">
        <f t="shared" si="11"/>
        <v>0</v>
      </c>
      <c r="C76">
        <f t="shared" si="12"/>
        <v>1</v>
      </c>
      <c r="D76" s="4">
        <f t="shared" si="13"/>
        <v>-2.742751828078053</v>
      </c>
      <c r="E76" s="4">
        <f>Input!I77</f>
        <v>0</v>
      </c>
      <c r="F76">
        <f t="shared" si="14"/>
        <v>-0.65283328571428567</v>
      </c>
      <c r="G76">
        <f t="shared" si="21"/>
        <v>63.436041678618849</v>
      </c>
      <c r="H76">
        <f t="shared" si="17"/>
        <v>4107.3838941939257</v>
      </c>
      <c r="I76">
        <f t="shared" si="15"/>
        <v>70224.749183238746</v>
      </c>
      <c r="N76" s="4">
        <f>Input!J77</f>
        <v>0</v>
      </c>
      <c r="O76">
        <f t="shared" si="18"/>
        <v>-0.2398162857142857</v>
      </c>
      <c r="P76">
        <f t="shared" si="19"/>
        <v>1.473099386070178</v>
      </c>
      <c r="Q76">
        <f t="shared" si="20"/>
        <v>2.934080098644821</v>
      </c>
      <c r="R76">
        <f t="shared" si="16"/>
        <v>85.65246828502012</v>
      </c>
    </row>
    <row r="77" spans="1:18" x14ac:dyDescent="0.25">
      <c r="A77">
        <f>Input!G78</f>
        <v>0</v>
      </c>
      <c r="B77">
        <f t="shared" si="11"/>
        <v>0</v>
      </c>
      <c r="C77">
        <f t="shared" si="12"/>
        <v>1</v>
      </c>
      <c r="D77" s="4">
        <f t="shared" si="13"/>
        <v>-2.742751828078053</v>
      </c>
      <c r="E77" s="4">
        <f>Input!I78</f>
        <v>0</v>
      </c>
      <c r="F77">
        <f t="shared" si="14"/>
        <v>-0.65283328571428567</v>
      </c>
      <c r="G77">
        <f t="shared" si="21"/>
        <v>64.909141064689024</v>
      </c>
      <c r="H77">
        <f t="shared" si="17"/>
        <v>4298.372480722941</v>
      </c>
      <c r="I77">
        <f t="shared" si="15"/>
        <v>69446.177924680698</v>
      </c>
      <c r="N77" s="4">
        <f>Input!J78</f>
        <v>0</v>
      </c>
      <c r="O77">
        <f t="shared" si="18"/>
        <v>-0.2398162857142857</v>
      </c>
      <c r="P77">
        <f t="shared" si="19"/>
        <v>1.473099386070178</v>
      </c>
      <c r="Q77">
        <f t="shared" si="20"/>
        <v>2.934080098644821</v>
      </c>
      <c r="R77">
        <f t="shared" si="16"/>
        <v>85.65246828502012</v>
      </c>
    </row>
    <row r="78" spans="1:18" x14ac:dyDescent="0.25">
      <c r="A78">
        <f>Input!G79</f>
        <v>0</v>
      </c>
      <c r="B78">
        <f t="shared" si="11"/>
        <v>0</v>
      </c>
      <c r="C78">
        <f t="shared" si="12"/>
        <v>1</v>
      </c>
      <c r="D78" s="4">
        <f t="shared" si="13"/>
        <v>-2.742751828078053</v>
      </c>
      <c r="E78" s="4">
        <f>Input!I79</f>
        <v>0</v>
      </c>
      <c r="F78">
        <f t="shared" si="14"/>
        <v>-0.65283328571428567</v>
      </c>
      <c r="G78">
        <f t="shared" si="21"/>
        <v>66.382240450759198</v>
      </c>
      <c r="H78">
        <f t="shared" si="17"/>
        <v>4493.7011108544366</v>
      </c>
      <c r="I78">
        <f t="shared" si="15"/>
        <v>68671.946709725147</v>
      </c>
      <c r="N78" s="4">
        <f>Input!J79</f>
        <v>0</v>
      </c>
      <c r="O78">
        <f t="shared" si="18"/>
        <v>-0.2398162857142857</v>
      </c>
      <c r="P78">
        <f t="shared" si="19"/>
        <v>1.473099386070178</v>
      </c>
      <c r="Q78">
        <f t="shared" si="20"/>
        <v>2.934080098644821</v>
      </c>
      <c r="R78">
        <f t="shared" si="16"/>
        <v>85.65246828502012</v>
      </c>
    </row>
    <row r="79" spans="1:18" x14ac:dyDescent="0.25">
      <c r="A79">
        <f>Input!G80</f>
        <v>0</v>
      </c>
      <c r="B79">
        <f t="shared" si="11"/>
        <v>0</v>
      </c>
      <c r="C79">
        <f t="shared" si="12"/>
        <v>1</v>
      </c>
      <c r="D79" s="4">
        <f t="shared" si="13"/>
        <v>-2.742751828078053</v>
      </c>
      <c r="E79" s="4">
        <f>Input!I80</f>
        <v>0</v>
      </c>
      <c r="F79">
        <f t="shared" si="14"/>
        <v>-0.65283328571428567</v>
      </c>
      <c r="G79">
        <f t="shared" si="21"/>
        <v>67.855339836829373</v>
      </c>
      <c r="H79">
        <f t="shared" si="17"/>
        <v>4693.3697845884126</v>
      </c>
      <c r="I79">
        <f t="shared" si="15"/>
        <v>67902.055538372064</v>
      </c>
      <c r="N79" s="4">
        <f>Input!J80</f>
        <v>0</v>
      </c>
      <c r="O79">
        <f t="shared" si="18"/>
        <v>-0.2398162857142857</v>
      </c>
      <c r="P79">
        <f t="shared" si="19"/>
        <v>1.473099386070178</v>
      </c>
      <c r="Q79">
        <f t="shared" si="20"/>
        <v>2.934080098644821</v>
      </c>
      <c r="R79">
        <f t="shared" si="16"/>
        <v>85.65246828502012</v>
      </c>
    </row>
    <row r="80" spans="1:18" x14ac:dyDescent="0.25">
      <c r="A80">
        <f>Input!G81</f>
        <v>0</v>
      </c>
      <c r="B80">
        <f t="shared" si="11"/>
        <v>0</v>
      </c>
      <c r="C80">
        <f t="shared" si="12"/>
        <v>1</v>
      </c>
      <c r="D80" s="4">
        <f t="shared" si="13"/>
        <v>-2.742751828078053</v>
      </c>
      <c r="E80" s="4">
        <f>Input!I81</f>
        <v>0</v>
      </c>
      <c r="F80">
        <f t="shared" si="14"/>
        <v>-0.65283328571428567</v>
      </c>
      <c r="G80">
        <f t="shared" si="21"/>
        <v>69.328439222899547</v>
      </c>
      <c r="H80">
        <f t="shared" si="17"/>
        <v>4897.3785019248699</v>
      </c>
      <c r="I80">
        <f t="shared" si="15"/>
        <v>67136.504410621477</v>
      </c>
      <c r="N80" s="4">
        <f>Input!J81</f>
        <v>0</v>
      </c>
      <c r="O80">
        <f t="shared" si="18"/>
        <v>-0.2398162857142857</v>
      </c>
      <c r="P80">
        <f t="shared" si="19"/>
        <v>1.473099386070178</v>
      </c>
      <c r="Q80">
        <f t="shared" si="20"/>
        <v>2.934080098644821</v>
      </c>
      <c r="R80">
        <f t="shared" si="16"/>
        <v>85.65246828502012</v>
      </c>
    </row>
    <row r="81" spans="1:18" x14ac:dyDescent="0.25">
      <c r="A81">
        <f>Input!G82</f>
        <v>0</v>
      </c>
      <c r="B81">
        <f t="shared" si="11"/>
        <v>0</v>
      </c>
      <c r="C81">
        <f t="shared" si="12"/>
        <v>1</v>
      </c>
      <c r="D81" s="4">
        <f t="shared" si="13"/>
        <v>-2.742751828078053</v>
      </c>
      <c r="E81" s="4">
        <f>Input!I82</f>
        <v>0</v>
      </c>
      <c r="F81">
        <f t="shared" si="14"/>
        <v>-0.65283328571428567</v>
      </c>
      <c r="G81">
        <f t="shared" si="21"/>
        <v>70.801538608969722</v>
      </c>
      <c r="H81">
        <f t="shared" si="17"/>
        <v>5105.7272628638066</v>
      </c>
      <c r="I81">
        <f t="shared" si="15"/>
        <v>66375.293326473344</v>
      </c>
      <c r="N81" s="4">
        <f>Input!J82</f>
        <v>0</v>
      </c>
      <c r="O81">
        <f t="shared" si="18"/>
        <v>-0.2398162857142857</v>
      </c>
      <c r="P81">
        <f t="shared" si="19"/>
        <v>1.473099386070178</v>
      </c>
      <c r="Q81">
        <f t="shared" si="20"/>
        <v>2.934080098644821</v>
      </c>
      <c r="R81">
        <f t="shared" si="16"/>
        <v>85.65246828502012</v>
      </c>
    </row>
    <row r="82" spans="1:18" x14ac:dyDescent="0.25">
      <c r="A82">
        <f>Input!G83</f>
        <v>0</v>
      </c>
      <c r="B82">
        <f t="shared" si="11"/>
        <v>0</v>
      </c>
      <c r="C82">
        <f t="shared" si="12"/>
        <v>1</v>
      </c>
      <c r="D82" s="4">
        <f t="shared" si="13"/>
        <v>-2.742751828078053</v>
      </c>
      <c r="E82" s="4">
        <f>Input!I83</f>
        <v>0</v>
      </c>
      <c r="F82">
        <f t="shared" si="14"/>
        <v>-0.65283328571428567</v>
      </c>
      <c r="G82">
        <f t="shared" si="21"/>
        <v>72.274637995039896</v>
      </c>
      <c r="H82">
        <f t="shared" si="17"/>
        <v>5318.4160674052255</v>
      </c>
      <c r="I82">
        <f t="shared" si="15"/>
        <v>65618.422285927722</v>
      </c>
      <c r="N82" s="4">
        <f>Input!J83</f>
        <v>0</v>
      </c>
      <c r="O82">
        <f t="shared" si="18"/>
        <v>-0.2398162857142857</v>
      </c>
      <c r="P82">
        <f t="shared" si="19"/>
        <v>1.473099386070178</v>
      </c>
      <c r="Q82">
        <f t="shared" si="20"/>
        <v>2.934080098644821</v>
      </c>
      <c r="R82">
        <f t="shared" si="16"/>
        <v>85.65246828502012</v>
      </c>
    </row>
    <row r="83" spans="1:18" x14ac:dyDescent="0.25">
      <c r="A83">
        <f>Input!G84</f>
        <v>0</v>
      </c>
      <c r="B83">
        <f t="shared" si="11"/>
        <v>0</v>
      </c>
      <c r="C83">
        <f t="shared" si="12"/>
        <v>1</v>
      </c>
      <c r="D83" s="4">
        <f t="shared" si="13"/>
        <v>-2.742751828078053</v>
      </c>
      <c r="E83" s="4">
        <f>Input!I84</f>
        <v>0</v>
      </c>
      <c r="F83">
        <f t="shared" si="14"/>
        <v>-0.65283328571428567</v>
      </c>
      <c r="G83">
        <f t="shared" si="21"/>
        <v>73.74773738111007</v>
      </c>
      <c r="H83">
        <f t="shared" si="17"/>
        <v>5535.4449155491238</v>
      </c>
      <c r="I83">
        <f t="shared" si="15"/>
        <v>64865.891288984552</v>
      </c>
      <c r="N83" s="4">
        <f>Input!J84</f>
        <v>0</v>
      </c>
      <c r="O83">
        <f t="shared" si="18"/>
        <v>-0.2398162857142857</v>
      </c>
      <c r="P83">
        <f t="shared" si="19"/>
        <v>1.473099386070178</v>
      </c>
      <c r="Q83">
        <f t="shared" si="20"/>
        <v>2.934080098644821</v>
      </c>
      <c r="R83">
        <f t="shared" si="16"/>
        <v>85.65246828502012</v>
      </c>
    </row>
    <row r="84" spans="1:18" x14ac:dyDescent="0.25">
      <c r="A84">
        <f>Input!G85</f>
        <v>0</v>
      </c>
      <c r="B84">
        <f t="shared" si="11"/>
        <v>0</v>
      </c>
      <c r="C84">
        <f t="shared" si="12"/>
        <v>1</v>
      </c>
      <c r="D84" s="4">
        <f t="shared" si="13"/>
        <v>-2.742751828078053</v>
      </c>
      <c r="E84" s="4">
        <f>Input!I85</f>
        <v>0</v>
      </c>
      <c r="F84">
        <f t="shared" si="14"/>
        <v>-0.65283328571428567</v>
      </c>
      <c r="G84">
        <f t="shared" si="21"/>
        <v>75.220836767180245</v>
      </c>
      <c r="H84">
        <f t="shared" si="17"/>
        <v>5756.8138072955035</v>
      </c>
      <c r="I84">
        <f t="shared" si="15"/>
        <v>64117.700335643895</v>
      </c>
      <c r="N84" s="4">
        <f>Input!J85</f>
        <v>0</v>
      </c>
      <c r="O84">
        <f t="shared" si="18"/>
        <v>-0.2398162857142857</v>
      </c>
      <c r="P84">
        <f t="shared" si="19"/>
        <v>1.473099386070178</v>
      </c>
      <c r="Q84">
        <f t="shared" si="20"/>
        <v>2.934080098644821</v>
      </c>
      <c r="R84">
        <f t="shared" si="16"/>
        <v>85.65246828502012</v>
      </c>
    </row>
  </sheetData>
  <mergeCells count="2">
    <mergeCell ref="D1:L1"/>
    <mergeCell ref="N1:U1"/>
  </mergeCells>
  <conditionalFormatting sqref="U8">
    <cfRule type="cellIs" dxfId="2" priority="1" operator="between">
      <formula>0.05</formula>
      <formula>0.025</formula>
    </cfRule>
    <cfRule type="cellIs" dxfId="1" priority="2" operator="lessThan">
      <formula>0.025</formula>
    </cfRule>
    <cfRule type="cellIs" dxfId="0" priority="3" operator="greaterThan">
      <formula>0.05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12</vt:i4>
      </vt:variant>
    </vt:vector>
  </HeadingPairs>
  <TitlesOfParts>
    <vt:vector size="19" baseType="lpstr">
      <vt:lpstr>Input</vt:lpstr>
      <vt:lpstr>logistic</vt:lpstr>
      <vt:lpstr>LogNormal</vt:lpstr>
      <vt:lpstr>NORMAL</vt:lpstr>
      <vt:lpstr>Cauchy</vt:lpstr>
      <vt:lpstr>Weibull</vt:lpstr>
      <vt:lpstr>power_normal!</vt:lpstr>
      <vt:lpstr>_Ac</vt:lpstr>
      <vt:lpstr>_Ac2</vt:lpstr>
      <vt:lpstr>_ModeC</vt:lpstr>
      <vt:lpstr>_Muc</vt:lpstr>
      <vt:lpstr>_MuC2</vt:lpstr>
      <vt:lpstr>_sc</vt:lpstr>
      <vt:lpstr>_Sigma</vt:lpstr>
      <vt:lpstr>_sigma2</vt:lpstr>
      <vt:lpstr>_t</vt:lpstr>
      <vt:lpstr>_Y0c</vt:lpstr>
      <vt:lpstr>_yoc2</vt:lpstr>
      <vt:lpstr>Muc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Pre-Setup</dc:creator>
  <cp:lastModifiedBy>Admin</cp:lastModifiedBy>
  <dcterms:created xsi:type="dcterms:W3CDTF">2021-06-09T08:39:21Z</dcterms:created>
  <dcterms:modified xsi:type="dcterms:W3CDTF">2021-08-17T21:33:35Z</dcterms:modified>
</cp:coreProperties>
</file>