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logistic!$S$5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logistic!$I$3</definedName>
    <definedName name="solver_opt" localSheetId="2" hidden="1">LogNormal!$T$3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0.955</definedName>
    <definedName name="solver_rhs1" localSheetId="2" hidden="1">0.97</definedName>
    <definedName name="solver_rhs1" localSheetId="5" hidden="1">0.95</definedName>
    <definedName name="solver_rhs2" localSheetId="1" hidden="1">0.955</definedName>
    <definedName name="solver_rhs2" localSheetId="2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" i="5" l="1"/>
  <c r="AA12" i="5" l="1"/>
  <c r="Z13" i="5"/>
  <c r="AA13" i="5" s="1"/>
  <c r="Z12" i="5"/>
  <c r="A84" i="5" l="1"/>
  <c r="E84" i="5"/>
  <c r="N84" i="5"/>
  <c r="A85" i="5"/>
  <c r="E85" i="5"/>
  <c r="N85" i="5"/>
  <c r="A86" i="5"/>
  <c r="E86" i="5"/>
  <c r="N86" i="5"/>
  <c r="A87" i="5"/>
  <c r="E87" i="5"/>
  <c r="N87" i="5"/>
  <c r="A88" i="5"/>
  <c r="E88" i="5"/>
  <c r="N88" i="5"/>
  <c r="A72" i="5"/>
  <c r="E72" i="5"/>
  <c r="N72" i="5"/>
  <c r="A73" i="5"/>
  <c r="E73" i="5"/>
  <c r="N73" i="5"/>
  <c r="A74" i="5"/>
  <c r="E74" i="5"/>
  <c r="N74" i="5"/>
  <c r="A75" i="5"/>
  <c r="E75" i="5"/>
  <c r="N75" i="5"/>
  <c r="A76" i="5"/>
  <c r="E76" i="5"/>
  <c r="N76" i="5"/>
  <c r="A77" i="5"/>
  <c r="E77" i="5"/>
  <c r="N77" i="5"/>
  <c r="A78" i="5"/>
  <c r="E78" i="5"/>
  <c r="N78" i="5"/>
  <c r="A79" i="5"/>
  <c r="E79" i="5"/>
  <c r="N79" i="5"/>
  <c r="A80" i="5"/>
  <c r="E80" i="5"/>
  <c r="N80" i="5"/>
  <c r="A81" i="5"/>
  <c r="E81" i="5"/>
  <c r="N81" i="5"/>
  <c r="A82" i="5"/>
  <c r="E82" i="5"/>
  <c r="N82" i="5"/>
  <c r="A83" i="5"/>
  <c r="E83" i="5"/>
  <c r="N83" i="5"/>
  <c r="A72" i="2"/>
  <c r="C72" i="2"/>
  <c r="L72" i="2"/>
  <c r="A73" i="2"/>
  <c r="C73" i="2"/>
  <c r="L73" i="2"/>
  <c r="A74" i="2"/>
  <c r="C74" i="2"/>
  <c r="L74" i="2"/>
  <c r="A75" i="2"/>
  <c r="B75" i="2" s="1"/>
  <c r="C75" i="2"/>
  <c r="L75" i="2"/>
  <c r="A76" i="2"/>
  <c r="C76" i="2"/>
  <c r="L76" i="2"/>
  <c r="A77" i="2"/>
  <c r="C77" i="2"/>
  <c r="L77" i="2"/>
  <c r="A78" i="2"/>
  <c r="C78" i="2"/>
  <c r="L78" i="2"/>
  <c r="A79" i="2"/>
  <c r="C79" i="2"/>
  <c r="L79" i="2"/>
  <c r="A80" i="2"/>
  <c r="C80" i="2"/>
  <c r="L80" i="2"/>
  <c r="A81" i="2"/>
  <c r="C81" i="2"/>
  <c r="L81" i="2"/>
  <c r="A82" i="2"/>
  <c r="C82" i="2"/>
  <c r="L82" i="2"/>
  <c r="A83" i="2"/>
  <c r="C83" i="2"/>
  <c r="L83" i="2"/>
  <c r="A84" i="2"/>
  <c r="C84" i="2"/>
  <c r="L84" i="2"/>
  <c r="A85" i="2"/>
  <c r="C85" i="2"/>
  <c r="L85" i="2"/>
  <c r="A86" i="2"/>
  <c r="C86" i="2"/>
  <c r="L86" i="2"/>
  <c r="A87" i="2"/>
  <c r="C87" i="2"/>
  <c r="L87" i="2"/>
  <c r="A88" i="2"/>
  <c r="C88" i="2"/>
  <c r="L88" i="2"/>
  <c r="A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3" i="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3" i="2"/>
  <c r="B80" i="2" l="1"/>
  <c r="E80" i="2" s="1"/>
  <c r="D86" i="2"/>
  <c r="B82" i="2"/>
  <c r="E82" i="2" s="1"/>
  <c r="B84" i="2"/>
  <c r="E84" i="2" s="1"/>
  <c r="F84" i="2" s="1"/>
  <c r="D81" i="2"/>
  <c r="D79" i="2"/>
  <c r="D74" i="2"/>
  <c r="B72" i="2"/>
  <c r="E72" i="2" s="1"/>
  <c r="D88" i="2"/>
  <c r="B88" i="2"/>
  <c r="D83" i="2"/>
  <c r="B83" i="2"/>
  <c r="E83" i="2" s="1"/>
  <c r="D78" i="2"/>
  <c r="B76" i="2"/>
  <c r="D73" i="2"/>
  <c r="D85" i="2"/>
  <c r="D80" i="2"/>
  <c r="D87" i="2"/>
  <c r="D82" i="2"/>
  <c r="D75" i="2"/>
  <c r="E76" i="2"/>
  <c r="B85" i="2"/>
  <c r="E85" i="2" s="1"/>
  <c r="F85" i="2" s="1"/>
  <c r="B77" i="2"/>
  <c r="B86" i="2"/>
  <c r="D84" i="2"/>
  <c r="B78" i="2"/>
  <c r="D76" i="2"/>
  <c r="B81" i="2"/>
  <c r="B73" i="2"/>
  <c r="E73" i="2" s="1"/>
  <c r="F73" i="2" s="1"/>
  <c r="B79" i="2"/>
  <c r="E79" i="2" s="1"/>
  <c r="F79" i="2" s="1"/>
  <c r="D77" i="2"/>
  <c r="B87" i="2"/>
  <c r="E87" i="2" s="1"/>
  <c r="B74" i="2"/>
  <c r="D72" i="2"/>
  <c r="E81" i="2"/>
  <c r="F81" i="2" s="1"/>
  <c r="F80" i="2"/>
  <c r="E77" i="2"/>
  <c r="F77" i="2" s="1"/>
  <c r="E75" i="2"/>
  <c r="E88" i="2"/>
  <c r="F88" i="2" s="1"/>
  <c r="E86" i="2"/>
  <c r="F86" i="2" s="1"/>
  <c r="C10" i="15"/>
  <c r="F76" i="2" l="1"/>
  <c r="F72" i="2"/>
  <c r="F82" i="2"/>
  <c r="E78" i="2"/>
  <c r="F78" i="2" s="1"/>
  <c r="E74" i="2"/>
  <c r="F74" i="2" s="1"/>
  <c r="F75" i="2"/>
  <c r="F87" i="2"/>
  <c r="F83" i="2"/>
  <c r="D3" i="2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84" i="5" l="1"/>
  <c r="C84" i="5" s="1"/>
  <c r="D84" i="5" s="1"/>
  <c r="P84" i="5" s="1"/>
  <c r="B86" i="5"/>
  <c r="C86" i="5" s="1"/>
  <c r="D86" i="5" s="1"/>
  <c r="P86" i="5" s="1"/>
  <c r="B87" i="5"/>
  <c r="B85" i="5"/>
  <c r="B88" i="5"/>
  <c r="C88" i="5" s="1"/>
  <c r="D88" i="5" s="1"/>
  <c r="P88" i="5" s="1"/>
  <c r="B74" i="5"/>
  <c r="B82" i="5"/>
  <c r="C82" i="5" s="1"/>
  <c r="D82" i="5" s="1"/>
  <c r="P82" i="5" s="1"/>
  <c r="B77" i="5"/>
  <c r="B79" i="5"/>
  <c r="C79" i="5" s="1"/>
  <c r="D79" i="5" s="1"/>
  <c r="P79" i="5" s="1"/>
  <c r="B76" i="5"/>
  <c r="C76" i="5" s="1"/>
  <c r="D76" i="5" s="1"/>
  <c r="P76" i="5" s="1"/>
  <c r="B80" i="5"/>
  <c r="C80" i="5" s="1"/>
  <c r="D80" i="5" s="1"/>
  <c r="P80" i="5" s="1"/>
  <c r="B72" i="5"/>
  <c r="B73" i="5"/>
  <c r="C73" i="5" s="1"/>
  <c r="D73" i="5" s="1"/>
  <c r="P73" i="5" s="1"/>
  <c r="B81" i="5"/>
  <c r="C81" i="5" s="1"/>
  <c r="D81" i="5" s="1"/>
  <c r="P81" i="5" s="1"/>
  <c r="B78" i="5"/>
  <c r="B83" i="5"/>
  <c r="C83" i="5" s="1"/>
  <c r="D83" i="5" s="1"/>
  <c r="P83" i="5" s="1"/>
  <c r="B75" i="5"/>
  <c r="C75" i="5" s="1"/>
  <c r="D75" i="5" s="1"/>
  <c r="P75" i="5" s="1"/>
  <c r="B143" i="12"/>
  <c r="N143" i="12" s="1"/>
  <c r="O143" i="12" s="1"/>
  <c r="B141" i="12"/>
  <c r="N141" i="12" s="1"/>
  <c r="O141" i="12" s="1"/>
  <c r="B106" i="12"/>
  <c r="N106" i="12" s="1"/>
  <c r="O106" i="12" s="1"/>
  <c r="B135" i="12"/>
  <c r="N135" i="12" s="1"/>
  <c r="O135" i="12" s="1"/>
  <c r="B96" i="12"/>
  <c r="N96" i="12" s="1"/>
  <c r="O96" i="12" s="1"/>
  <c r="B136" i="12"/>
  <c r="N136" i="12" s="1"/>
  <c r="O136" i="12" s="1"/>
  <c r="B104" i="12"/>
  <c r="N104" i="12" s="1"/>
  <c r="O104" i="12" s="1"/>
  <c r="B97" i="12"/>
  <c r="N97" i="12" s="1"/>
  <c r="O97" i="12" s="1"/>
  <c r="B123" i="12"/>
  <c r="N123" i="12" s="1"/>
  <c r="O123" i="12" s="1"/>
  <c r="B128" i="12"/>
  <c r="N128" i="12" s="1"/>
  <c r="O128" i="12" s="1"/>
  <c r="B137" i="12"/>
  <c r="N137" i="12" s="1"/>
  <c r="O137" i="12" s="1"/>
  <c r="B92" i="12"/>
  <c r="N92" i="12" s="1"/>
  <c r="O92" i="12" s="1"/>
  <c r="B133" i="12"/>
  <c r="N133" i="12" s="1"/>
  <c r="O133" i="12" s="1"/>
  <c r="B87" i="12"/>
  <c r="N87" i="12" s="1"/>
  <c r="O87" i="12" s="1"/>
  <c r="B115" i="12"/>
  <c r="N115" i="12" s="1"/>
  <c r="O115" i="12" s="1"/>
  <c r="B134" i="12"/>
  <c r="N134" i="12" s="1"/>
  <c r="O134" i="12" s="1"/>
  <c r="B99" i="12"/>
  <c r="N99" i="12" s="1"/>
  <c r="O99" i="12" s="1"/>
  <c r="B84" i="12"/>
  <c r="N84" i="12" s="1"/>
  <c r="O84" i="12" s="1"/>
  <c r="B114" i="12"/>
  <c r="N114" i="12" s="1"/>
  <c r="O114" i="12" s="1"/>
  <c r="B126" i="12"/>
  <c r="N126" i="12" s="1"/>
  <c r="O126" i="12" s="1"/>
  <c r="B119" i="12"/>
  <c r="N119" i="12" s="1"/>
  <c r="O119" i="12" s="1"/>
  <c r="B124" i="12"/>
  <c r="N124" i="12" s="1"/>
  <c r="O124" i="12" s="1"/>
  <c r="B85" i="12"/>
  <c r="N85" i="12" s="1"/>
  <c r="O85" i="12" s="1"/>
  <c r="B94" i="12"/>
  <c r="N94" i="12" s="1"/>
  <c r="O94" i="12" s="1"/>
  <c r="B88" i="12"/>
  <c r="N88" i="12" s="1"/>
  <c r="O88" i="12" s="1"/>
  <c r="B129" i="12"/>
  <c r="N129" i="12" s="1"/>
  <c r="O129" i="12" s="1"/>
  <c r="B121" i="12"/>
  <c r="N121" i="12" s="1"/>
  <c r="O121" i="12" s="1"/>
  <c r="B110" i="12"/>
  <c r="N110" i="12" s="1"/>
  <c r="O110" i="12" s="1"/>
  <c r="B127" i="12"/>
  <c r="N127" i="12" s="1"/>
  <c r="O127" i="12" s="1"/>
  <c r="B86" i="12"/>
  <c r="N86" i="12" s="1"/>
  <c r="O86" i="12" s="1"/>
  <c r="B107" i="12"/>
  <c r="N107" i="12" s="1"/>
  <c r="O107" i="12" s="1"/>
  <c r="B112" i="12"/>
  <c r="N112" i="12" s="1"/>
  <c r="O112" i="12" s="1"/>
  <c r="B140" i="12"/>
  <c r="N140" i="12" s="1"/>
  <c r="O140" i="12" s="1"/>
  <c r="B117" i="12"/>
  <c r="N117" i="12" s="1"/>
  <c r="O117" i="12" s="1"/>
  <c r="B125" i="12"/>
  <c r="N125" i="12" s="1"/>
  <c r="O125" i="12" s="1"/>
  <c r="B132" i="12"/>
  <c r="N132" i="12" s="1"/>
  <c r="O132" i="12" s="1"/>
  <c r="B102" i="12"/>
  <c r="N102" i="12" s="1"/>
  <c r="O102" i="12" s="1"/>
  <c r="B105" i="12"/>
  <c r="N105" i="12" s="1"/>
  <c r="O105" i="12" s="1"/>
  <c r="B98" i="12"/>
  <c r="N98" i="12" s="1"/>
  <c r="O98" i="12" s="1"/>
  <c r="B109" i="12"/>
  <c r="N109" i="12" s="1"/>
  <c r="O109" i="12" s="1"/>
  <c r="B142" i="12"/>
  <c r="N142" i="12" s="1"/>
  <c r="O142" i="12" s="1"/>
  <c r="B138" i="12"/>
  <c r="N138" i="12" s="1"/>
  <c r="O138" i="12" s="1"/>
  <c r="B108" i="12"/>
  <c r="N108" i="12" s="1"/>
  <c r="O108" i="12" s="1"/>
  <c r="B118" i="12"/>
  <c r="N118" i="12" s="1"/>
  <c r="O118" i="12" s="1"/>
  <c r="B116" i="12"/>
  <c r="N116" i="12" s="1"/>
  <c r="O116" i="12" s="1"/>
  <c r="B130" i="12"/>
  <c r="N130" i="12" s="1"/>
  <c r="O130" i="12" s="1"/>
  <c r="B95" i="12"/>
  <c r="N95" i="12" s="1"/>
  <c r="O95" i="12" s="1"/>
  <c r="B113" i="12"/>
  <c r="N113" i="12" s="1"/>
  <c r="O113" i="12" s="1"/>
  <c r="B100" i="12"/>
  <c r="N100" i="12" s="1"/>
  <c r="O100" i="12" s="1"/>
  <c r="B103" i="12"/>
  <c r="N103" i="12" s="1"/>
  <c r="O103" i="12" s="1"/>
  <c r="B89" i="12"/>
  <c r="N89" i="12" s="1"/>
  <c r="O89" i="12" s="1"/>
  <c r="B131" i="12"/>
  <c r="N131" i="12" s="1"/>
  <c r="O131" i="12" s="1"/>
  <c r="B101" i="12"/>
  <c r="N101" i="12" s="1"/>
  <c r="O101" i="12" s="1"/>
  <c r="B93" i="12"/>
  <c r="N93" i="12" s="1"/>
  <c r="O93" i="12" s="1"/>
  <c r="B91" i="12"/>
  <c r="N91" i="12" s="1"/>
  <c r="O91" i="12" s="1"/>
  <c r="B120" i="12"/>
  <c r="N120" i="12" s="1"/>
  <c r="O120" i="12" s="1"/>
  <c r="B122" i="12"/>
  <c r="N122" i="12" s="1"/>
  <c r="O122" i="12" s="1"/>
  <c r="B111" i="12"/>
  <c r="N111" i="12" s="1"/>
  <c r="O111" i="12" s="1"/>
  <c r="B90" i="12"/>
  <c r="N90" i="12" s="1"/>
  <c r="O90" i="12" s="1"/>
  <c r="B139" i="12"/>
  <c r="N139" i="12" s="1"/>
  <c r="O139" i="12" s="1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P18" i="17" s="1"/>
  <c r="B34" i="17"/>
  <c r="C34" i="17" s="1"/>
  <c r="D34" i="17" s="1"/>
  <c r="P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1" i="2"/>
  <c r="B63" i="2"/>
  <c r="B68" i="2"/>
  <c r="B60" i="2"/>
  <c r="B52" i="2"/>
  <c r="B44" i="2"/>
  <c r="B36" i="2"/>
  <c r="B28" i="2"/>
  <c r="B20" i="2"/>
  <c r="B12" i="2"/>
  <c r="B4" i="2"/>
  <c r="B65" i="2"/>
  <c r="B57" i="2"/>
  <c r="B49" i="2"/>
  <c r="B41" i="2"/>
  <c r="B33" i="2"/>
  <c r="B25" i="2"/>
  <c r="B17" i="2"/>
  <c r="B9" i="2"/>
  <c r="D344" i="15"/>
  <c r="D352" i="15"/>
  <c r="B67" i="2"/>
  <c r="B59" i="2"/>
  <c r="B51" i="2"/>
  <c r="B43" i="2"/>
  <c r="B35" i="2"/>
  <c r="B27" i="2"/>
  <c r="B19" i="2"/>
  <c r="B11" i="2"/>
  <c r="D369" i="15"/>
  <c r="D385" i="15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69" i="2"/>
  <c r="B61" i="2"/>
  <c r="B53" i="2"/>
  <c r="B45" i="2"/>
  <c r="B37" i="2"/>
  <c r="B29" i="2"/>
  <c r="B21" i="2"/>
  <c r="B13" i="2"/>
  <c r="B5" i="2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D402" i="15"/>
  <c r="D418" i="15"/>
  <c r="D109" i="15"/>
  <c r="D191" i="15"/>
  <c r="D252" i="15"/>
  <c r="D268" i="15"/>
  <c r="D319" i="15"/>
  <c r="D332" i="15"/>
  <c r="D340" i="15"/>
  <c r="E341" i="15" s="1"/>
  <c r="D354" i="15"/>
  <c r="D366" i="15"/>
  <c r="D374" i="15"/>
  <c r="D395" i="15"/>
  <c r="D419" i="15"/>
  <c r="D349" i="15"/>
  <c r="D205" i="15"/>
  <c r="E206" i="15" s="1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D360" i="15"/>
  <c r="E360" i="15" s="1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E265" i="15" s="1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64" i="15"/>
  <c r="D194" i="15"/>
  <c r="D202" i="15"/>
  <c r="D210" i="15"/>
  <c r="D249" i="15"/>
  <c r="D285" i="15"/>
  <c r="D290" i="15"/>
  <c r="D293" i="15"/>
  <c r="D295" i="15"/>
  <c r="D292" i="15"/>
  <c r="D318" i="15"/>
  <c r="E333" i="15"/>
  <c r="D257" i="15"/>
  <c r="D273" i="15"/>
  <c r="D289" i="15"/>
  <c r="D305" i="15"/>
  <c r="E336" i="15"/>
  <c r="E352" i="15"/>
  <c r="C87" i="5" l="1"/>
  <c r="D87" i="5" s="1"/>
  <c r="P87" i="5" s="1"/>
  <c r="C85" i="5"/>
  <c r="D85" i="5" s="1"/>
  <c r="P85" i="5"/>
  <c r="E406" i="15"/>
  <c r="E196" i="15"/>
  <c r="E407" i="15"/>
  <c r="E363" i="15"/>
  <c r="E270" i="15"/>
  <c r="E386" i="15"/>
  <c r="E271" i="15"/>
  <c r="E56" i="15"/>
  <c r="E367" i="15"/>
  <c r="E348" i="15"/>
  <c r="E409" i="15"/>
  <c r="E48" i="15"/>
  <c r="E253" i="15"/>
  <c r="E340" i="15"/>
  <c r="E399" i="15"/>
  <c r="E351" i="15"/>
  <c r="E252" i="15"/>
  <c r="E381" i="15"/>
  <c r="E402" i="15"/>
  <c r="E362" i="15"/>
  <c r="E400" i="15"/>
  <c r="E377" i="15"/>
  <c r="E349" i="15"/>
  <c r="E322" i="15"/>
  <c r="C74" i="5"/>
  <c r="D74" i="5" s="1"/>
  <c r="P74" i="5" s="1"/>
  <c r="C72" i="5"/>
  <c r="D72" i="5" s="1"/>
  <c r="P72" i="5" s="1"/>
  <c r="C78" i="5"/>
  <c r="D78" i="5" s="1"/>
  <c r="P78" i="5" s="1"/>
  <c r="C77" i="5"/>
  <c r="D77" i="5" s="1"/>
  <c r="P77" i="5" s="1"/>
  <c r="E357" i="15"/>
  <c r="E353" i="15"/>
  <c r="E106" i="15"/>
  <c r="E403" i="15"/>
  <c r="E366" i="15"/>
  <c r="E264" i="15"/>
  <c r="E392" i="15"/>
  <c r="E372" i="15"/>
  <c r="E418" i="15"/>
  <c r="E416" i="15"/>
  <c r="E393" i="15"/>
  <c r="E337" i="15"/>
  <c r="E384" i="15"/>
  <c r="E373" i="15"/>
  <c r="E183" i="15"/>
  <c r="E391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C44" i="17" s="1"/>
  <c r="D44" i="17" s="1"/>
  <c r="P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C45" i="17" s="1"/>
  <c r="D45" i="17" s="1"/>
  <c r="P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3" i="17"/>
  <c r="E53" i="13"/>
  <c r="D53" i="16"/>
  <c r="C53" i="12"/>
  <c r="E81" i="13"/>
  <c r="E81" i="17"/>
  <c r="C81" i="12"/>
  <c r="D81" i="16"/>
  <c r="E57" i="17"/>
  <c r="E57" i="13"/>
  <c r="C57" i="12"/>
  <c r="D57" i="16"/>
  <c r="E368" i="15"/>
  <c r="E410" i="15"/>
  <c r="E31" i="17"/>
  <c r="E31" i="13"/>
  <c r="C31" i="12"/>
  <c r="D31" i="16"/>
  <c r="E20" i="13"/>
  <c r="E20" i="17"/>
  <c r="C20" i="12"/>
  <c r="D20" i="16"/>
  <c r="E22" i="13"/>
  <c r="E22" i="17"/>
  <c r="C22" i="12"/>
  <c r="D22" i="16"/>
  <c r="E71" i="17"/>
  <c r="E71" i="13"/>
  <c r="C71" i="12"/>
  <c r="D71" i="16"/>
  <c r="E46" i="17"/>
  <c r="E46" i="13"/>
  <c r="C46" i="12"/>
  <c r="D46" i="16"/>
  <c r="E52" i="15"/>
  <c r="N51" i="17" s="1"/>
  <c r="E45" i="17"/>
  <c r="E45" i="13"/>
  <c r="C45" i="12"/>
  <c r="D45" i="16"/>
  <c r="E58" i="17"/>
  <c r="E58" i="13"/>
  <c r="C58" i="12"/>
  <c r="D58" i="16"/>
  <c r="E57" i="15"/>
  <c r="E66" i="17"/>
  <c r="E66" i="13"/>
  <c r="D66" i="16"/>
  <c r="C66" i="12"/>
  <c r="E67" i="17"/>
  <c r="E67" i="13"/>
  <c r="C67" i="12"/>
  <c r="D67" i="16"/>
  <c r="E13" i="13"/>
  <c r="E13" i="17"/>
  <c r="C13" i="12"/>
  <c r="D13" i="16"/>
  <c r="E6" i="17"/>
  <c r="E6" i="13"/>
  <c r="C6" i="12"/>
  <c r="D6" i="16"/>
  <c r="E41" i="13"/>
  <c r="E41" i="17"/>
  <c r="C41" i="12"/>
  <c r="D41" i="16"/>
  <c r="N23" i="17"/>
  <c r="L23" i="12"/>
  <c r="N23" i="13"/>
  <c r="M23" i="16"/>
  <c r="N23" i="5"/>
  <c r="L23" i="2"/>
  <c r="E15" i="17"/>
  <c r="E15" i="13"/>
  <c r="C15" i="12"/>
  <c r="D15" i="16"/>
  <c r="N3" i="17"/>
  <c r="N3" i="13"/>
  <c r="L3" i="12"/>
  <c r="M3" i="16"/>
  <c r="N3" i="16" s="1"/>
  <c r="N3" i="5"/>
  <c r="L3" i="2"/>
  <c r="E17" i="13"/>
  <c r="E17" i="17"/>
  <c r="D17" i="16"/>
  <c r="C17" i="12"/>
  <c r="N10" i="17"/>
  <c r="L10" i="12"/>
  <c r="N10" i="13"/>
  <c r="M10" i="16"/>
  <c r="N10" i="5"/>
  <c r="L10" i="2"/>
  <c r="E70" i="17"/>
  <c r="E70" i="13"/>
  <c r="D70" i="16"/>
  <c r="C70" i="12"/>
  <c r="E365" i="15"/>
  <c r="E14" i="17"/>
  <c r="E14" i="13"/>
  <c r="C14" i="12"/>
  <c r="D14" i="16"/>
  <c r="E10" i="13"/>
  <c r="E10" i="17"/>
  <c r="C10" i="12"/>
  <c r="D10" i="16"/>
  <c r="E16" i="13"/>
  <c r="E16" i="17"/>
  <c r="C16" i="12"/>
  <c r="D16" i="16"/>
  <c r="N15" i="13"/>
  <c r="L15" i="12"/>
  <c r="N15" i="17"/>
  <c r="M15" i="16"/>
  <c r="N15" i="5"/>
  <c r="L15" i="2"/>
  <c r="E11" i="17"/>
  <c r="E11" i="13"/>
  <c r="C11" i="12"/>
  <c r="D11" i="16"/>
  <c r="E9" i="13"/>
  <c r="E9" i="17"/>
  <c r="C9" i="12"/>
  <c r="D9" i="16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E4" i="13"/>
  <c r="E4" i="17"/>
  <c r="C4" i="12"/>
  <c r="E4" i="5"/>
  <c r="D4" i="16"/>
  <c r="D4" i="2"/>
  <c r="E394" i="15"/>
  <c r="N8" i="17"/>
  <c r="L8" i="12"/>
  <c r="N8" i="13"/>
  <c r="N8" i="5"/>
  <c r="L8" i="2"/>
  <c r="M8" i="16"/>
  <c r="E324" i="15"/>
  <c r="E69" i="17"/>
  <c r="E69" i="13"/>
  <c r="C69" i="12"/>
  <c r="D69" i="16"/>
  <c r="E12" i="13"/>
  <c r="E12" i="17"/>
  <c r="C12" i="12"/>
  <c r="D12" i="16"/>
  <c r="E19" i="17"/>
  <c r="E19" i="13"/>
  <c r="C19" i="12"/>
  <c r="D19" i="16"/>
  <c r="E84" i="13"/>
  <c r="E84" i="17"/>
  <c r="D84" i="16"/>
  <c r="N17" i="13"/>
  <c r="N17" i="17"/>
  <c r="L17" i="12"/>
  <c r="M17" i="16"/>
  <c r="N17" i="5"/>
  <c r="L17" i="2"/>
  <c r="E8" i="13"/>
  <c r="E8" i="17"/>
  <c r="C8" i="12"/>
  <c r="D8" i="16"/>
  <c r="E5" i="17"/>
  <c r="E5" i="13"/>
  <c r="C5" i="12"/>
  <c r="D5" i="16"/>
  <c r="E73" i="13"/>
  <c r="E73" i="17"/>
  <c r="D73" i="16"/>
  <c r="C73" i="12"/>
  <c r="E61" i="13"/>
  <c r="E61" i="17"/>
  <c r="C61" i="12"/>
  <c r="D61" i="16"/>
  <c r="E27" i="17"/>
  <c r="E27" i="13"/>
  <c r="C27" i="12"/>
  <c r="D27" i="16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F87" i="5" l="1"/>
  <c r="F84" i="5"/>
  <c r="F86" i="5"/>
  <c r="F85" i="5"/>
  <c r="F88" i="5"/>
  <c r="Q85" i="5"/>
  <c r="O87" i="5"/>
  <c r="R87" i="5" s="1"/>
  <c r="O88" i="5"/>
  <c r="O85" i="5"/>
  <c r="R85" i="5" s="1"/>
  <c r="O86" i="5"/>
  <c r="O84" i="5"/>
  <c r="O81" i="5"/>
  <c r="O76" i="5"/>
  <c r="O78" i="5"/>
  <c r="R78" i="5" s="1"/>
  <c r="O82" i="5"/>
  <c r="O72" i="5"/>
  <c r="O73" i="5"/>
  <c r="O83" i="5"/>
  <c r="O77" i="5"/>
  <c r="R77" i="5" s="1"/>
  <c r="O79" i="5"/>
  <c r="O74" i="5"/>
  <c r="R74" i="5" s="1"/>
  <c r="O80" i="5"/>
  <c r="O75" i="5"/>
  <c r="F76" i="5"/>
  <c r="F81" i="5"/>
  <c r="F74" i="5"/>
  <c r="F79" i="5"/>
  <c r="F72" i="5"/>
  <c r="F75" i="5"/>
  <c r="F80" i="5"/>
  <c r="F82" i="5"/>
  <c r="F77" i="5"/>
  <c r="F83" i="5"/>
  <c r="F73" i="5"/>
  <c r="F78" i="5"/>
  <c r="N17" i="16"/>
  <c r="P17" i="16" s="1"/>
  <c r="M73" i="2"/>
  <c r="M86" i="2"/>
  <c r="M72" i="2"/>
  <c r="M87" i="2"/>
  <c r="N83" i="2"/>
  <c r="O83" i="2" s="1"/>
  <c r="N77" i="2"/>
  <c r="O77" i="2" s="1"/>
  <c r="M84" i="2"/>
  <c r="N88" i="2"/>
  <c r="O88" i="2" s="1"/>
  <c r="M78" i="2"/>
  <c r="M82" i="2"/>
  <c r="M85" i="2"/>
  <c r="M88" i="2"/>
  <c r="N87" i="2"/>
  <c r="O87" i="2" s="1"/>
  <c r="N82" i="2"/>
  <c r="O82" i="2" s="1"/>
  <c r="N80" i="2"/>
  <c r="O80" i="2" s="1"/>
  <c r="M76" i="2"/>
  <c r="N85" i="2"/>
  <c r="O85" i="2" s="1"/>
  <c r="M81" i="2"/>
  <c r="M80" i="2"/>
  <c r="M75" i="2"/>
  <c r="N84" i="2"/>
  <c r="O84" i="2" s="1"/>
  <c r="M79" i="2"/>
  <c r="M74" i="2"/>
  <c r="M77" i="2"/>
  <c r="M83" i="2"/>
  <c r="N75" i="2"/>
  <c r="O75" i="2" s="1"/>
  <c r="N76" i="2"/>
  <c r="O76" i="2" s="1"/>
  <c r="N72" i="2"/>
  <c r="O72" i="2" s="1"/>
  <c r="N79" i="2"/>
  <c r="O79" i="2" s="1"/>
  <c r="N81" i="2"/>
  <c r="O81" i="2" s="1"/>
  <c r="N73" i="2"/>
  <c r="O73" i="2" s="1"/>
  <c r="N78" i="2"/>
  <c r="O78" i="2" s="1"/>
  <c r="N86" i="2"/>
  <c r="O86" i="2" s="1"/>
  <c r="N74" i="2"/>
  <c r="O74" i="2" s="1"/>
  <c r="O69" i="17"/>
  <c r="M93" i="12"/>
  <c r="M108" i="12"/>
  <c r="M121" i="12"/>
  <c r="M85" i="12"/>
  <c r="M87" i="12"/>
  <c r="M133" i="12"/>
  <c r="M89" i="12"/>
  <c r="M91" i="12"/>
  <c r="M128" i="12"/>
  <c r="M137" i="12"/>
  <c r="M88" i="12"/>
  <c r="M97" i="12"/>
  <c r="M109" i="12"/>
  <c r="M118" i="12"/>
  <c r="M136" i="12"/>
  <c r="M114" i="12"/>
  <c r="M129" i="12"/>
  <c r="M113" i="12"/>
  <c r="M115" i="12"/>
  <c r="M120" i="12"/>
  <c r="M117" i="12"/>
  <c r="M98" i="12"/>
  <c r="M100" i="12"/>
  <c r="M105" i="12"/>
  <c r="M107" i="12"/>
  <c r="M135" i="12"/>
  <c r="M124" i="12"/>
  <c r="M84" i="12"/>
  <c r="M90" i="12"/>
  <c r="M112" i="12"/>
  <c r="M101" i="12"/>
  <c r="M127" i="12"/>
  <c r="M130" i="12"/>
  <c r="M86" i="12"/>
  <c r="M99" i="12"/>
  <c r="M119" i="12"/>
  <c r="M116" i="12"/>
  <c r="M141" i="12"/>
  <c r="M110" i="12"/>
  <c r="M111" i="12"/>
  <c r="M96" i="12"/>
  <c r="M94" i="12"/>
  <c r="M138" i="12"/>
  <c r="M102" i="12"/>
  <c r="M139" i="12"/>
  <c r="M122" i="12"/>
  <c r="M103" i="12"/>
  <c r="M134" i="12"/>
  <c r="M140" i="12"/>
  <c r="M126" i="12"/>
  <c r="M131" i="12"/>
  <c r="M95" i="12"/>
  <c r="M143" i="12"/>
  <c r="M104" i="12"/>
  <c r="M142" i="12"/>
  <c r="M123" i="12"/>
  <c r="M125" i="12"/>
  <c r="M106" i="12"/>
  <c r="M132" i="12"/>
  <c r="M92" i="12"/>
  <c r="O4" i="17"/>
  <c r="Q4" i="17" s="1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1" i="17"/>
  <c r="O71" i="17" s="1"/>
  <c r="N67" i="17"/>
  <c r="O67" i="17" s="1"/>
  <c r="L51" i="2"/>
  <c r="N98" i="13"/>
  <c r="M84" i="16"/>
  <c r="N84" i="16" s="1"/>
  <c r="N102" i="13"/>
  <c r="N100" i="13"/>
  <c r="N90" i="13"/>
  <c r="N84" i="17"/>
  <c r="O84" i="17" s="1"/>
  <c r="L69" i="2"/>
  <c r="M73" i="16"/>
  <c r="N73" i="16" s="1"/>
  <c r="N71" i="13"/>
  <c r="N67" i="13"/>
  <c r="N51" i="5"/>
  <c r="N95" i="13"/>
  <c r="N69" i="5"/>
  <c r="L73" i="12"/>
  <c r="M73" i="12" s="1"/>
  <c r="L71" i="12"/>
  <c r="M71" i="12" s="1"/>
  <c r="M51" i="16"/>
  <c r="N51" i="16" s="1"/>
  <c r="L70" i="2"/>
  <c r="N89" i="13"/>
  <c r="N97" i="13"/>
  <c r="N99" i="13"/>
  <c r="N91" i="13"/>
  <c r="D43" i="16"/>
  <c r="M69" i="16"/>
  <c r="N69" i="16" s="1"/>
  <c r="N73" i="13"/>
  <c r="L51" i="12"/>
  <c r="M51" i="12" s="1"/>
  <c r="N70" i="5"/>
  <c r="N101" i="13"/>
  <c r="N93" i="13"/>
  <c r="C43" i="12"/>
  <c r="L69" i="12"/>
  <c r="M69" i="12" s="1"/>
  <c r="L67" i="2"/>
  <c r="N51" i="13"/>
  <c r="L70" i="12"/>
  <c r="M70" i="12" s="1"/>
  <c r="N94" i="13"/>
  <c r="N88" i="13"/>
  <c r="N85" i="13"/>
  <c r="N87" i="13"/>
  <c r="N92" i="13"/>
  <c r="E43" i="13"/>
  <c r="L81" i="12"/>
  <c r="M81" i="12" s="1"/>
  <c r="N69" i="13"/>
  <c r="L71" i="2"/>
  <c r="N67" i="5"/>
  <c r="M70" i="16"/>
  <c r="N70" i="16" s="1"/>
  <c r="N86" i="13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P5" i="16" s="1"/>
  <c r="N12" i="16"/>
  <c r="P12" i="16" s="1"/>
  <c r="O27" i="17"/>
  <c r="Q27" i="17" s="1"/>
  <c r="O16" i="17"/>
  <c r="Q16" i="17" s="1"/>
  <c r="O5" i="17"/>
  <c r="Q5" i="17" s="1"/>
  <c r="N9" i="16"/>
  <c r="P9" i="16" s="1"/>
  <c r="E30" i="17"/>
  <c r="E30" i="13"/>
  <c r="D30" i="16"/>
  <c r="C30" i="1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4" i="13"/>
  <c r="E44" i="17"/>
  <c r="C44" i="12"/>
  <c r="D44" i="16"/>
  <c r="E25" i="17"/>
  <c r="E25" i="13"/>
  <c r="C25" i="12"/>
  <c r="D25" i="16"/>
  <c r="E48" i="17"/>
  <c r="E48" i="13"/>
  <c r="C48" i="1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76" i="13"/>
  <c r="E76" i="17"/>
  <c r="C76" i="12"/>
  <c r="D76" i="16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54" i="17"/>
  <c r="E54" i="13"/>
  <c r="C54" i="12"/>
  <c r="D54" i="16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D29" i="16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77" i="17"/>
  <c r="E77" i="13"/>
  <c r="D77" i="16"/>
  <c r="C77" i="1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D72" i="16"/>
  <c r="E83" i="17"/>
  <c r="E83" i="13"/>
  <c r="C83" i="12"/>
  <c r="D83" i="16"/>
  <c r="N72" i="17"/>
  <c r="O72" i="17" s="1"/>
  <c r="N72" i="13"/>
  <c r="L72" i="12"/>
  <c r="M72" i="16"/>
  <c r="N72" i="16" s="1"/>
  <c r="E37" i="17"/>
  <c r="E37" i="13"/>
  <c r="C37" i="1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N79" i="13"/>
  <c r="L79" i="12"/>
  <c r="N79" i="17"/>
  <c r="O79" i="17" s="1"/>
  <c r="M79" i="16"/>
  <c r="N79" i="16" s="1"/>
  <c r="E49" i="13"/>
  <c r="E49" i="17"/>
  <c r="C49" i="12"/>
  <c r="D49" i="16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D59" i="16"/>
  <c r="N76" i="17"/>
  <c r="O76" i="17" s="1"/>
  <c r="N76" i="13"/>
  <c r="L76" i="12"/>
  <c r="M76" i="16"/>
  <c r="N76" i="16" s="1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39" i="17"/>
  <c r="E39" i="13"/>
  <c r="C39" i="12"/>
  <c r="D39" i="16"/>
  <c r="N77" i="13"/>
  <c r="N77" i="17"/>
  <c r="O77" i="17" s="1"/>
  <c r="M77" i="16"/>
  <c r="N77" i="16" s="1"/>
  <c r="L77" i="12"/>
  <c r="E78" i="13"/>
  <c r="E78" i="17"/>
  <c r="C78" i="12"/>
  <c r="D78" i="16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83" i="17"/>
  <c r="O83" i="17" s="1"/>
  <c r="N83" i="13"/>
  <c r="L83" i="12"/>
  <c r="M83" i="16"/>
  <c r="N83" i="16" s="1"/>
  <c r="N47" i="17"/>
  <c r="O47" i="17" s="1"/>
  <c r="L47" i="12"/>
  <c r="N47" i="13"/>
  <c r="M47" i="16"/>
  <c r="N47" i="16" s="1"/>
  <c r="N47" i="5"/>
  <c r="L47" i="2"/>
  <c r="E63" i="13"/>
  <c r="E63" i="17"/>
  <c r="C63" i="12"/>
  <c r="D63" i="16"/>
  <c r="N44" i="17"/>
  <c r="O44" i="17" s="1"/>
  <c r="N44" i="13"/>
  <c r="L44" i="12"/>
  <c r="M44" i="16"/>
  <c r="N44" i="16" s="1"/>
  <c r="N44" i="5"/>
  <c r="L44" i="2"/>
  <c r="E34" i="17"/>
  <c r="E34" i="13"/>
  <c r="C34" i="12"/>
  <c r="D34" i="16"/>
  <c r="E24" i="17"/>
  <c r="E24" i="13"/>
  <c r="C24" i="1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O17" i="12"/>
  <c r="M17" i="12"/>
  <c r="N15" i="16"/>
  <c r="N13" i="13"/>
  <c r="N13" i="17"/>
  <c r="O13" i="17" s="1"/>
  <c r="Q13" i="17" s="1"/>
  <c r="L13" i="12"/>
  <c r="M13" i="16"/>
  <c r="N13" i="16" s="1"/>
  <c r="N13" i="5"/>
  <c r="L13" i="2"/>
  <c r="O12" i="17"/>
  <c r="Q12" i="17" s="1"/>
  <c r="E32" i="13"/>
  <c r="E32" i="17"/>
  <c r="C32" i="12"/>
  <c r="D32" i="16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E80" i="13"/>
  <c r="E80" i="17"/>
  <c r="C80" i="12"/>
  <c r="D80" i="16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O3" i="17"/>
  <c r="N78" i="13"/>
  <c r="N78" i="17"/>
  <c r="O78" i="17" s="1"/>
  <c r="L78" i="12"/>
  <c r="M78" i="16"/>
  <c r="N78" i="16" s="1"/>
  <c r="E3" i="13"/>
  <c r="F81" i="13" s="1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80" i="17"/>
  <c r="O80" i="17" s="1"/>
  <c r="N80" i="13"/>
  <c r="L80" i="12"/>
  <c r="M80" i="16"/>
  <c r="N80" i="16" s="1"/>
  <c r="E35" i="17"/>
  <c r="E35" i="13"/>
  <c r="C35" i="12"/>
  <c r="D35" i="16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D28" i="16"/>
  <c r="E40" i="17"/>
  <c r="E40" i="13"/>
  <c r="C40" i="12"/>
  <c r="D40" i="16"/>
  <c r="E38" i="17"/>
  <c r="E38" i="13"/>
  <c r="C38" i="12"/>
  <c r="D38" i="16"/>
  <c r="E26" i="13"/>
  <c r="E26" i="17"/>
  <c r="C26" i="12"/>
  <c r="D26" i="16"/>
  <c r="N82" i="17"/>
  <c r="O82" i="17" s="1"/>
  <c r="N82" i="13"/>
  <c r="M82" i="16"/>
  <c r="N82" i="16" s="1"/>
  <c r="L82" i="1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N81" i="16"/>
  <c r="O15" i="12"/>
  <c r="M15" i="12"/>
  <c r="N10" i="16"/>
  <c r="N23" i="16"/>
  <c r="M9" i="12"/>
  <c r="O9" i="12"/>
  <c r="O51" i="17"/>
  <c r="G4" i="17"/>
  <c r="F5" i="16"/>
  <c r="O15" i="16"/>
  <c r="O45" i="16"/>
  <c r="O8" i="16"/>
  <c r="B48" i="15"/>
  <c r="R84" i="5" l="1"/>
  <c r="Q84" i="5"/>
  <c r="R86" i="5"/>
  <c r="Q86" i="5"/>
  <c r="R88" i="5"/>
  <c r="Q88" i="5"/>
  <c r="Q87" i="5"/>
  <c r="Q74" i="5"/>
  <c r="R80" i="5"/>
  <c r="Q80" i="5"/>
  <c r="R72" i="5"/>
  <c r="Q72" i="5"/>
  <c r="R76" i="5"/>
  <c r="Q76" i="5"/>
  <c r="R82" i="5"/>
  <c r="Q82" i="5"/>
  <c r="R79" i="5"/>
  <c r="Q79" i="5"/>
  <c r="R83" i="5"/>
  <c r="Q83" i="5"/>
  <c r="Q77" i="5"/>
  <c r="Q75" i="5"/>
  <c r="R75" i="5"/>
  <c r="R73" i="5"/>
  <c r="Q73" i="5"/>
  <c r="Q78" i="5"/>
  <c r="Q81" i="5"/>
  <c r="R81" i="5"/>
  <c r="P45" i="16"/>
  <c r="D9" i="12"/>
  <c r="D97" i="12"/>
  <c r="D109" i="12"/>
  <c r="D91" i="12"/>
  <c r="D98" i="12"/>
  <c r="D105" i="12"/>
  <c r="D100" i="12"/>
  <c r="D121" i="12"/>
  <c r="D123" i="12"/>
  <c r="D130" i="12"/>
  <c r="D101" i="12"/>
  <c r="D106" i="12"/>
  <c r="D113" i="12"/>
  <c r="D129" i="12"/>
  <c r="D93" i="12"/>
  <c r="D127" i="12"/>
  <c r="D87" i="12"/>
  <c r="D120" i="12"/>
  <c r="D88" i="12"/>
  <c r="D115" i="12"/>
  <c r="D104" i="12"/>
  <c r="D85" i="12"/>
  <c r="D102" i="12"/>
  <c r="D141" i="12"/>
  <c r="D119" i="12"/>
  <c r="D86" i="12"/>
  <c r="D132" i="12"/>
  <c r="D112" i="12"/>
  <c r="D137" i="12"/>
  <c r="D107" i="12"/>
  <c r="D96" i="12"/>
  <c r="D133" i="12"/>
  <c r="D122" i="12"/>
  <c r="D140" i="12"/>
  <c r="D92" i="12"/>
  <c r="D108" i="12"/>
  <c r="D94" i="12"/>
  <c r="D99" i="12"/>
  <c r="D125" i="12"/>
  <c r="D111" i="12"/>
  <c r="D138" i="12"/>
  <c r="D90" i="12"/>
  <c r="D84" i="12"/>
  <c r="D118" i="12"/>
  <c r="D110" i="12"/>
  <c r="D126" i="12"/>
  <c r="D143" i="12"/>
  <c r="D103" i="12"/>
  <c r="D142" i="12"/>
  <c r="D89" i="12"/>
  <c r="D139" i="12"/>
  <c r="D117" i="12"/>
  <c r="D135" i="12"/>
  <c r="D95" i="12"/>
  <c r="D136" i="12"/>
  <c r="D116" i="12"/>
  <c r="D114" i="12"/>
  <c r="D128" i="12"/>
  <c r="D124" i="12"/>
  <c r="D131" i="12"/>
  <c r="D134" i="12"/>
  <c r="E45" i="16"/>
  <c r="F56" i="17"/>
  <c r="F17" i="17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Q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R79" i="17" l="1"/>
  <c r="H47" i="13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13" l="1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G36" i="17"/>
  <c r="I35" i="17"/>
  <c r="H35" i="17"/>
  <c r="F38" i="16"/>
  <c r="H38" i="16" s="1"/>
  <c r="G37" i="16"/>
  <c r="B80" i="15"/>
  <c r="A79" i="12" l="1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13" l="1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W3" i="5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L3" i="17" s="1"/>
  <c r="L5" i="17" s="1"/>
  <c r="U8" i="17" s="1"/>
  <c r="B129" i="15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O83" i="13" l="1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T14" i="2"/>
  <c r="T13" i="2"/>
  <c r="P90" i="5" l="1"/>
  <c r="P91" i="5" s="1"/>
  <c r="S4" i="5"/>
  <c r="J4" i="5"/>
  <c r="P95" i="12"/>
  <c r="P131" i="12"/>
  <c r="P135" i="12"/>
  <c r="P139" i="12"/>
  <c r="P105" i="12"/>
  <c r="P141" i="12"/>
  <c r="P143" i="12"/>
  <c r="P101" i="12"/>
  <c r="P103" i="12"/>
  <c r="P133" i="12"/>
  <c r="P137" i="12"/>
  <c r="P127" i="12"/>
  <c r="P87" i="12"/>
  <c r="P91" i="12"/>
  <c r="P118" i="12"/>
  <c r="P85" i="12"/>
  <c r="P92" i="12"/>
  <c r="P142" i="12"/>
  <c r="P115" i="12"/>
  <c r="P98" i="12"/>
  <c r="P113" i="12"/>
  <c r="P108" i="12"/>
  <c r="P88" i="12"/>
  <c r="P94" i="12"/>
  <c r="P129" i="12"/>
  <c r="P114" i="12"/>
  <c r="P93" i="12"/>
  <c r="P120" i="12"/>
  <c r="P104" i="12"/>
  <c r="P124" i="12"/>
  <c r="P134" i="12"/>
  <c r="P112" i="12"/>
  <c r="P117" i="12"/>
  <c r="P122" i="12"/>
  <c r="P109" i="12"/>
  <c r="P123" i="12"/>
  <c r="P110" i="12"/>
  <c r="P136" i="12"/>
  <c r="P128" i="12"/>
  <c r="P111" i="12"/>
  <c r="P90" i="12"/>
  <c r="P121" i="12"/>
  <c r="P132" i="12"/>
  <c r="P102" i="12"/>
  <c r="P138" i="12"/>
  <c r="P99" i="12"/>
  <c r="P126" i="12"/>
  <c r="P140" i="12"/>
  <c r="P86" i="12"/>
  <c r="P125" i="12"/>
  <c r="P89" i="12"/>
  <c r="P96" i="12"/>
  <c r="P119" i="12"/>
  <c r="P130" i="12"/>
  <c r="P116" i="12"/>
  <c r="P100" i="12"/>
  <c r="P97" i="12"/>
  <c r="P106" i="12"/>
  <c r="P84" i="12"/>
  <c r="P107" i="12"/>
  <c r="H4" i="2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64" i="2"/>
  <c r="F56" i="2"/>
  <c r="F48" i="2"/>
  <c r="F40" i="2"/>
  <c r="F32" i="2"/>
  <c r="F23" i="2"/>
  <c r="F15" i="2"/>
  <c r="F7" i="2"/>
  <c r="F66" i="2"/>
  <c r="F58" i="2"/>
  <c r="F50" i="2"/>
  <c r="F42" i="2"/>
  <c r="F34" i="2"/>
  <c r="F25" i="2"/>
  <c r="F17" i="2"/>
  <c r="F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65" i="2"/>
  <c r="F57" i="2"/>
  <c r="F49" i="2"/>
  <c r="F41" i="2"/>
  <c r="F33" i="2"/>
  <c r="F24" i="2"/>
  <c r="F16" i="2"/>
  <c r="F8" i="2"/>
  <c r="F70" i="2"/>
  <c r="F62" i="2"/>
  <c r="F54" i="2"/>
  <c r="F46" i="2"/>
  <c r="F38" i="2"/>
  <c r="F30" i="2"/>
  <c r="F21" i="2"/>
  <c r="F13" i="2"/>
  <c r="F5" i="2"/>
  <c r="F6" i="2"/>
  <c r="F69" i="2"/>
  <c r="F61" i="2"/>
  <c r="F53" i="2"/>
  <c r="F45" i="2"/>
  <c r="F37" i="2"/>
  <c r="F29" i="2"/>
  <c r="F20" i="2"/>
  <c r="F12" i="2"/>
  <c r="F4" i="2"/>
  <c r="F22" i="2"/>
  <c r="F68" i="2"/>
  <c r="F60" i="2"/>
  <c r="F52" i="2"/>
  <c r="F44" i="2"/>
  <c r="F36" i="2"/>
  <c r="F28" i="2"/>
  <c r="F19" i="2"/>
  <c r="F11" i="2"/>
  <c r="F14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R4" i="5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60" i="5"/>
  <c r="Q36" i="5"/>
  <c r="Q20" i="5"/>
  <c r="Q11" i="5"/>
  <c r="Q67" i="5"/>
  <c r="Q59" i="5"/>
  <c r="Q51" i="5"/>
  <c r="Q35" i="5"/>
  <c r="Q27" i="5"/>
  <c r="Q19" i="5"/>
  <c r="Q66" i="5"/>
  <c r="Q42" i="5"/>
  <c r="Q34" i="5"/>
  <c r="Q10" i="5"/>
  <c r="Q44" i="5"/>
  <c r="Q8" i="5"/>
  <c r="Q40" i="5"/>
  <c r="Q56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T5" i="5" l="1"/>
  <c r="P88" i="2"/>
  <c r="P86" i="2"/>
  <c r="P76" i="2"/>
  <c r="P72" i="2"/>
  <c r="P80" i="2"/>
  <c r="P82" i="2"/>
  <c r="P84" i="2"/>
  <c r="P78" i="2"/>
  <c r="P74" i="2"/>
  <c r="P87" i="2"/>
  <c r="P85" i="2"/>
  <c r="P73" i="2"/>
  <c r="P83" i="2"/>
  <c r="P77" i="2"/>
  <c r="P75" i="2"/>
  <c r="P79" i="2"/>
  <c r="P81" i="2"/>
  <c r="G15" i="2"/>
  <c r="G80" i="2"/>
  <c r="G72" i="2"/>
  <c r="G82" i="2"/>
  <c r="G76" i="2"/>
  <c r="G78" i="2"/>
  <c r="G74" i="2"/>
  <c r="G84" i="2"/>
  <c r="G85" i="2"/>
  <c r="G86" i="2"/>
  <c r="G79" i="2"/>
  <c r="G83" i="2"/>
  <c r="G81" i="2"/>
  <c r="G77" i="2"/>
  <c r="G73" i="2"/>
  <c r="G87" i="2"/>
  <c r="G75" i="2"/>
  <c r="G88" i="2"/>
  <c r="T3" i="5"/>
  <c r="G83" i="12"/>
  <c r="E84" i="12"/>
  <c r="G13" i="2"/>
  <c r="G56" i="2"/>
  <c r="G32" i="2"/>
  <c r="G8" i="2"/>
  <c r="G37" i="2"/>
  <c r="G55" i="2"/>
  <c r="G31" i="2"/>
  <c r="G7" i="2"/>
  <c r="G53" i="2"/>
  <c r="G29" i="2"/>
  <c r="G5" i="2"/>
  <c r="G24" i="2"/>
  <c r="G23" i="2"/>
  <c r="G63" i="2"/>
  <c r="G71" i="2"/>
  <c r="G47" i="2"/>
  <c r="G69" i="2"/>
  <c r="G45" i="2"/>
  <c r="G21" i="2"/>
  <c r="G48" i="2"/>
  <c r="G64" i="2"/>
  <c r="G40" i="2"/>
  <c r="G3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14" i="2"/>
  <c r="P10" i="2"/>
  <c r="P21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13" i="2"/>
  <c r="P18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15" i="2"/>
  <c r="P25" i="2"/>
  <c r="P62" i="2"/>
  <c r="P69" i="2"/>
  <c r="P5" i="2"/>
  <c r="P68" i="2"/>
  <c r="P4" i="2"/>
  <c r="P24" i="2"/>
  <c r="P71" i="2"/>
  <c r="P7" i="2"/>
  <c r="P54" i="2"/>
  <c r="P61" i="2"/>
  <c r="P60" i="2"/>
  <c r="P17" i="2"/>
  <c r="P63" i="2"/>
  <c r="P59" i="2"/>
  <c r="P52" i="2"/>
  <c r="P55" i="2"/>
  <c r="P27" i="2"/>
  <c r="P51" i="2"/>
  <c r="P9" i="2"/>
  <c r="P67" i="2"/>
  <c r="P30" i="2"/>
  <c r="P37" i="2"/>
  <c r="P3" i="2"/>
  <c r="P29" i="2"/>
  <c r="G6" i="2"/>
  <c r="G61" i="2"/>
  <c r="G39" i="2"/>
  <c r="G16" i="2"/>
  <c r="E85" i="12" l="1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R5" i="2"/>
  <c r="G66" i="2"/>
  <c r="G28" i="2"/>
  <c r="G46" i="2"/>
  <c r="G57" i="2"/>
  <c r="G10" i="2"/>
  <c r="G27" i="2"/>
  <c r="G36" i="2"/>
  <c r="G54" i="2"/>
  <c r="G65" i="2"/>
  <c r="G18" i="2"/>
  <c r="G35" i="2"/>
  <c r="G44" i="2"/>
  <c r="G62" i="2"/>
  <c r="G9" i="2"/>
  <c r="G26" i="2"/>
  <c r="G43" i="2"/>
  <c r="G52" i="2"/>
  <c r="G38" i="2"/>
  <c r="G70" i="2"/>
  <c r="G17" i="2"/>
  <c r="G34" i="2"/>
  <c r="G51" i="2"/>
  <c r="G60" i="2"/>
  <c r="G49" i="2"/>
  <c r="G14" i="2"/>
  <c r="G25" i="2"/>
  <c r="G42" i="2"/>
  <c r="G59" i="2"/>
  <c r="G4" i="2"/>
  <c r="G68" i="2"/>
  <c r="G22" i="2"/>
  <c r="G33" i="2"/>
  <c r="G50" i="2"/>
  <c r="G67" i="2"/>
  <c r="G12" i="2"/>
  <c r="G19" i="2"/>
  <c r="G30" i="2"/>
  <c r="G41" i="2"/>
  <c r="G58" i="2"/>
  <c r="G11" i="2"/>
  <c r="G20" i="2"/>
  <c r="R3" i="2"/>
  <c r="F85" i="12" l="1"/>
  <c r="E86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F86" i="12" l="1"/>
  <c r="E87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E89" i="12" l="1"/>
  <c r="F88" i="12"/>
  <c r="G88" i="12"/>
  <c r="H9" i="5"/>
  <c r="I9" i="5"/>
  <c r="G10" i="5"/>
  <c r="F89" i="12" l="1"/>
  <c r="E90" i="12"/>
  <c r="G89" i="12"/>
  <c r="H10" i="5"/>
  <c r="I10" i="5"/>
  <c r="G11" i="5"/>
  <c r="F90" i="12" l="1"/>
  <c r="E91" i="12"/>
  <c r="G90" i="12"/>
  <c r="H11" i="5"/>
  <c r="I11" i="5"/>
  <c r="G12" i="5"/>
  <c r="F91" i="12" l="1"/>
  <c r="E92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F95" i="12" l="1"/>
  <c r="E96" i="12"/>
  <c r="G95" i="12"/>
  <c r="H16" i="5"/>
  <c r="I16" i="5"/>
  <c r="G17" i="5"/>
  <c r="E97" i="12" l="1"/>
  <c r="F96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F100" i="12" l="1"/>
  <c r="E101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E104" i="12" l="1"/>
  <c r="F103" i="12"/>
  <c r="G103" i="12"/>
  <c r="H24" i="5"/>
  <c r="I24" i="5"/>
  <c r="G25" i="5"/>
  <c r="E105" i="12" l="1"/>
  <c r="F104" i="12"/>
  <c r="G104" i="12"/>
  <c r="H25" i="5"/>
  <c r="I25" i="5"/>
  <c r="G26" i="5"/>
  <c r="E106" i="12" l="1"/>
  <c r="F105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E112" i="12" l="1"/>
  <c r="F111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E118" i="12" l="1"/>
  <c r="F117" i="12"/>
  <c r="G117" i="12"/>
  <c r="H38" i="5"/>
  <c r="I38" i="5"/>
  <c r="G39" i="5"/>
  <c r="F118" i="12" l="1"/>
  <c r="E119" i="12"/>
  <c r="G118" i="12"/>
  <c r="H39" i="5"/>
  <c r="I39" i="5"/>
  <c r="G40" i="5"/>
  <c r="E120" i="12" l="1"/>
  <c r="F119" i="12"/>
  <c r="G119" i="12"/>
  <c r="H40" i="5"/>
  <c r="I40" i="5"/>
  <c r="G41" i="5"/>
  <c r="E121" i="12" l="1"/>
  <c r="F120" i="12"/>
  <c r="G120" i="12"/>
  <c r="H41" i="5"/>
  <c r="I41" i="5"/>
  <c r="G42" i="5"/>
  <c r="E122" i="12" l="1"/>
  <c r="F121" i="12"/>
  <c r="G121" i="12"/>
  <c r="H42" i="5"/>
  <c r="I42" i="5"/>
  <c r="G43" i="5"/>
  <c r="F122" i="12" l="1"/>
  <c r="E123" i="12"/>
  <c r="G122" i="12"/>
  <c r="H43" i="5"/>
  <c r="I43" i="5"/>
  <c r="G44" i="5"/>
  <c r="F123" i="12" l="1"/>
  <c r="E124" i="12"/>
  <c r="G123" i="12"/>
  <c r="H44" i="5"/>
  <c r="I44" i="5"/>
  <c r="G45" i="5"/>
  <c r="F124" i="12" l="1"/>
  <c r="E125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E132" i="12" l="1"/>
  <c r="F131" i="12"/>
  <c r="G131" i="12"/>
  <c r="H52" i="5"/>
  <c r="I52" i="5"/>
  <c r="G53" i="5"/>
  <c r="E133" i="12" l="1"/>
  <c r="F132" i="12"/>
  <c r="G132" i="12"/>
  <c r="H53" i="5"/>
  <c r="I53" i="5"/>
  <c r="G54" i="5"/>
  <c r="E134" i="12" l="1"/>
  <c r="F133" i="12"/>
  <c r="G133" i="12"/>
  <c r="H54" i="5"/>
  <c r="I54" i="5"/>
  <c r="G55" i="5"/>
  <c r="E135" i="12" l="1"/>
  <c r="F134" i="12"/>
  <c r="G134" i="12"/>
  <c r="H55" i="5"/>
  <c r="I55" i="5"/>
  <c r="G56" i="5"/>
  <c r="F135" i="12" l="1"/>
  <c r="E136" i="12"/>
  <c r="G135" i="12"/>
  <c r="H56" i="5"/>
  <c r="I56" i="5"/>
  <c r="G57" i="5"/>
  <c r="E137" i="12" l="1"/>
  <c r="F136" i="12"/>
  <c r="G136" i="12"/>
  <c r="H57" i="5"/>
  <c r="I57" i="5"/>
  <c r="G58" i="5"/>
  <c r="E138" i="12" l="1"/>
  <c r="F137" i="12"/>
  <c r="G137" i="12"/>
  <c r="H58" i="5"/>
  <c r="I58" i="5"/>
  <c r="G59" i="5"/>
  <c r="E139" i="12" l="1"/>
  <c r="F138" i="12"/>
  <c r="G138" i="12"/>
  <c r="H59" i="5"/>
  <c r="I59" i="5"/>
  <c r="G60" i="5"/>
  <c r="F139" i="12" l="1"/>
  <c r="E140" i="12"/>
  <c r="G139" i="12"/>
  <c r="H60" i="5"/>
  <c r="I60" i="5"/>
  <c r="G61" i="5"/>
  <c r="F140" i="12" l="1"/>
  <c r="E141" i="12"/>
  <c r="G140" i="12"/>
  <c r="H61" i="5"/>
  <c r="I61" i="5"/>
  <c r="G62" i="5"/>
  <c r="F141" i="12" l="1"/>
  <c r="E142" i="12"/>
  <c r="G141" i="12"/>
  <c r="H62" i="5"/>
  <c r="I62" i="5"/>
  <c r="G63" i="5"/>
  <c r="E143" i="12" l="1"/>
  <c r="F142" i="12"/>
  <c r="G142" i="12"/>
  <c r="H63" i="5"/>
  <c r="I63" i="5"/>
  <c r="G64" i="5"/>
  <c r="F143" i="12" l="1"/>
  <c r="G143" i="12"/>
  <c r="H64" i="5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G72" i="5" s="1"/>
  <c r="G73" i="5" l="1"/>
  <c r="H72" i="5"/>
  <c r="I72" i="5"/>
  <c r="H71" i="5"/>
  <c r="I71" i="5"/>
  <c r="H73" i="5" l="1"/>
  <c r="G74" i="5"/>
  <c r="I73" i="5"/>
  <c r="G75" i="5" l="1"/>
  <c r="H74" i="5"/>
  <c r="I74" i="5"/>
  <c r="G76" i="5" l="1"/>
  <c r="H75" i="5"/>
  <c r="I75" i="5"/>
  <c r="G77" i="5" l="1"/>
  <c r="H76" i="5"/>
  <c r="I76" i="5"/>
  <c r="G78" i="5" l="1"/>
  <c r="H77" i="5"/>
  <c r="I77" i="5"/>
  <c r="G79" i="5" l="1"/>
  <c r="H78" i="5"/>
  <c r="I78" i="5"/>
  <c r="G80" i="5" l="1"/>
  <c r="H79" i="5"/>
  <c r="I79" i="5"/>
  <c r="G81" i="5" l="1"/>
  <c r="H80" i="5"/>
  <c r="I80" i="5"/>
  <c r="G82" i="5" l="1"/>
  <c r="H81" i="5"/>
  <c r="I81" i="5"/>
  <c r="G83" i="5" l="1"/>
  <c r="G84" i="5" s="1"/>
  <c r="H82" i="5"/>
  <c r="I82" i="5"/>
  <c r="G85" i="5" l="1"/>
  <c r="H84" i="5"/>
  <c r="I84" i="5"/>
  <c r="H83" i="5"/>
  <c r="I83" i="5"/>
  <c r="G86" i="5" l="1"/>
  <c r="H85" i="5"/>
  <c r="I85" i="5"/>
  <c r="I3" i="12"/>
  <c r="I5" i="12"/>
  <c r="G87" i="5" l="1"/>
  <c r="H86" i="5"/>
  <c r="I86" i="5"/>
  <c r="J3" i="12"/>
  <c r="J5" i="12" s="1"/>
  <c r="W6" i="12" s="1"/>
  <c r="G88" i="5" l="1"/>
  <c r="H87" i="5"/>
  <c r="I87" i="5"/>
  <c r="H88" i="5" l="1"/>
  <c r="I88" i="5"/>
  <c r="K5" i="5" s="1"/>
  <c r="K3" i="5"/>
  <c r="L3" i="5" s="1"/>
  <c r="L5" i="5" s="1"/>
  <c r="U8" i="5" s="1"/>
</calcChain>
</file>

<file path=xl/sharedStrings.xml><?xml version="1.0" encoding="utf-8"?>
<sst xmlns="http://schemas.openxmlformats.org/spreadsheetml/2006/main" count="700" uniqueCount="470">
  <si>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</si>
  <si>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</si>
  <si>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</si>
  <si>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</si>
  <si>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</si>
  <si>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</si>
  <si>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</si>
  <si>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</si>
  <si>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</si>
  <si>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</si>
  <si>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</si>
  <si>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</si>
  <si>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</si>
  <si>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</si>
  <si>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</si>
  <si>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</si>
  <si>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</si>
  <si>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</si>
  <si>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</si>
  <si>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</si>
  <si>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</si>
  <si>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</si>
  <si>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</si>
  <si>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</si>
  <si>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</si>
  <si>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</si>
  <si>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</si>
  <si>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</si>
  <si>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</si>
  <si>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</si>
  <si>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</si>
  <si>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</si>
  <si>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</si>
  <si>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</si>
  <si>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</si>
  <si>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</si>
  <si>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</si>
  <si>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</si>
  <si>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</si>
  <si>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</si>
  <si>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</si>
  <si>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</si>
  <si>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</si>
  <si>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</si>
  <si>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</si>
  <si>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</si>
  <si>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</si>
  <si>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</si>
  <si>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</si>
  <si>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</si>
  <si>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</si>
  <si>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</si>
  <si>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</si>
  <si>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</si>
  <si>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</si>
  <si>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</si>
  <si>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</si>
  <si>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</si>
  <si>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</si>
  <si>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</si>
  <si>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</si>
  <si>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</si>
  <si>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</si>
  <si>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</si>
  <si>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</si>
  <si>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</si>
  <si>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</si>
  <si>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</si>
  <si>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</si>
  <si>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</si>
  <si>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</si>
  <si>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</si>
  <si>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</si>
  <si>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</si>
  <si>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</si>
  <si>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</si>
  <si>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</si>
  <si>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</si>
  <si>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</si>
  <si>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</si>
  <si>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</si>
  <si>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</si>
  <si>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</si>
  <si>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</si>
  <si>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</si>
  <si>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</si>
  <si>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</si>
  <si>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</si>
  <si>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</si>
  <si>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</si>
  <si>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</si>
  <si>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</si>
  <si>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</si>
  <si>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</si>
  <si>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</si>
  <si>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</si>
  <si>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</si>
  <si>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</si>
  <si>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</si>
  <si>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</si>
  <si>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</si>
  <si>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</si>
  <si>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</si>
  <si>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</si>
  <si>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</si>
  <si>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</si>
  <si>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</si>
  <si>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</si>
  <si>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</si>
  <si>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</si>
  <si>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</si>
  <si>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</si>
  <si>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</si>
  <si>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</si>
  <si>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</si>
  <si>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</si>
  <si>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</si>
  <si>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</si>
  <si>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</si>
  <si>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</si>
  <si>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</si>
  <si>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</si>
  <si>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</si>
  <si>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</si>
  <si>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</si>
  <si>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</si>
  <si>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</si>
  <si>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</si>
  <si>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</si>
  <si>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</si>
  <si>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</si>
  <si>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</si>
  <si>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</si>
  <si>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</si>
  <si>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</si>
  <si>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</si>
  <si>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</si>
  <si>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</si>
  <si>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</si>
  <si>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</si>
  <si>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</si>
  <si>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</si>
  <si>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</si>
  <si>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</si>
  <si>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</si>
  <si>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</si>
  <si>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</si>
  <si>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</si>
  <si>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</si>
  <si>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</si>
  <si>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</si>
  <si>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</si>
  <si>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</si>
  <si>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</si>
  <si>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</si>
  <si>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</si>
  <si>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</si>
  <si>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</si>
  <si>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</si>
  <si>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</si>
  <si>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</si>
  <si>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</si>
  <si>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</si>
  <si>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</si>
  <si>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</si>
  <si>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</si>
  <si>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</si>
  <si>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</si>
  <si>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</si>
  <si>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</si>
  <si>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</si>
  <si>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</si>
  <si>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</si>
  <si>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</si>
  <si>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</si>
  <si>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</si>
  <si>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</si>
  <si>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</si>
  <si>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</si>
  <si>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</si>
  <si>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</si>
  <si>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</si>
  <si>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</si>
  <si>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</si>
  <si>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</si>
  <si>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</si>
  <si>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</si>
  <si>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</si>
  <si>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</si>
  <si>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</si>
  <si>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</si>
  <si>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</si>
  <si>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</si>
  <si>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</si>
  <si>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</si>
  <si>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</si>
  <si>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</si>
  <si>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</si>
  <si>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</si>
  <si>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</si>
  <si>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</si>
  <si>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</si>
  <si>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</si>
  <si>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</si>
  <si>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</si>
  <si>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</si>
  <si>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</si>
  <si>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</si>
  <si>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</si>
  <si>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</si>
  <si>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</si>
  <si>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</si>
  <si>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</si>
  <si>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</si>
  <si>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</si>
  <si>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</si>
  <si>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</si>
  <si>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</si>
  <si>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</si>
  <si>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</si>
  <si>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</si>
  <si>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</si>
  <si>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</si>
  <si>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</si>
  <si>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</si>
  <si>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</si>
  <si>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</si>
  <si>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</si>
  <si>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</si>
  <si>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</si>
  <si>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</si>
  <si>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</si>
  <si>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</si>
  <si>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</si>
  <si>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</si>
  <si>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</si>
  <si>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</si>
  <si>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</si>
  <si>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</si>
  <si>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</si>
  <si>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</si>
  <si>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</si>
  <si>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</si>
  <si>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</si>
  <si>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</si>
  <si>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</si>
  <si>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</si>
  <si>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</si>
  <si>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</si>
  <si>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</si>
  <si>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</si>
  <si>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</si>
  <si>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</si>
  <si>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</si>
  <si>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</si>
  <si>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</si>
  <si>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</si>
  <si>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</si>
  <si>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</si>
  <si>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</si>
  <si>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</si>
  <si>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</si>
  <si>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</si>
  <si>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</si>
  <si>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</si>
  <si>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</si>
  <si>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</si>
  <si>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</si>
  <si>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</si>
  <si>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</si>
  <si>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</si>
  <si>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</si>
  <si>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</si>
  <si>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</si>
  <si>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</si>
  <si>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</si>
  <si>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</si>
  <si>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</si>
  <si>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</si>
  <si>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</si>
  <si>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</si>
  <si>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</si>
  <si>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</si>
  <si>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</si>
  <si>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</si>
  <si>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</si>
  <si>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</si>
  <si>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</si>
  <si>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</si>
  <si>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</si>
  <si>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</si>
  <si>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</si>
  <si>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</si>
  <si>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</si>
  <si>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</si>
  <si>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</si>
  <si>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</si>
  <si>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</si>
  <si>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</si>
  <si>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</si>
  <si>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</si>
  <si>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</si>
  <si>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</si>
  <si>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</si>
  <si>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</si>
  <si>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</si>
  <si>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</si>
  <si>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</si>
  <si>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</si>
  <si>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</si>
  <si>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</si>
  <si>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</si>
  <si>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</si>
  <si>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</si>
  <si>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</si>
  <si>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</si>
  <si>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</si>
  <si>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</si>
  <si>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</si>
  <si>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</si>
  <si>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</si>
  <si>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</si>
  <si>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</si>
  <si>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</si>
  <si>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</si>
  <si>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</si>
  <si>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</si>
  <si>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</si>
  <si>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</si>
  <si>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</si>
  <si>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</si>
  <si>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</si>
  <si>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</si>
  <si>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</si>
  <si>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</si>
  <si>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</si>
  <si>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</si>
  <si>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</si>
  <si>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</si>
  <si>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</si>
  <si>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</si>
  <si>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</si>
  <si>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</si>
  <si>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</si>
  <si>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</si>
  <si>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</si>
  <si>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</si>
  <si>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</si>
  <si>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</si>
  <si>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</si>
  <si>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</si>
  <si>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</si>
  <si>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</si>
  <si>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</si>
  <si>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</si>
  <si>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</si>
  <si>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</si>
  <si>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</si>
  <si>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</si>
  <si>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</si>
  <si>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</si>
  <si>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</si>
  <si>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</si>
  <si>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</si>
  <si>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</si>
  <si>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</si>
  <si>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</si>
  <si>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</si>
  <si>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</si>
  <si>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</si>
  <si>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</si>
  <si>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</si>
  <si>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</si>
  <si>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</si>
  <si>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</si>
  <si>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</si>
  <si>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</si>
  <si>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</si>
  <si>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</si>
  <si>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</si>
  <si>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</si>
  <si>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</si>
  <si>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</si>
  <si>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</si>
  <si>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</si>
  <si>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</si>
  <si>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</si>
  <si>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</si>
  <si>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</si>
  <si>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</si>
  <si>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</si>
  <si>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</si>
  <si>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</si>
  <si>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</si>
  <si>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</si>
  <si>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</si>
  <si>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</si>
  <si>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</si>
  <si>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</si>
  <si>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</si>
  <si>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</si>
  <si>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</si>
  <si>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</si>
  <si>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</si>
  <si>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</si>
  <si>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</si>
  <si>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</si>
  <si>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</si>
  <si>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</si>
  <si>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</si>
  <si>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</si>
  <si>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</si>
  <si>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</si>
  <si>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</si>
  <si>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</si>
  <si>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</si>
  <si>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</si>
  <si>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</si>
  <si>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</si>
  <si>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</si>
  <si>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</si>
  <si>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</si>
  <si>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</si>
  <si>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</si>
  <si>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</si>
  <si>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</si>
  <si>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</si>
  <si>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</si>
  <si>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</si>
  <si>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</si>
  <si>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</si>
  <si>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</si>
  <si>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</si>
  <si>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</si>
  <si>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</si>
  <si>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</si>
  <si>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</si>
  <si>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</si>
  <si>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</si>
  <si>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</si>
  <si>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</si>
  <si>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</si>
  <si>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</si>
  <si>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</si>
  <si>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</si>
  <si>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</si>
  <si>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</si>
  <si>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</si>
  <si>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</si>
  <si>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</si>
  <si>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</si>
  <si>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</si>
  <si>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</si>
  <si>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</si>
  <si>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</si>
  <si>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</si>
  <si>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</si>
  <si>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</si>
  <si>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</si>
  <si>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</si>
  <si>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</si>
  <si>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</si>
  <si>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</si>
  <si>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</si>
  <si>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</si>
  <si>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</si>
  <si>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</si>
  <si>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Wave1</t>
  </si>
  <si>
    <t>Country: Estonia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</si>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</sst>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logistic!$D$2:$D$103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0.21528542857142863</c:v>
                </c:pt>
                <c:pt idx="3">
                  <c:v>0.43057085714285714</c:v>
                </c:pt>
                <c:pt idx="4">
                  <c:v>1.3993551428571429</c:v>
                </c:pt>
                <c:pt idx="5">
                  <c:v>2.3681394285714288</c:v>
                </c:pt>
                <c:pt idx="6">
                  <c:v>3.3369237142857142</c:v>
                </c:pt>
                <c:pt idx="7">
                  <c:v>4.3057080000000001</c:v>
                </c:pt>
                <c:pt idx="8">
                  <c:v>5.3821348571428578</c:v>
                </c:pt>
                <c:pt idx="9">
                  <c:v>6.889132571428572</c:v>
                </c:pt>
                <c:pt idx="10">
                  <c:v>8.288487571428572</c:v>
                </c:pt>
                <c:pt idx="11">
                  <c:v>15.715833571428574</c:v>
                </c:pt>
                <c:pt idx="12">
                  <c:v>27.018316571428571</c:v>
                </c:pt>
                <c:pt idx="13">
                  <c:v>44.34879057142858</c:v>
                </c:pt>
                <c:pt idx="14">
                  <c:v>65.339116285714283</c:v>
                </c:pt>
                <c:pt idx="15">
                  <c:v>88.267010571428557</c:v>
                </c:pt>
                <c:pt idx="16">
                  <c:v>114.31654299999998</c:v>
                </c:pt>
                <c:pt idx="17">
                  <c:v>141.3348597142857</c:v>
                </c:pt>
                <c:pt idx="18">
                  <c:v>163.29396971428571</c:v>
                </c:pt>
                <c:pt idx="19">
                  <c:v>183.8537247142857</c:v>
                </c:pt>
                <c:pt idx="20">
                  <c:v>200.53834257142859</c:v>
                </c:pt>
                <c:pt idx="21">
                  <c:v>216.36181885714285</c:v>
                </c:pt>
                <c:pt idx="22">
                  <c:v>231.86236714285712</c:v>
                </c:pt>
                <c:pt idx="23">
                  <c:v>247.57820071428569</c:v>
                </c:pt>
                <c:pt idx="24">
                  <c:v>276.74937128571429</c:v>
                </c:pt>
                <c:pt idx="25">
                  <c:v>308.18103842857141</c:v>
                </c:pt>
                <c:pt idx="26">
                  <c:v>344.67191228571431</c:v>
                </c:pt>
                <c:pt idx="27">
                  <c:v>382.66978400000005</c:v>
                </c:pt>
                <c:pt idx="28">
                  <c:v>421.74408257142863</c:v>
                </c:pt>
                <c:pt idx="29">
                  <c:v>462.2177362857143</c:v>
                </c:pt>
                <c:pt idx="30">
                  <c:v>502.58374728571431</c:v>
                </c:pt>
                <c:pt idx="31">
                  <c:v>537.02940999999987</c:v>
                </c:pt>
                <c:pt idx="32">
                  <c:v>578.57949071428561</c:v>
                </c:pt>
                <c:pt idx="33">
                  <c:v>620.99071299999991</c:v>
                </c:pt>
                <c:pt idx="34">
                  <c:v>665.9853599999999</c:v>
                </c:pt>
                <c:pt idx="35">
                  <c:v>708.2889395714285</c:v>
                </c:pt>
                <c:pt idx="36">
                  <c:v>751.77658871428571</c:v>
                </c:pt>
                <c:pt idx="37">
                  <c:v>795.47952328571432</c:v>
                </c:pt>
                <c:pt idx="38">
                  <c:v>833.04682428571425</c:v>
                </c:pt>
                <c:pt idx="39">
                  <c:v>865.016705</c:v>
                </c:pt>
                <c:pt idx="40">
                  <c:v>893.54201942857128</c:v>
                </c:pt>
                <c:pt idx="41">
                  <c:v>916.3622708571429</c:v>
                </c:pt>
                <c:pt idx="42">
                  <c:v>940.47423485714296</c:v>
                </c:pt>
                <c:pt idx="43">
                  <c:v>964.58619871428573</c:v>
                </c:pt>
                <c:pt idx="44">
                  <c:v>987.72937842857129</c:v>
                </c:pt>
                <c:pt idx="45">
                  <c:v>1012.1642702857141</c:v>
                </c:pt>
                <c:pt idx="46">
                  <c:v>1033.8004521428572</c:v>
                </c:pt>
                <c:pt idx="47">
                  <c:v>1056.190132857143</c:v>
                </c:pt>
                <c:pt idx="48">
                  <c:v>1079.7638832857144</c:v>
                </c:pt>
                <c:pt idx="49">
                  <c:v>1101.6153505714285</c:v>
                </c:pt>
                <c:pt idx="50">
                  <c:v>1120.8833931428571</c:v>
                </c:pt>
                <c:pt idx="51">
                  <c:v>1137.9985817142858</c:v>
                </c:pt>
                <c:pt idx="52">
                  <c:v>1155.0061277142856</c:v>
                </c:pt>
                <c:pt idx="53">
                  <c:v>1170.7219614285716</c:v>
                </c:pt>
                <c:pt idx="54">
                  <c:v>1183.9620131428571</c:v>
                </c:pt>
                <c:pt idx="55">
                  <c:v>1196.3409232857143</c:v>
                </c:pt>
                <c:pt idx="56">
                  <c:v>1208.3969051428573</c:v>
                </c:pt>
                <c:pt idx="57">
                  <c:v>1220.0223164285715</c:v>
                </c:pt>
                <c:pt idx="58">
                  <c:v>1231.5400849999999</c:v>
                </c:pt>
                <c:pt idx="59">
                  <c:v>1241.9814265714285</c:v>
                </c:pt>
                <c:pt idx="60">
                  <c:v>1251.5616264285713</c:v>
                </c:pt>
                <c:pt idx="61">
                  <c:v>1258.4507590000001</c:v>
                </c:pt>
                <c:pt idx="62">
                  <c:v>1264.5863925714286</c:v>
                </c:pt>
                <c:pt idx="63">
                  <c:v>1270.6143835714286</c:v>
                </c:pt>
                <c:pt idx="64">
                  <c:v>1276.104161</c:v>
                </c:pt>
                <c:pt idx="65">
                  <c:v>1281.1633677142859</c:v>
                </c:pt>
                <c:pt idx="66">
                  <c:v>1284.5002912857144</c:v>
                </c:pt>
                <c:pt idx="67">
                  <c:v>1287.8372148571432</c:v>
                </c:pt>
                <c:pt idx="68">
                  <c:v>1291.4970664285718</c:v>
                </c:pt>
                <c:pt idx="69">
                  <c:v>1295.6951315714289</c:v>
                </c:pt>
                <c:pt idx="70">
                  <c:v>1299.785554</c:v>
                </c:pt>
                <c:pt idx="71">
                  <c:v>1303.5530484285716</c:v>
                </c:pt>
                <c:pt idx="72">
                  <c:v>1307.643470857143</c:v>
                </c:pt>
                <c:pt idx="73">
                  <c:v>1311.7338932857144</c:v>
                </c:pt>
                <c:pt idx="74">
                  <c:v>1316.1472438571427</c:v>
                </c:pt>
                <c:pt idx="75">
                  <c:v>1320.1300235714286</c:v>
                </c:pt>
                <c:pt idx="76">
                  <c:v>1323.8975180000002</c:v>
                </c:pt>
                <c:pt idx="77">
                  <c:v>1328.5261540000001</c:v>
                </c:pt>
                <c:pt idx="78">
                  <c:v>1333.3700752857142</c:v>
                </c:pt>
                <c:pt idx="79">
                  <c:v>1337.9987111428572</c:v>
                </c:pt>
                <c:pt idx="80">
                  <c:v>1342.5197044285715</c:v>
                </c:pt>
                <c:pt idx="81">
                  <c:v>1346.9330550000002</c:v>
                </c:pt>
                <c:pt idx="82">
                  <c:v>1352.4228325714287</c:v>
                </c:pt>
                <c:pt idx="83">
                  <c:v>1357.6973247142857</c:v>
                </c:pt>
                <c:pt idx="84">
                  <c:v>1362.0030325714288</c:v>
                </c:pt>
                <c:pt idx="85">
                  <c:v>1366.6316684285714</c:v>
                </c:pt>
                <c:pt idx="86">
                  <c:v>1371.5832325714289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125.14881412498268</c:v>
                </c:pt>
                <c:pt idx="2">
                  <c:v>127.37931957430928</c:v>
                </c:pt>
                <c:pt idx="3">
                  <c:v>129.64923299943405</c:v>
                </c:pt>
                <c:pt idx="4">
                  <c:v>131.95923821385279</c:v>
                </c:pt>
                <c:pt idx="5">
                  <c:v>134.31003044973724</c:v>
                </c:pt>
                <c:pt idx="6">
                  <c:v>136.70231653247308</c:v>
                </c:pt>
                <c:pt idx="7">
                  <c:v>139.13681505727189</c:v>
                </c:pt>
                <c:pt idx="8">
                  <c:v>141.61425656785926</c:v>
                </c:pt>
                <c:pt idx="9">
                  <c:v>144.13538373723881</c:v>
                </c:pt>
                <c:pt idx="10">
                  <c:v>146.70095155053167</c:v>
                </c:pt>
                <c:pt idx="11">
                  <c:v>149.31172748988902</c:v>
                </c:pt>
                <c:pt idx="12">
                  <c:v>151.96849172147446</c:v>
                </c:pt>
                <c:pt idx="13">
                  <c:v>154.67203728451142</c:v>
                </c:pt>
                <c:pt idx="14">
                  <c:v>157.42317028238921</c:v>
                </c:pt>
                <c:pt idx="15">
                  <c:v>160.22271007582074</c:v>
                </c:pt>
                <c:pt idx="16">
                  <c:v>163.07148947804157</c:v>
                </c:pt>
                <c:pt idx="17">
                  <c:v>165.97035495204048</c:v>
                </c:pt>
                <c:pt idx="18">
                  <c:v>168.92016680980856</c:v>
                </c:pt>
                <c:pt idx="19">
                  <c:v>171.92179941359234</c:v>
                </c:pt>
                <c:pt idx="20">
                  <c:v>174.97614137913538</c:v>
                </c:pt>
                <c:pt idx="21">
                  <c:v>178.08409578088956</c:v>
                </c:pt>
                <c:pt idx="22">
                  <c:v>181.24658035917662</c:v>
                </c:pt>
                <c:pt idx="23">
                  <c:v>184.46452772927751</c:v>
                </c:pt>
                <c:pt idx="24">
                  <c:v>187.73888559242513</c:v>
                </c:pt>
                <c:pt idx="25">
                  <c:v>191.07061694867434</c:v>
                </c:pt>
                <c:pt idx="26">
                  <c:v>194.46070031161912</c:v>
                </c:pt>
                <c:pt idx="27">
                  <c:v>197.91012992492816</c:v>
                </c:pt>
                <c:pt idx="28">
                  <c:v>201.41991598066153</c:v>
                </c:pt>
                <c:pt idx="29">
                  <c:v>204.99108483933455</c:v>
                </c:pt>
                <c:pt idx="30">
                  <c:v>208.62467925168849</c:v>
                </c:pt>
                <c:pt idx="31">
                  <c:v>212.32175858212645</c:v>
                </c:pt>
                <c:pt idx="32">
                  <c:v>216.08339903376884</c:v>
                </c:pt>
                <c:pt idx="33">
                  <c:v>219.91069387508122</c:v>
                </c:pt>
                <c:pt idx="34">
                  <c:v>223.80475366802239</c:v>
                </c:pt>
                <c:pt idx="35">
                  <c:v>227.76670649765887</c:v>
                </c:pt>
                <c:pt idx="36">
                  <c:v>231.79769820318762</c:v>
                </c:pt>
                <c:pt idx="37">
                  <c:v>235.89889261030561</c:v>
                </c:pt>
                <c:pt idx="38">
                  <c:v>240.07147176486092</c:v>
                </c:pt>
                <c:pt idx="39">
                  <c:v>244.31663616771712</c:v>
                </c:pt>
                <c:pt idx="40">
                  <c:v>248.6356050107577</c:v>
                </c:pt>
                <c:pt idx="41">
                  <c:v>253.02961641395402</c:v>
                </c:pt>
                <c:pt idx="42">
                  <c:v>257.49992766341569</c:v>
                </c:pt>
                <c:pt idx="43">
                  <c:v>262.04781545033842</c:v>
                </c:pt>
                <c:pt idx="44">
                  <c:v>266.67457611075946</c:v>
                </c:pt>
                <c:pt idx="45">
                  <c:v>271.38152586602655</c:v>
                </c:pt>
                <c:pt idx="46">
                  <c:v>276.17000106388082</c:v>
                </c:pt>
                <c:pt idx="47">
                  <c:v>281.04135842005064</c:v>
                </c:pt>
                <c:pt idx="48">
                  <c:v>285.99697526024693</c:v>
                </c:pt>
                <c:pt idx="49">
                  <c:v>291.03824976244539</c:v>
                </c:pt>
                <c:pt idx="50">
                  <c:v>296.16660119933744</c:v>
                </c:pt>
                <c:pt idx="51">
                  <c:v>301.38347018082271</c:v>
                </c:pt>
                <c:pt idx="52">
                  <c:v>306.69031889641496</c:v>
                </c:pt>
                <c:pt idx="53">
                  <c:v>312.0886313574224</c:v>
                </c:pt>
                <c:pt idx="54">
                  <c:v>317.57991363876135</c:v>
                </c:pt>
                <c:pt idx="55">
                  <c:v>323.1656941202537</c:v>
                </c:pt>
                <c:pt idx="56">
                  <c:v>328.84752372725251</c:v>
                </c:pt>
                <c:pt idx="57">
                  <c:v>334.62697617043563</c:v>
                </c:pt>
                <c:pt idx="58">
                  <c:v>340.50564818459657</c:v>
                </c:pt>
                <c:pt idx="59">
                  <c:v>346.48515976625833</c:v>
                </c:pt>
                <c:pt idx="60">
                  <c:v>352.56715440992764</c:v>
                </c:pt>
                <c:pt idx="61">
                  <c:v>358.75329934279893</c:v>
                </c:pt>
                <c:pt idx="62">
                  <c:v>365.04528575771161</c:v>
                </c:pt>
                <c:pt idx="63">
                  <c:v>371.44482904415395</c:v>
                </c:pt>
                <c:pt idx="64">
                  <c:v>377.95366901710213</c:v>
                </c:pt>
                <c:pt idx="65">
                  <c:v>384.57357014347235</c:v>
                </c:pt>
                <c:pt idx="66">
                  <c:v>391.30632176595668</c:v>
                </c:pt>
                <c:pt idx="67">
                  <c:v>398.15373832400536</c:v>
                </c:pt>
                <c:pt idx="68">
                  <c:v>405.11765957170729</c:v>
                </c:pt>
                <c:pt idx="69">
                  <c:v>412.19995079231558</c:v>
                </c:pt>
                <c:pt idx="70">
                  <c:v>419.40250300915142</c:v>
                </c:pt>
                <c:pt idx="71">
                  <c:v>426.72723319261388</c:v>
                </c:pt>
                <c:pt idx="72">
                  <c:v>434.17608446301131</c:v>
                </c:pt>
                <c:pt idx="73">
                  <c:v>441.75102628892148</c:v>
                </c:pt>
                <c:pt idx="74">
                  <c:v>449.45405468077854</c:v>
                </c:pt>
                <c:pt idx="75">
                  <c:v>457.28719237937219</c:v>
                </c:pt>
                <c:pt idx="76">
                  <c:v>465.2524890389364</c:v>
                </c:pt>
                <c:pt idx="77">
                  <c:v>473.35202140449513</c:v>
                </c:pt>
                <c:pt idx="78">
                  <c:v>481.58789348311905</c:v>
                </c:pt>
                <c:pt idx="79">
                  <c:v>489.96223670873803</c:v>
                </c:pt>
                <c:pt idx="80">
                  <c:v>498.47721010014442</c:v>
                </c:pt>
                <c:pt idx="81">
                  <c:v>507.13500041180885</c:v>
                </c:pt>
                <c:pt idx="82">
                  <c:v>515.93782227711961</c:v>
                </c:pt>
                <c:pt idx="83">
                  <c:v>524.88791834364577</c:v>
                </c:pt>
                <c:pt idx="84">
                  <c:v>533.98755940001058</c:v>
                </c:pt>
                <c:pt idx="85">
                  <c:v>543.23904449395434</c:v>
                </c:pt>
                <c:pt idx="86">
                  <c:v>552.6447010411465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6664"/>
        <c:axId val="488947448"/>
      </c:scatterChart>
      <c:valAx>
        <c:axId val="48894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7448"/>
        <c:crosses val="autoZero"/>
        <c:crossBetween val="midCat"/>
      </c:valAx>
      <c:valAx>
        <c:axId val="48894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0.75349885714285736</c:v>
                </c:pt>
                <c:pt idx="5">
                  <c:v>0.75349885714285736</c:v>
                </c:pt>
                <c:pt idx="6">
                  <c:v>0.75349885714285691</c:v>
                </c:pt>
                <c:pt idx="7">
                  <c:v>0.75349885714285691</c:v>
                </c:pt>
                <c:pt idx="8">
                  <c:v>0.86114142857142917</c:v>
                </c:pt>
                <c:pt idx="9">
                  <c:v>1.2917122857142858</c:v>
                </c:pt>
                <c:pt idx="10">
                  <c:v>1.1840695714285714</c:v>
                </c:pt>
                <c:pt idx="11">
                  <c:v>7.212060571428573</c:v>
                </c:pt>
                <c:pt idx="12">
                  <c:v>11.08719757142857</c:v>
                </c:pt>
                <c:pt idx="13">
                  <c:v>17.115188571428579</c:v>
                </c:pt>
                <c:pt idx="14">
                  <c:v>20.775040285714283</c:v>
                </c:pt>
                <c:pt idx="15">
                  <c:v>22.712608857142847</c:v>
                </c:pt>
                <c:pt idx="16">
                  <c:v>25.834246999999998</c:v>
                </c:pt>
                <c:pt idx="17">
                  <c:v>26.80303128571429</c:v>
                </c:pt>
                <c:pt idx="18">
                  <c:v>21.743824571428583</c:v>
                </c:pt>
                <c:pt idx="19">
                  <c:v>20.344469571428569</c:v>
                </c:pt>
                <c:pt idx="20">
                  <c:v>16.469332428571455</c:v>
                </c:pt>
                <c:pt idx="21">
                  <c:v>15.608190857142835</c:v>
                </c:pt>
                <c:pt idx="22">
                  <c:v>15.285262857142845</c:v>
                </c:pt>
                <c:pt idx="23">
                  <c:v>15.500548142857133</c:v>
                </c:pt>
                <c:pt idx="24">
                  <c:v>28.955885142857149</c:v>
                </c:pt>
                <c:pt idx="25">
                  <c:v>31.216381714285696</c:v>
                </c:pt>
                <c:pt idx="26">
                  <c:v>36.275588428571474</c:v>
                </c:pt>
                <c:pt idx="27">
                  <c:v>37.782586285714309</c:v>
                </c:pt>
                <c:pt idx="28">
                  <c:v>38.859013142857158</c:v>
                </c:pt>
                <c:pt idx="29">
                  <c:v>40.258368285714234</c:v>
                </c:pt>
                <c:pt idx="30">
                  <c:v>40.150725571428588</c:v>
                </c:pt>
                <c:pt idx="31">
                  <c:v>34.230377285714191</c:v>
                </c:pt>
                <c:pt idx="32">
                  <c:v>41.334795285714314</c:v>
                </c:pt>
                <c:pt idx="33">
                  <c:v>42.195936857142875</c:v>
                </c:pt>
                <c:pt idx="34">
                  <c:v>44.779361571428559</c:v>
                </c:pt>
                <c:pt idx="35">
                  <c:v>42.088294142857173</c:v>
                </c:pt>
                <c:pt idx="36">
                  <c:v>43.272363714285781</c:v>
                </c:pt>
                <c:pt idx="37">
                  <c:v>43.487649142857187</c:v>
                </c:pt>
                <c:pt idx="38">
                  <c:v>37.352015571428502</c:v>
                </c:pt>
                <c:pt idx="39">
                  <c:v>31.754595285714323</c:v>
                </c:pt>
                <c:pt idx="40">
                  <c:v>28.310028999999851</c:v>
                </c:pt>
                <c:pt idx="41">
                  <c:v>22.604966000000196</c:v>
                </c:pt>
                <c:pt idx="42">
                  <c:v>23.89667857142863</c:v>
                </c:pt>
                <c:pt idx="43">
                  <c:v>23.896678428571342</c:v>
                </c:pt>
                <c:pt idx="44">
                  <c:v>22.927894285714139</c:v>
                </c:pt>
                <c:pt idx="45">
                  <c:v>24.219606428571389</c:v>
                </c:pt>
                <c:pt idx="46">
                  <c:v>21.420896428571588</c:v>
                </c:pt>
                <c:pt idx="47">
                  <c:v>22.174395285714333</c:v>
                </c:pt>
                <c:pt idx="48">
                  <c:v>23.358465000000002</c:v>
                </c:pt>
                <c:pt idx="49">
                  <c:v>21.636181857142653</c:v>
                </c:pt>
                <c:pt idx="50">
                  <c:v>19.052757142857196</c:v>
                </c:pt>
                <c:pt idx="51">
                  <c:v>16.899903142857262</c:v>
                </c:pt>
                <c:pt idx="52">
                  <c:v>16.792260571428393</c:v>
                </c:pt>
                <c:pt idx="53">
                  <c:v>15.500548285714535</c:v>
                </c:pt>
                <c:pt idx="54">
                  <c:v>13.024766285714099</c:v>
                </c:pt>
                <c:pt idx="55">
                  <c:v>12.163624714285765</c:v>
                </c:pt>
                <c:pt idx="56">
                  <c:v>11.840696428571595</c:v>
                </c:pt>
                <c:pt idx="57">
                  <c:v>11.410125857142679</c:v>
                </c:pt>
                <c:pt idx="58">
                  <c:v>11.302483142856977</c:v>
                </c:pt>
                <c:pt idx="59">
                  <c:v>10.226056142857237</c:v>
                </c:pt>
                <c:pt idx="60">
                  <c:v>9.364914428571387</c:v>
                </c:pt>
                <c:pt idx="61">
                  <c:v>6.673847142857289</c:v>
                </c:pt>
                <c:pt idx="62">
                  <c:v>5.9203481428571418</c:v>
                </c:pt>
                <c:pt idx="63">
                  <c:v>5.8127055714285003</c:v>
                </c:pt>
                <c:pt idx="64">
                  <c:v>5.2744919999999862</c:v>
                </c:pt>
                <c:pt idx="65">
                  <c:v>4.8439212857144636</c:v>
                </c:pt>
                <c:pt idx="66">
                  <c:v>3.1216381428571136</c:v>
                </c:pt>
                <c:pt idx="67">
                  <c:v>3.121638142857341</c:v>
                </c:pt>
                <c:pt idx="68">
                  <c:v>3.4445661428571608</c:v>
                </c:pt>
                <c:pt idx="69">
                  <c:v>3.9827797142856749</c:v>
                </c:pt>
                <c:pt idx="70">
                  <c:v>3.8751369999997447</c:v>
                </c:pt>
                <c:pt idx="71">
                  <c:v>3.5522090000001523</c:v>
                </c:pt>
                <c:pt idx="72">
                  <c:v>3.8751369999999721</c:v>
                </c:pt>
                <c:pt idx="73">
                  <c:v>3.8751369999999721</c:v>
                </c:pt>
                <c:pt idx="74">
                  <c:v>4.1980651428568532</c:v>
                </c:pt>
                <c:pt idx="75">
                  <c:v>3.7674942857144966</c:v>
                </c:pt>
                <c:pt idx="76">
                  <c:v>3.5522090000001523</c:v>
                </c:pt>
                <c:pt idx="77">
                  <c:v>4.4133505714284862</c:v>
                </c:pt>
                <c:pt idx="78">
                  <c:v>4.6286358571426032</c:v>
                </c:pt>
                <c:pt idx="79">
                  <c:v>4.4133504285716523</c:v>
                </c:pt>
                <c:pt idx="80">
                  <c:v>4.3057078571427834</c:v>
                </c:pt>
                <c:pt idx="81">
                  <c:v>4.1980651428573079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5.9888809685011909E-2</c:v>
                </c:pt>
                <c:pt idx="3">
                  <c:v>0.26698980826809943</c:v>
                </c:pt>
                <c:pt idx="4">
                  <c:v>0.63846691877730377</c:v>
                </c:pt>
                <c:pt idx="5">
                  <c:v>1.1818444952942484</c:v>
                </c:pt>
                <c:pt idx="6">
                  <c:v>1.8995786420796741</c:v>
                </c:pt>
                <c:pt idx="7">
                  <c:v>2.7902400035868831</c:v>
                </c:pt>
                <c:pt idx="8">
                  <c:v>3.8490443612533309</c:v>
                </c:pt>
                <c:pt idx="9">
                  <c:v>5.0681792022696701</c:v>
                </c:pt>
                <c:pt idx="10">
                  <c:v>6.4370637908244648</c:v>
                </c:pt>
                <c:pt idx="11">
                  <c:v>7.9425961641929232</c:v>
                </c:pt>
                <c:pt idx="12">
                  <c:v>9.5694100333360197</c:v>
                </c:pt>
                <c:pt idx="13">
                  <c:v>11.300151241057069</c:v>
                </c:pt>
                <c:pt idx="14">
                  <c:v>13.115776689485289</c:v>
                </c:pt>
                <c:pt idx="15">
                  <c:v>14.995874826005773</c:v>
                </c:pt>
                <c:pt idx="16">
                  <c:v>16.919004419083802</c:v>
                </c:pt>
                <c:pt idx="17">
                  <c:v>18.863046829619037</c:v>
                </c:pt>
                <c:pt idx="18">
                  <c:v>20.805565993171186</c:v>
                </c:pt>
                <c:pt idx="19">
                  <c:v>22.724169725931937</c:v>
                </c:pt>
                <c:pt idx="20">
                  <c:v>24.596865673648868</c:v>
                </c:pt>
                <c:pt idx="21">
                  <c:v>26.402405190943419</c:v>
                </c:pt>
                <c:pt idx="22">
                  <c:v>28.120608636232113</c:v>
                </c:pt>
                <c:pt idx="23">
                  <c:v>29.732665968096068</c:v>
                </c:pt>
                <c:pt idx="24">
                  <c:v>31.22140710707815</c:v>
                </c:pt>
                <c:pt idx="25">
                  <c:v>32.571537256330252</c:v>
                </c:pt>
                <c:pt idx="26">
                  <c:v>33.769833227464744</c:v>
                </c:pt>
                <c:pt idx="27">
                  <c:v>34.805297764868946</c:v>
                </c:pt>
                <c:pt idx="28">
                  <c:v>35.66926987181192</c:v>
                </c:pt>
                <c:pt idx="29">
                  <c:v>36.355490183474053</c:v>
                </c:pt>
                <c:pt idx="30">
                  <c:v>36.860121474322725</c:v>
                </c:pt>
                <c:pt idx="31">
                  <c:v>37.181725399877251</c:v>
                </c:pt>
                <c:pt idx="32">
                  <c:v>37.321197527647236</c:v>
                </c:pt>
                <c:pt idx="33">
                  <c:v>37.28166358345532</c:v>
                </c:pt>
                <c:pt idx="34">
                  <c:v>37.068340605532065</c:v>
                </c:pt>
                <c:pt idx="35">
                  <c:v>36.68836734184184</c:v>
                </c:pt>
                <c:pt idx="36">
                  <c:v>36.150608732722119</c:v>
                </c:pt>
                <c:pt idx="37">
                  <c:v>35.465439682524384</c:v>
                </c:pt>
                <c:pt idx="38">
                  <c:v>34.64451353681762</c:v>
                </c:pt>
                <c:pt idx="39">
                  <c:v>33.700520746897695</c:v>
                </c:pt>
                <c:pt idx="40">
                  <c:v>32.646943126385302</c:v>
                </c:pt>
                <c:pt idx="41">
                  <c:v>31.497808895227688</c:v>
                </c:pt>
                <c:pt idx="42">
                  <c:v>30.267453377645463</c:v>
                </c:pt>
                <c:pt idx="43">
                  <c:v>28.970289788606742</c:v>
                </c:pt>
                <c:pt idx="44">
                  <c:v>27.620594026610515</c:v>
                </c:pt>
                <c:pt idx="45">
                  <c:v>26.232306808739498</c:v>
                </c:pt>
                <c:pt idx="46">
                  <c:v>24.818855857642834</c:v>
                </c:pt>
                <c:pt idx="47">
                  <c:v>23.393000199866929</c:v>
                </c:pt>
                <c:pt idx="48">
                  <c:v>21.966697980613997</c:v>
                </c:pt>
                <c:pt idx="49">
                  <c:v>20.550998560113943</c:v>
                </c:pt>
                <c:pt idx="50">
                  <c:v>19.155959048061536</c:v>
                </c:pt>
                <c:pt idx="51">
                  <c:v>17.79058486947206</c:v>
                </c:pt>
                <c:pt idx="52">
                  <c:v>16.462793449764696</c:v>
                </c:pt>
                <c:pt idx="53">
                  <c:v>15.179399668078402</c:v>
                </c:pt>
                <c:pt idx="54">
                  <c:v>13.946121362122701</c:v>
                </c:pt>
                <c:pt idx="55">
                  <c:v>12.767602878846063</c:v>
                </c:pt>
                <c:pt idx="56">
                  <c:v>11.64745445378594</c:v>
                </c:pt>
                <c:pt idx="57">
                  <c:v>10.588305066621531</c:v>
                </c:pt>
                <c:pt idx="58">
                  <c:v>9.5918663574892982</c:v>
                </c:pt>
                <c:pt idx="59">
                  <c:v>8.659005192513332</c:v>
                </c:pt>
                <c:pt idx="60">
                  <c:v>7.789822530749225</c:v>
                </c:pt>
                <c:pt idx="61">
                  <c:v>6.9837363602508304</c:v>
                </c:pt>
                <c:pt idx="62">
                  <c:v>6.2395666294463643</c:v>
                </c:pt>
                <c:pt idx="63">
                  <c:v>5.5556202923122253</c:v>
                </c:pt>
                <c:pt idx="64">
                  <c:v>4.929774802814439</c:v>
                </c:pt>
                <c:pt idx="65">
                  <c:v>4.3595586269019462</c:v>
                </c:pt>
                <c:pt idx="66">
                  <c:v>3.8422275806905435</c:v>
                </c:pt>
                <c:pt idx="67">
                  <c:v>3.3748360438420555</c:v>
                </c:pt>
                <c:pt idx="68">
                  <c:v>2.9543023309099965</c:v>
                </c:pt>
                <c:pt idx="69">
                  <c:v>2.5774677250023474</c:v>
                </c:pt>
                <c:pt idx="70">
                  <c:v>2.2411488829963742</c:v>
                </c:pt>
                <c:pt idx="71">
                  <c:v>1.9421835063077368</c:v>
                </c:pt>
                <c:pt idx="72">
                  <c:v>1.6774693335060431</c:v>
                </c:pt>
                <c:pt idx="73">
                  <c:v>1.4439966495127299</c:v>
                </c:pt>
                <c:pt idx="74">
                  <c:v>1.2388746202533607</c:v>
                </c:pt>
                <c:pt idx="75">
                  <c:v>1.0593518517966753</c:v>
                </c:pt>
                <c:pt idx="76">
                  <c:v>0.90283164020088635</c:v>
                </c:pt>
                <c:pt idx="77">
                  <c:v>0.76688242405016116</c:v>
                </c:pt>
                <c:pt idx="78">
                  <c:v>0.64924397796028377</c:v>
                </c:pt>
                <c:pt idx="79">
                  <c:v>0.5478298944085197</c:v>
                </c:pt>
                <c:pt idx="80">
                  <c:v>0.46072689551669532</c:v>
                </c:pt>
                <c:pt idx="81">
                  <c:v>0.38619149837150002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0736"/>
        <c:axId val="630722104"/>
      </c:scatterChart>
      <c:valAx>
        <c:axId val="63071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2104"/>
        <c:crosses val="autoZero"/>
        <c:crossBetween val="midCat"/>
      </c:valAx>
      <c:valAx>
        <c:axId val="6307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0.21528542857142863</c:v>
                </c:pt>
                <c:pt idx="3">
                  <c:v>0.43057085714285714</c:v>
                </c:pt>
                <c:pt idx="4">
                  <c:v>1.3993551428571429</c:v>
                </c:pt>
                <c:pt idx="5">
                  <c:v>2.3681394285714288</c:v>
                </c:pt>
                <c:pt idx="6">
                  <c:v>3.3369237142857142</c:v>
                </c:pt>
                <c:pt idx="7">
                  <c:v>4.3057080000000001</c:v>
                </c:pt>
                <c:pt idx="8">
                  <c:v>5.3821348571428578</c:v>
                </c:pt>
                <c:pt idx="9">
                  <c:v>6.889132571428572</c:v>
                </c:pt>
                <c:pt idx="10">
                  <c:v>8.288487571428572</c:v>
                </c:pt>
                <c:pt idx="11">
                  <c:v>15.715833571428574</c:v>
                </c:pt>
                <c:pt idx="12">
                  <c:v>27.018316571428571</c:v>
                </c:pt>
                <c:pt idx="13">
                  <c:v>44.34879057142858</c:v>
                </c:pt>
                <c:pt idx="14">
                  <c:v>65.339116285714283</c:v>
                </c:pt>
                <c:pt idx="15">
                  <c:v>88.267010571428557</c:v>
                </c:pt>
                <c:pt idx="16">
                  <c:v>114.31654299999998</c:v>
                </c:pt>
                <c:pt idx="17">
                  <c:v>141.3348597142857</c:v>
                </c:pt>
                <c:pt idx="18">
                  <c:v>163.29396971428571</c:v>
                </c:pt>
                <c:pt idx="19">
                  <c:v>183.8537247142857</c:v>
                </c:pt>
                <c:pt idx="20">
                  <c:v>200.53834257142859</c:v>
                </c:pt>
                <c:pt idx="21">
                  <c:v>216.36181885714285</c:v>
                </c:pt>
                <c:pt idx="22">
                  <c:v>231.86236714285712</c:v>
                </c:pt>
                <c:pt idx="23">
                  <c:v>247.57820071428569</c:v>
                </c:pt>
                <c:pt idx="24">
                  <c:v>276.74937128571429</c:v>
                </c:pt>
                <c:pt idx="25">
                  <c:v>308.18103842857141</c:v>
                </c:pt>
                <c:pt idx="26">
                  <c:v>344.67191228571431</c:v>
                </c:pt>
                <c:pt idx="27">
                  <c:v>382.66978400000005</c:v>
                </c:pt>
                <c:pt idx="28">
                  <c:v>421.74408257142863</c:v>
                </c:pt>
                <c:pt idx="29">
                  <c:v>462.2177362857143</c:v>
                </c:pt>
                <c:pt idx="30">
                  <c:v>502.58374728571431</c:v>
                </c:pt>
                <c:pt idx="31">
                  <c:v>537.02940999999987</c:v>
                </c:pt>
                <c:pt idx="32">
                  <c:v>578.57949071428561</c:v>
                </c:pt>
                <c:pt idx="33">
                  <c:v>620.99071299999991</c:v>
                </c:pt>
                <c:pt idx="34">
                  <c:v>665.9853599999999</c:v>
                </c:pt>
                <c:pt idx="35">
                  <c:v>708.2889395714285</c:v>
                </c:pt>
                <c:pt idx="36">
                  <c:v>751.77658871428571</c:v>
                </c:pt>
                <c:pt idx="37">
                  <c:v>795.47952328571432</c:v>
                </c:pt>
                <c:pt idx="38">
                  <c:v>833.04682428571425</c:v>
                </c:pt>
                <c:pt idx="39">
                  <c:v>865.016705</c:v>
                </c:pt>
                <c:pt idx="40">
                  <c:v>893.54201942857128</c:v>
                </c:pt>
                <c:pt idx="41">
                  <c:v>916.3622708571429</c:v>
                </c:pt>
                <c:pt idx="42">
                  <c:v>940.47423485714296</c:v>
                </c:pt>
                <c:pt idx="43">
                  <c:v>964.58619871428573</c:v>
                </c:pt>
                <c:pt idx="44">
                  <c:v>987.72937842857129</c:v>
                </c:pt>
                <c:pt idx="45">
                  <c:v>1012.1642702857141</c:v>
                </c:pt>
                <c:pt idx="46">
                  <c:v>1033.8004521428572</c:v>
                </c:pt>
                <c:pt idx="47">
                  <c:v>1056.190132857143</c:v>
                </c:pt>
                <c:pt idx="48">
                  <c:v>1079.7638832857144</c:v>
                </c:pt>
                <c:pt idx="49">
                  <c:v>1101.6153505714285</c:v>
                </c:pt>
                <c:pt idx="50">
                  <c:v>1120.8833931428571</c:v>
                </c:pt>
                <c:pt idx="51">
                  <c:v>1137.9985817142858</c:v>
                </c:pt>
                <c:pt idx="52">
                  <c:v>1155.0061277142856</c:v>
                </c:pt>
                <c:pt idx="53">
                  <c:v>1170.7219614285716</c:v>
                </c:pt>
                <c:pt idx="54">
                  <c:v>1183.9620131428571</c:v>
                </c:pt>
                <c:pt idx="55">
                  <c:v>1196.3409232857143</c:v>
                </c:pt>
                <c:pt idx="56">
                  <c:v>1208.3969051428573</c:v>
                </c:pt>
                <c:pt idx="57">
                  <c:v>1220.0223164285715</c:v>
                </c:pt>
                <c:pt idx="58">
                  <c:v>1231.5400849999999</c:v>
                </c:pt>
                <c:pt idx="59">
                  <c:v>1241.9814265714285</c:v>
                </c:pt>
                <c:pt idx="60">
                  <c:v>1251.5616264285713</c:v>
                </c:pt>
                <c:pt idx="61">
                  <c:v>1258.4507590000001</c:v>
                </c:pt>
                <c:pt idx="62">
                  <c:v>1264.5863925714286</c:v>
                </c:pt>
                <c:pt idx="63">
                  <c:v>1270.6143835714286</c:v>
                </c:pt>
                <c:pt idx="64">
                  <c:v>1276.104161</c:v>
                </c:pt>
                <c:pt idx="65">
                  <c:v>1281.1633677142859</c:v>
                </c:pt>
                <c:pt idx="66">
                  <c:v>1284.5002912857144</c:v>
                </c:pt>
                <c:pt idx="67">
                  <c:v>1287.8372148571432</c:v>
                </c:pt>
                <c:pt idx="68">
                  <c:v>1291.4970664285718</c:v>
                </c:pt>
                <c:pt idx="69">
                  <c:v>1295.6951315714289</c:v>
                </c:pt>
                <c:pt idx="70">
                  <c:v>1299.785554</c:v>
                </c:pt>
                <c:pt idx="71">
                  <c:v>1303.5530484285716</c:v>
                </c:pt>
                <c:pt idx="72">
                  <c:v>1307.643470857143</c:v>
                </c:pt>
                <c:pt idx="73">
                  <c:v>1311.7338932857144</c:v>
                </c:pt>
                <c:pt idx="74">
                  <c:v>1316.1472438571427</c:v>
                </c:pt>
                <c:pt idx="75">
                  <c:v>1320.1300235714286</c:v>
                </c:pt>
                <c:pt idx="76">
                  <c:v>1323.8975180000002</c:v>
                </c:pt>
                <c:pt idx="77">
                  <c:v>1328.5261540000001</c:v>
                </c:pt>
                <c:pt idx="78">
                  <c:v>1333.3700752857142</c:v>
                </c:pt>
                <c:pt idx="79">
                  <c:v>1337.9987111428572</c:v>
                </c:pt>
                <c:pt idx="80">
                  <c:v>1342.5197044285715</c:v>
                </c:pt>
                <c:pt idx="81">
                  <c:v>1346.9330550000002</c:v>
                </c:pt>
                <c:pt idx="82">
                  <c:v>1352.4228325714287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6616"/>
        <c:axId val="630721712"/>
      </c:scatterChart>
      <c:valAx>
        <c:axId val="63071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1712"/>
        <c:crosses val="autoZero"/>
        <c:crossBetween val="midCat"/>
      </c:valAx>
      <c:valAx>
        <c:axId val="6307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0.75349885714285736</c:v>
                </c:pt>
                <c:pt idx="5">
                  <c:v>0.75349885714285736</c:v>
                </c:pt>
                <c:pt idx="6">
                  <c:v>0.75349885714285691</c:v>
                </c:pt>
                <c:pt idx="7">
                  <c:v>0.75349885714285691</c:v>
                </c:pt>
                <c:pt idx="8">
                  <c:v>0.86114142857142917</c:v>
                </c:pt>
                <c:pt idx="9">
                  <c:v>1.2917122857142858</c:v>
                </c:pt>
                <c:pt idx="10">
                  <c:v>1.1840695714285714</c:v>
                </c:pt>
                <c:pt idx="11">
                  <c:v>7.212060571428573</c:v>
                </c:pt>
                <c:pt idx="12">
                  <c:v>11.08719757142857</c:v>
                </c:pt>
                <c:pt idx="13">
                  <c:v>17.115188571428579</c:v>
                </c:pt>
                <c:pt idx="14">
                  <c:v>20.775040285714283</c:v>
                </c:pt>
                <c:pt idx="15">
                  <c:v>22.712608857142847</c:v>
                </c:pt>
                <c:pt idx="16">
                  <c:v>25.834246999999998</c:v>
                </c:pt>
                <c:pt idx="17">
                  <c:v>26.80303128571429</c:v>
                </c:pt>
                <c:pt idx="18">
                  <c:v>21.743824571428583</c:v>
                </c:pt>
                <c:pt idx="19">
                  <c:v>20.344469571428569</c:v>
                </c:pt>
                <c:pt idx="20">
                  <c:v>16.469332428571455</c:v>
                </c:pt>
                <c:pt idx="21">
                  <c:v>15.608190857142835</c:v>
                </c:pt>
                <c:pt idx="22">
                  <c:v>15.285262857142845</c:v>
                </c:pt>
                <c:pt idx="23">
                  <c:v>15.500548142857133</c:v>
                </c:pt>
                <c:pt idx="24">
                  <c:v>28.955885142857149</c:v>
                </c:pt>
                <c:pt idx="25">
                  <c:v>31.216381714285696</c:v>
                </c:pt>
                <c:pt idx="26">
                  <c:v>36.275588428571474</c:v>
                </c:pt>
                <c:pt idx="27">
                  <c:v>37.782586285714309</c:v>
                </c:pt>
                <c:pt idx="28">
                  <c:v>38.859013142857158</c:v>
                </c:pt>
                <c:pt idx="29">
                  <c:v>40.258368285714234</c:v>
                </c:pt>
                <c:pt idx="30">
                  <c:v>40.150725571428588</c:v>
                </c:pt>
                <c:pt idx="31">
                  <c:v>34.230377285714191</c:v>
                </c:pt>
                <c:pt idx="32">
                  <c:v>41.334795285714314</c:v>
                </c:pt>
                <c:pt idx="33">
                  <c:v>42.195936857142875</c:v>
                </c:pt>
                <c:pt idx="34">
                  <c:v>44.779361571428559</c:v>
                </c:pt>
                <c:pt idx="35">
                  <c:v>42.088294142857173</c:v>
                </c:pt>
                <c:pt idx="36">
                  <c:v>43.272363714285781</c:v>
                </c:pt>
                <c:pt idx="37">
                  <c:v>43.487649142857187</c:v>
                </c:pt>
                <c:pt idx="38">
                  <c:v>37.352015571428502</c:v>
                </c:pt>
                <c:pt idx="39">
                  <c:v>31.754595285714323</c:v>
                </c:pt>
                <c:pt idx="40">
                  <c:v>28.310028999999851</c:v>
                </c:pt>
                <c:pt idx="41">
                  <c:v>22.604966000000196</c:v>
                </c:pt>
                <c:pt idx="42">
                  <c:v>23.89667857142863</c:v>
                </c:pt>
                <c:pt idx="43">
                  <c:v>23.896678428571342</c:v>
                </c:pt>
                <c:pt idx="44">
                  <c:v>22.927894285714139</c:v>
                </c:pt>
                <c:pt idx="45">
                  <c:v>24.219606428571389</c:v>
                </c:pt>
                <c:pt idx="46">
                  <c:v>21.420896428571588</c:v>
                </c:pt>
                <c:pt idx="47">
                  <c:v>22.174395285714333</c:v>
                </c:pt>
                <c:pt idx="48">
                  <c:v>23.358465000000002</c:v>
                </c:pt>
                <c:pt idx="49">
                  <c:v>21.636181857142653</c:v>
                </c:pt>
                <c:pt idx="50">
                  <c:v>19.052757142857196</c:v>
                </c:pt>
                <c:pt idx="51">
                  <c:v>16.899903142857262</c:v>
                </c:pt>
                <c:pt idx="52">
                  <c:v>16.792260571428393</c:v>
                </c:pt>
                <c:pt idx="53">
                  <c:v>15.500548285714535</c:v>
                </c:pt>
                <c:pt idx="54">
                  <c:v>13.024766285714099</c:v>
                </c:pt>
                <c:pt idx="55">
                  <c:v>12.163624714285765</c:v>
                </c:pt>
                <c:pt idx="56">
                  <c:v>11.840696428571595</c:v>
                </c:pt>
                <c:pt idx="57">
                  <c:v>11.410125857142679</c:v>
                </c:pt>
                <c:pt idx="58">
                  <c:v>11.302483142856977</c:v>
                </c:pt>
                <c:pt idx="59">
                  <c:v>10.226056142857237</c:v>
                </c:pt>
                <c:pt idx="60">
                  <c:v>9.364914428571387</c:v>
                </c:pt>
                <c:pt idx="61">
                  <c:v>6.673847142857289</c:v>
                </c:pt>
                <c:pt idx="62">
                  <c:v>5.9203481428571418</c:v>
                </c:pt>
                <c:pt idx="63">
                  <c:v>5.8127055714285003</c:v>
                </c:pt>
                <c:pt idx="64">
                  <c:v>5.2744919999999862</c:v>
                </c:pt>
                <c:pt idx="65">
                  <c:v>4.8439212857144636</c:v>
                </c:pt>
                <c:pt idx="66">
                  <c:v>3.1216381428571136</c:v>
                </c:pt>
                <c:pt idx="67">
                  <c:v>3.121638142857341</c:v>
                </c:pt>
                <c:pt idx="68">
                  <c:v>3.4445661428571608</c:v>
                </c:pt>
                <c:pt idx="69">
                  <c:v>3.9827797142856749</c:v>
                </c:pt>
                <c:pt idx="70">
                  <c:v>3.8751369999997447</c:v>
                </c:pt>
                <c:pt idx="71">
                  <c:v>3.5522090000001523</c:v>
                </c:pt>
                <c:pt idx="72">
                  <c:v>3.8751369999999721</c:v>
                </c:pt>
                <c:pt idx="73">
                  <c:v>3.8751369999999721</c:v>
                </c:pt>
                <c:pt idx="74">
                  <c:v>4.1980651428568532</c:v>
                </c:pt>
                <c:pt idx="75">
                  <c:v>3.7674942857144966</c:v>
                </c:pt>
                <c:pt idx="76">
                  <c:v>3.5522090000001523</c:v>
                </c:pt>
                <c:pt idx="77">
                  <c:v>4.4133505714284862</c:v>
                </c:pt>
                <c:pt idx="78">
                  <c:v>4.6286358571426032</c:v>
                </c:pt>
                <c:pt idx="79">
                  <c:v>4.4133504285716523</c:v>
                </c:pt>
                <c:pt idx="80">
                  <c:v>4.3057078571427834</c:v>
                </c:pt>
                <c:pt idx="81">
                  <c:v>4.1980651428573079</c:v>
                </c:pt>
                <c:pt idx="82">
                  <c:v>5.2744921428570475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7792"/>
        <c:axId val="630717400"/>
      </c:scatterChart>
      <c:valAx>
        <c:axId val="63071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7400"/>
        <c:crosses val="autoZero"/>
        <c:crossBetween val="midCat"/>
      </c:valAx>
      <c:valAx>
        <c:axId val="63071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8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0.21528542857142852</c:v>
                </c:pt>
                <c:pt idx="2">
                  <c:v>0.21528542857142863</c:v>
                </c:pt>
                <c:pt idx="3">
                  <c:v>0.21528542857142852</c:v>
                </c:pt>
                <c:pt idx="4">
                  <c:v>0.96878428571428588</c:v>
                </c:pt>
                <c:pt idx="5">
                  <c:v>0.96878428571428588</c:v>
                </c:pt>
                <c:pt idx="6">
                  <c:v>0.96878428571428543</c:v>
                </c:pt>
                <c:pt idx="7">
                  <c:v>0.96878428571428543</c:v>
                </c:pt>
                <c:pt idx="8">
                  <c:v>1.0764268571428577</c:v>
                </c:pt>
                <c:pt idx="9">
                  <c:v>1.5069977142857143</c:v>
                </c:pt>
                <c:pt idx="10">
                  <c:v>1.3993549999999999</c:v>
                </c:pt>
                <c:pt idx="11">
                  <c:v>7.4273460000000018</c:v>
                </c:pt>
                <c:pt idx="12">
                  <c:v>11.302482999999999</c:v>
                </c:pt>
                <c:pt idx="13">
                  <c:v>17.330474000000006</c:v>
                </c:pt>
                <c:pt idx="14">
                  <c:v>20.99032571428571</c:v>
                </c:pt>
                <c:pt idx="15">
                  <c:v>22.927894285714274</c:v>
                </c:pt>
                <c:pt idx="16">
                  <c:v>26.049532428571425</c:v>
                </c:pt>
                <c:pt idx="17">
                  <c:v>27.018316714285717</c:v>
                </c:pt>
                <c:pt idx="18">
                  <c:v>21.95911000000001</c:v>
                </c:pt>
                <c:pt idx="19">
                  <c:v>20.559754999999996</c:v>
                </c:pt>
                <c:pt idx="20">
                  <c:v>16.684617857142882</c:v>
                </c:pt>
                <c:pt idx="21">
                  <c:v>15.823476285714264</c:v>
                </c:pt>
                <c:pt idx="22">
                  <c:v>15.500548285714274</c:v>
                </c:pt>
                <c:pt idx="23">
                  <c:v>15.715833571428561</c:v>
                </c:pt>
                <c:pt idx="24">
                  <c:v>29.171170571428576</c:v>
                </c:pt>
                <c:pt idx="25">
                  <c:v>31.431667142857123</c:v>
                </c:pt>
                <c:pt idx="26">
                  <c:v>36.490873857142901</c:v>
                </c:pt>
                <c:pt idx="27">
                  <c:v>37.997871714285736</c:v>
                </c:pt>
                <c:pt idx="28">
                  <c:v>39.074298571428585</c:v>
                </c:pt>
                <c:pt idx="29">
                  <c:v>40.47365371428566</c:v>
                </c:pt>
                <c:pt idx="30">
                  <c:v>40.366011000000015</c:v>
                </c:pt>
                <c:pt idx="31">
                  <c:v>34.445662714285618</c:v>
                </c:pt>
                <c:pt idx="32">
                  <c:v>41.550080714285741</c:v>
                </c:pt>
                <c:pt idx="33">
                  <c:v>42.411222285714302</c:v>
                </c:pt>
                <c:pt idx="34">
                  <c:v>44.994646999999986</c:v>
                </c:pt>
                <c:pt idx="35">
                  <c:v>42.3035795714286</c:v>
                </c:pt>
                <c:pt idx="36">
                  <c:v>43.487649142857208</c:v>
                </c:pt>
                <c:pt idx="37">
                  <c:v>43.702934571428614</c:v>
                </c:pt>
                <c:pt idx="38">
                  <c:v>37.567300999999929</c:v>
                </c:pt>
                <c:pt idx="39">
                  <c:v>31.96988071428575</c:v>
                </c:pt>
                <c:pt idx="40">
                  <c:v>28.525314428571278</c:v>
                </c:pt>
                <c:pt idx="41">
                  <c:v>22.820251428571623</c:v>
                </c:pt>
                <c:pt idx="42">
                  <c:v>24.111964000000057</c:v>
                </c:pt>
                <c:pt idx="43">
                  <c:v>24.111963857142769</c:v>
                </c:pt>
                <c:pt idx="44">
                  <c:v>23.143179714285566</c:v>
                </c:pt>
                <c:pt idx="45">
                  <c:v>24.434891857142816</c:v>
                </c:pt>
                <c:pt idx="46">
                  <c:v>21.636181857143015</c:v>
                </c:pt>
                <c:pt idx="47">
                  <c:v>22.38968071428576</c:v>
                </c:pt>
                <c:pt idx="48">
                  <c:v>23.573750428571429</c:v>
                </c:pt>
                <c:pt idx="49">
                  <c:v>21.851467285714079</c:v>
                </c:pt>
                <c:pt idx="50">
                  <c:v>19.268042571428623</c:v>
                </c:pt>
                <c:pt idx="51">
                  <c:v>17.115188571428689</c:v>
                </c:pt>
                <c:pt idx="52">
                  <c:v>17.00754599999982</c:v>
                </c:pt>
                <c:pt idx="53">
                  <c:v>15.715833714285964</c:v>
                </c:pt>
                <c:pt idx="54">
                  <c:v>13.240051714285528</c:v>
                </c:pt>
                <c:pt idx="55">
                  <c:v>12.378910142857194</c:v>
                </c:pt>
                <c:pt idx="56">
                  <c:v>12.055981857143024</c:v>
                </c:pt>
                <c:pt idx="57">
                  <c:v>11.625411285714108</c:v>
                </c:pt>
                <c:pt idx="58">
                  <c:v>11.517768571428405</c:v>
                </c:pt>
                <c:pt idx="59">
                  <c:v>10.441341571428666</c:v>
                </c:pt>
                <c:pt idx="60">
                  <c:v>9.5801998571428157</c:v>
                </c:pt>
                <c:pt idx="61">
                  <c:v>6.8891325714287177</c:v>
                </c:pt>
                <c:pt idx="62">
                  <c:v>6.1356335714285706</c:v>
                </c:pt>
                <c:pt idx="63">
                  <c:v>6.027990999999929</c:v>
                </c:pt>
                <c:pt idx="64">
                  <c:v>5.4897774285714149</c:v>
                </c:pt>
                <c:pt idx="65">
                  <c:v>5.0592067142858923</c:v>
                </c:pt>
                <c:pt idx="66">
                  <c:v>3.3369235714285423</c:v>
                </c:pt>
                <c:pt idx="67">
                  <c:v>3.3369235714287697</c:v>
                </c:pt>
                <c:pt idx="68">
                  <c:v>3.6598515714285895</c:v>
                </c:pt>
                <c:pt idx="69">
                  <c:v>4.1980651428571036</c:v>
                </c:pt>
                <c:pt idx="70">
                  <c:v>4.0904224285711734</c:v>
                </c:pt>
                <c:pt idx="71">
                  <c:v>3.767494428571581</c:v>
                </c:pt>
                <c:pt idx="72">
                  <c:v>4.0904224285714008</c:v>
                </c:pt>
                <c:pt idx="73">
                  <c:v>4.0904224285714008</c:v>
                </c:pt>
                <c:pt idx="74">
                  <c:v>4.4133505714282819</c:v>
                </c:pt>
                <c:pt idx="75">
                  <c:v>3.9827797142859254</c:v>
                </c:pt>
                <c:pt idx="76">
                  <c:v>3.767494428571581</c:v>
                </c:pt>
                <c:pt idx="77">
                  <c:v>4.6286359999999149</c:v>
                </c:pt>
                <c:pt idx="78">
                  <c:v>4.8439212857140319</c:v>
                </c:pt>
                <c:pt idx="79">
                  <c:v>4.628635857143081</c:v>
                </c:pt>
                <c:pt idx="80">
                  <c:v>4.5209932857142121</c:v>
                </c:pt>
                <c:pt idx="81">
                  <c:v>4.4133505714287367</c:v>
                </c:pt>
                <c:pt idx="82">
                  <c:v>5.4897775714284762</c:v>
                </c:pt>
                <c:pt idx="83">
                  <c:v>5.2744921428570706</c:v>
                </c:pt>
                <c:pt idx="84">
                  <c:v>4.3057078571430338</c:v>
                </c:pt>
                <c:pt idx="85">
                  <c:v>4.6286358571426263</c:v>
                </c:pt>
                <c:pt idx="86">
                  <c:v>4.9515641428574781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2.4263120077240607</c:v>
                </c:pt>
                <c:pt idx="2">
                  <c:v>2.4653818397796892</c:v>
                </c:pt>
                <c:pt idx="3">
                  <c:v>2.5051298336542507</c:v>
                </c:pt>
                <c:pt idx="4">
                  <c:v>2.5455673214457235</c:v>
                </c:pt>
                <c:pt idx="5">
                  <c:v>2.5867058087534769</c:v>
                </c:pt>
                <c:pt idx="6">
                  <c:v>2.6285569767515282</c:v>
                </c:pt>
                <c:pt idx="7">
                  <c:v>2.6711326842638172</c:v>
                </c:pt>
                <c:pt idx="8">
                  <c:v>2.7144449698403728</c:v>
                </c:pt>
                <c:pt idx="9">
                  <c:v>2.7585060538332264</c:v>
                </c:pt>
                <c:pt idx="10">
                  <c:v>2.8033283404708502</c:v>
                </c:pt>
                <c:pt idx="11">
                  <c:v>2.8489244199298662</c:v>
                </c:pt>
                <c:pt idx="12">
                  <c:v>2.8953070704026755</c:v>
                </c:pt>
                <c:pt idx="13">
                  <c:v>2.9424892601596335</c:v>
                </c:pt>
                <c:pt idx="14">
                  <c:v>2.9904841496043115</c:v>
                </c:pt>
                <c:pt idx="15">
                  <c:v>3.0393050933203245</c:v>
                </c:pt>
                <c:pt idx="16">
                  <c:v>3.0889656421081302</c:v>
                </c:pt>
                <c:pt idx="17">
                  <c:v>3.1394795450101611</c:v>
                </c:pt>
                <c:pt idx="18">
                  <c:v>3.1908607513225418</c:v>
                </c:pt>
                <c:pt idx="19">
                  <c:v>3.2431234125915882</c:v>
                </c:pt>
                <c:pt idx="20">
                  <c:v>3.296281884593232</c:v>
                </c:pt>
                <c:pt idx="21">
                  <c:v>3.3503507292933747</c:v>
                </c:pt>
                <c:pt idx="22">
                  <c:v>3.4053447167871687</c:v>
                </c:pt>
                <c:pt idx="23">
                  <c:v>3.4612788272150636</c:v>
                </c:pt>
                <c:pt idx="24">
                  <c:v>3.5181682526534512</c:v>
                </c:pt>
                <c:pt idx="25">
                  <c:v>3.5760283989775612</c:v>
                </c:pt>
                <c:pt idx="26">
                  <c:v>3.6348748876942532</c:v>
                </c:pt>
                <c:pt idx="27">
                  <c:v>3.6947235577422211</c:v>
                </c:pt>
                <c:pt idx="28">
                  <c:v>3.7555904672569911</c:v>
                </c:pt>
                <c:pt idx="29">
                  <c:v>3.8174918952980805</c:v>
                </c:pt>
                <c:pt idx="30">
                  <c:v>3.8804443435355047</c:v>
                </c:pt>
                <c:pt idx="31">
                  <c:v>3.9444645378927534</c:v>
                </c:pt>
                <c:pt idx="32">
                  <c:v>4.0095694301432401</c:v>
                </c:pt>
                <c:pt idx="33">
                  <c:v>4.0757761994571231</c:v>
                </c:pt>
                <c:pt idx="34">
                  <c:v>4.1431022538952771</c:v>
                </c:pt>
                <c:pt idx="35">
                  <c:v>4.2115652318470662</c:v>
                </c:pt>
                <c:pt idx="36">
                  <c:v>4.2811830034084917</c:v>
                </c:pt>
                <c:pt idx="37">
                  <c:v>4.3519736716971096</c:v>
                </c:pt>
                <c:pt idx="38">
                  <c:v>4.4239555741000318</c:v>
                </c:pt>
                <c:pt idx="39">
                  <c:v>4.497147283451163</c:v>
                </c:pt>
                <c:pt idx="40">
                  <c:v>4.5715676091337336</c:v>
                </c:pt>
                <c:pt idx="41">
                  <c:v>4.6472355981040137</c:v>
                </c:pt>
                <c:pt idx="42">
                  <c:v>4.7241705358319752</c:v>
                </c:pt>
                <c:pt idx="43">
                  <c:v>4.8023919471545282</c:v>
                </c:pt>
                <c:pt idx="44">
                  <c:v>4.8819195970368163</c:v>
                </c:pt>
                <c:pt idx="45">
                  <c:v>4.9627734912368995</c:v>
                </c:pt>
                <c:pt idx="46">
                  <c:v>5.0449738768689985</c:v>
                </c:pt>
                <c:pt idx="47">
                  <c:v>5.1285412428603534</c:v>
                </c:pt>
                <c:pt idx="48">
                  <c:v>5.2134963202965494</c:v>
                </c:pt>
                <c:pt idx="49">
                  <c:v>5.2998600826500333</c:v>
                </c:pt>
                <c:pt idx="50">
                  <c:v>5.3876537458863751</c:v>
                </c:pt>
                <c:pt idx="51">
                  <c:v>5.4768987684426476</c:v>
                </c:pt>
                <c:pt idx="52">
                  <c:v>5.5676168510721755</c:v>
                </c:pt>
                <c:pt idx="53">
                  <c:v>5.6598299365496647</c:v>
                </c:pt>
                <c:pt idx="54">
                  <c:v>5.753560209230602</c:v>
                </c:pt>
                <c:pt idx="55">
                  <c:v>5.8488300944586502</c:v>
                </c:pt>
                <c:pt idx="56">
                  <c:v>5.9456622578144911</c:v>
                </c:pt>
                <c:pt idx="57">
                  <c:v>6.0440796041995464</c:v>
                </c:pt>
                <c:pt idx="58">
                  <c:v>6.1441052767476414</c:v>
                </c:pt>
                <c:pt idx="59">
                  <c:v>6.2457626555576384</c:v>
                </c:pt>
                <c:pt idx="60">
                  <c:v>6.3490753562397932</c:v>
                </c:pt>
                <c:pt idx="61">
                  <c:v>6.4540672282684319</c:v>
                </c:pt>
                <c:pt idx="62">
                  <c:v>6.5607623531333479</c:v>
                </c:pt>
                <c:pt idx="63">
                  <c:v>6.6691850422821055</c:v>
                </c:pt>
                <c:pt idx="64">
                  <c:v>6.7793598348452733</c:v>
                </c:pt>
                <c:pt idx="65">
                  <c:v>6.8913114951364038</c:v>
                </c:pt>
                <c:pt idx="66">
                  <c:v>7.0050650099183391</c:v>
                </c:pt>
                <c:pt idx="67">
                  <c:v>7.1206455854272912</c:v>
                </c:pt>
                <c:pt idx="68">
                  <c:v>7.2380786441458902</c:v>
                </c:pt>
                <c:pt idx="69">
                  <c:v>7.3573898213162261</c:v>
                </c:pt>
                <c:pt idx="70">
                  <c:v>7.4786049611836756</c:v>
                </c:pt>
                <c:pt idx="71">
                  <c:v>7.6017501129621694</c:v>
                </c:pt>
                <c:pt idx="72">
                  <c:v>7.726851526511255</c:v>
                </c:pt>
                <c:pt idx="73">
                  <c:v>7.8539356477152387</c:v>
                </c:pt>
                <c:pt idx="74">
                  <c:v>7.9830291135543678</c:v>
                </c:pt>
                <c:pt idx="75">
                  <c:v>8.1141587468579175</c:v>
                </c:pt>
                <c:pt idx="76">
                  <c:v>8.2473515507287818</c:v>
                </c:pt>
                <c:pt idx="77">
                  <c:v>8.3826347026290371</c:v>
                </c:pt>
                <c:pt idx="78">
                  <c:v>8.5200355481157342</c:v>
                </c:pt>
                <c:pt idx="79">
                  <c:v>8.6595815942159202</c:v>
                </c:pt>
                <c:pt idx="80">
                  <c:v>8.801300502429882</c:v>
                </c:pt>
                <c:pt idx="81">
                  <c:v>8.945220081351243</c:v>
                </c:pt>
                <c:pt idx="82">
                  <c:v>9.091368278892503</c:v>
                </c:pt>
                <c:pt idx="83">
                  <c:v>9.2397731741043554</c:v>
                </c:pt>
                <c:pt idx="84">
                  <c:v>9.3904629685770651</c:v>
                </c:pt>
                <c:pt idx="85">
                  <c:v>9.5434659774119002</c:v>
                </c:pt>
                <c:pt idx="86">
                  <c:v>9.6988106197506223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52544"/>
        <c:axId val="488950584"/>
      </c:scatterChart>
      <c:valAx>
        <c:axId val="4889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0584"/>
        <c:crosses val="autoZero"/>
        <c:crossBetween val="midCat"/>
      </c:valAx>
      <c:valAx>
        <c:axId val="4889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0.21528542857142852</c:v>
                </c:pt>
                <c:pt idx="4">
                  <c:v>1.1840697142857144</c:v>
                </c:pt>
                <c:pt idx="5">
                  <c:v>2.1528540000000005</c:v>
                </c:pt>
                <c:pt idx="6">
                  <c:v>3.1216382857142859</c:v>
                </c:pt>
                <c:pt idx="7">
                  <c:v>4.0904225714285714</c:v>
                </c:pt>
                <c:pt idx="8">
                  <c:v>5.166849428571429</c:v>
                </c:pt>
                <c:pt idx="9">
                  <c:v>6.6738471428571433</c:v>
                </c:pt>
                <c:pt idx="10">
                  <c:v>8.0732021428571432</c:v>
                </c:pt>
                <c:pt idx="11">
                  <c:v>15.500548142857145</c:v>
                </c:pt>
                <c:pt idx="12">
                  <c:v>26.803031142857144</c:v>
                </c:pt>
                <c:pt idx="13">
                  <c:v>44.133505142857146</c:v>
                </c:pt>
                <c:pt idx="14">
                  <c:v>65.123830857142863</c:v>
                </c:pt>
                <c:pt idx="15">
                  <c:v>88.051725142857137</c:v>
                </c:pt>
                <c:pt idx="16">
                  <c:v>114.10125757142856</c:v>
                </c:pt>
                <c:pt idx="17">
                  <c:v>141.11957428571426</c:v>
                </c:pt>
                <c:pt idx="18">
                  <c:v>163.07868428571427</c:v>
                </c:pt>
                <c:pt idx="19">
                  <c:v>183.63843928571427</c:v>
                </c:pt>
                <c:pt idx="20">
                  <c:v>200.32305714285715</c:v>
                </c:pt>
                <c:pt idx="21">
                  <c:v>216.14653342857142</c:v>
                </c:pt>
                <c:pt idx="22">
                  <c:v>231.64708171428569</c:v>
                </c:pt>
                <c:pt idx="23">
                  <c:v>247.36291528571425</c:v>
                </c:pt>
                <c:pt idx="24">
                  <c:v>276.53408585714283</c:v>
                </c:pt>
                <c:pt idx="25">
                  <c:v>307.96575299999995</c:v>
                </c:pt>
                <c:pt idx="26">
                  <c:v>344.45662685714285</c:v>
                </c:pt>
                <c:pt idx="27">
                  <c:v>382.45449857142859</c:v>
                </c:pt>
                <c:pt idx="28">
                  <c:v>421.52879714285717</c:v>
                </c:pt>
                <c:pt idx="29">
                  <c:v>462.00245085714283</c:v>
                </c:pt>
                <c:pt idx="30">
                  <c:v>502.36846185714285</c:v>
                </c:pt>
                <c:pt idx="31">
                  <c:v>536.81412457142847</c:v>
                </c:pt>
                <c:pt idx="32">
                  <c:v>578.36420528571421</c:v>
                </c:pt>
                <c:pt idx="33">
                  <c:v>620.77542757142851</c:v>
                </c:pt>
                <c:pt idx="34">
                  <c:v>665.77007457142849</c:v>
                </c:pt>
                <c:pt idx="35">
                  <c:v>708.07365414285709</c:v>
                </c:pt>
                <c:pt idx="36">
                  <c:v>751.5613032857143</c:v>
                </c:pt>
                <c:pt idx="37">
                  <c:v>795.26423785714292</c:v>
                </c:pt>
                <c:pt idx="38">
                  <c:v>832.83153885714285</c:v>
                </c:pt>
                <c:pt idx="39">
                  <c:v>864.8014195714286</c:v>
                </c:pt>
                <c:pt idx="40">
                  <c:v>893.32673399999987</c:v>
                </c:pt>
                <c:pt idx="41">
                  <c:v>916.1469854285715</c:v>
                </c:pt>
                <c:pt idx="42">
                  <c:v>940.25894942857155</c:v>
                </c:pt>
                <c:pt idx="43">
                  <c:v>964.37091328571432</c:v>
                </c:pt>
                <c:pt idx="44">
                  <c:v>987.51409299999989</c:v>
                </c:pt>
                <c:pt idx="45">
                  <c:v>1011.9489848571427</c:v>
                </c:pt>
                <c:pt idx="46">
                  <c:v>1033.5851667142858</c:v>
                </c:pt>
                <c:pt idx="47">
                  <c:v>1055.9748474285716</c:v>
                </c:pt>
                <c:pt idx="48">
                  <c:v>1079.548597857143</c:v>
                </c:pt>
                <c:pt idx="49">
                  <c:v>1101.4000651428571</c:v>
                </c:pt>
                <c:pt idx="50">
                  <c:v>1120.6681077142857</c:v>
                </c:pt>
                <c:pt idx="51">
                  <c:v>1137.7832962857144</c:v>
                </c:pt>
                <c:pt idx="52">
                  <c:v>1154.7908422857142</c:v>
                </c:pt>
                <c:pt idx="53">
                  <c:v>1170.5066760000002</c:v>
                </c:pt>
                <c:pt idx="54">
                  <c:v>1183.7467277142857</c:v>
                </c:pt>
                <c:pt idx="55">
                  <c:v>1196.1256378571429</c:v>
                </c:pt>
                <c:pt idx="56">
                  <c:v>1208.1816197142859</c:v>
                </c:pt>
                <c:pt idx="57">
                  <c:v>1219.8070310000001</c:v>
                </c:pt>
                <c:pt idx="58">
                  <c:v>1231.3247995714285</c:v>
                </c:pt>
                <c:pt idx="59">
                  <c:v>1241.7661411428571</c:v>
                </c:pt>
                <c:pt idx="60">
                  <c:v>1251.3463409999999</c:v>
                </c:pt>
                <c:pt idx="61">
                  <c:v>1258.2354735714287</c:v>
                </c:pt>
                <c:pt idx="62">
                  <c:v>1264.3711071428572</c:v>
                </c:pt>
                <c:pt idx="63">
                  <c:v>1270.3990981428572</c:v>
                </c:pt>
                <c:pt idx="64">
                  <c:v>1275.8888755714286</c:v>
                </c:pt>
                <c:pt idx="65">
                  <c:v>1280.9480822857145</c:v>
                </c:pt>
                <c:pt idx="66">
                  <c:v>1284.285005857143</c:v>
                </c:pt>
                <c:pt idx="67">
                  <c:v>1287.6219294285718</c:v>
                </c:pt>
                <c:pt idx="68">
                  <c:v>1291.2817810000004</c:v>
                </c:pt>
                <c:pt idx="69">
                  <c:v>1295.4798461428575</c:v>
                </c:pt>
                <c:pt idx="70">
                  <c:v>1299.5702685714286</c:v>
                </c:pt>
                <c:pt idx="71">
                  <c:v>1303.3377630000002</c:v>
                </c:pt>
                <c:pt idx="72">
                  <c:v>1307.4281854285716</c:v>
                </c:pt>
                <c:pt idx="73">
                  <c:v>1311.518607857143</c:v>
                </c:pt>
                <c:pt idx="74">
                  <c:v>1315.9319584285713</c:v>
                </c:pt>
                <c:pt idx="75">
                  <c:v>1319.9147381428572</c:v>
                </c:pt>
                <c:pt idx="76">
                  <c:v>1323.6822325714288</c:v>
                </c:pt>
                <c:pt idx="77">
                  <c:v>1328.3108685714287</c:v>
                </c:pt>
                <c:pt idx="78">
                  <c:v>1333.1547898571428</c:v>
                </c:pt>
                <c:pt idx="79">
                  <c:v>1337.7834257142858</c:v>
                </c:pt>
                <c:pt idx="80">
                  <c:v>1342.3044190000001</c:v>
                </c:pt>
                <c:pt idx="81">
                  <c:v>1346.7177695714288</c:v>
                </c:pt>
                <c:pt idx="82">
                  <c:v>1352.2075471428573</c:v>
                </c:pt>
                <c:pt idx="83">
                  <c:v>1357.4820392857143</c:v>
                </c:pt>
                <c:pt idx="84">
                  <c:v>1361.7877471428574</c:v>
                </c:pt>
                <c:pt idx="85">
                  <c:v>1366.416383</c:v>
                </c:pt>
                <c:pt idx="86">
                  <c:v>1371.3679471428575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1.0413786942345827E-9</c:v>
                </c:pt>
                <c:pt idx="3">
                  <c:v>8.696587441150685E-6</c:v>
                </c:pt>
                <c:pt idx="4">
                  <c:v>6.5848042913653688E-4</c:v>
                </c:pt>
                <c:pt idx="5">
                  <c:v>9.648285026737825E-3</c:v>
                </c:pt>
                <c:pt idx="6">
                  <c:v>6.3493044995536763E-2</c:v>
                </c:pt>
                <c:pt idx="7">
                  <c:v>0.26142867324740882</c:v>
                </c:pt>
                <c:pt idx="8">
                  <c:v>0.79301771781823926</c:v>
                </c:pt>
                <c:pt idx="9">
                  <c:v>1.9437356054672015</c:v>
                </c:pt>
                <c:pt idx="10">
                  <c:v>4.0760884808337909</c:v>
                </c:pt>
                <c:pt idx="11">
                  <c:v>7.5941035316857644</c:v>
                </c:pt>
                <c:pt idx="12">
                  <c:v>12.902179935974836</c:v>
                </c:pt>
                <c:pt idx="13">
                  <c:v>20.367428290850839</c:v>
                </c:pt>
                <c:pt idx="14">
                  <c:v>30.290930713849534</c:v>
                </c:pt>
                <c:pt idx="15">
                  <c:v>42.889875399628821</c:v>
                </c:pt>
                <c:pt idx="16">
                  <c:v>58.290076376446621</c:v>
                </c:pt>
                <c:pt idx="17">
                  <c:v>76.527046911715189</c:v>
                </c:pt>
                <c:pt idx="18">
                  <c:v>97.553303848306342</c:v>
                </c:pt>
                <c:pt idx="19">
                  <c:v>121.24963100179886</c:v>
                </c:pt>
                <c:pt idx="20">
                  <c:v>147.43836444658749</c:v>
                </c:pt>
                <c:pt idx="21">
                  <c:v>175.89720229176507</c:v>
                </c:pt>
                <c:pt idx="22">
                  <c:v>206.37247918614847</c:v>
                </c:pt>
                <c:pt idx="23">
                  <c:v>238.59122676570811</c:v>
                </c:pt>
                <c:pt idx="24">
                  <c:v>272.27164513713313</c:v>
                </c:pt>
                <c:pt idx="25">
                  <c:v>307.13183652882356</c:v>
                </c:pt>
                <c:pt idx="26">
                  <c:v>342.89680951976999</c:v>
                </c:pt>
                <c:pt idx="27">
                  <c:v>379.30386359526864</c:v>
                </c:pt>
                <c:pt idx="28">
                  <c:v>416.10652229439563</c:v>
                </c:pt>
                <c:pt idx="29">
                  <c:v>453.07721062859866</c:v>
                </c:pt>
                <c:pt idx="30">
                  <c:v>490.00887843366763</c:v>
                </c:pt>
                <c:pt idx="31">
                  <c:v>526.71576341156401</c:v>
                </c:pt>
                <c:pt idx="32">
                  <c:v>563.03347144758413</c:v>
                </c:pt>
                <c:pt idx="33">
                  <c:v>598.8185313750397</c:v>
                </c:pt>
                <c:pt idx="34">
                  <c:v>633.94755946167038</c:v>
                </c:pt>
                <c:pt idx="35">
                  <c:v>668.31614730686874</c:v>
                </c:pt>
                <c:pt idx="36">
                  <c:v>701.83756666061902</c:v>
                </c:pt>
                <c:pt idx="37">
                  <c:v>734.44136649962206</c:v>
                </c:pt>
                <c:pt idx="38">
                  <c:v>766.07192177843251</c:v>
                </c:pt>
                <c:pt idx="39">
                  <c:v>796.68697964520084</c:v>
                </c:pt>
                <c:pt idx="40">
                  <c:v>826.25623746598114</c:v>
                </c:pt>
                <c:pt idx="41">
                  <c:v>854.75997755308458</c:v>
                </c:pt>
                <c:pt idx="42">
                  <c:v>882.18777581845279</c:v>
                </c:pt>
                <c:pt idx="43">
                  <c:v>908.53729543849897</c:v>
                </c:pt>
                <c:pt idx="44">
                  <c:v>933.81317179449479</c:v>
                </c:pt>
                <c:pt idx="45">
                  <c:v>958.02599123062282</c:v>
                </c:pt>
                <c:pt idx="46">
                  <c:v>981.19136335976486</c:v>
                </c:pt>
                <c:pt idx="47">
                  <c:v>1003.329084577646</c:v>
                </c:pt>
                <c:pt idx="48">
                  <c:v>1024.4623889749203</c:v>
                </c:pt>
                <c:pt idx="49">
                  <c:v>1044.6172818418581</c:v>
                </c:pt>
                <c:pt idx="50">
                  <c:v>1063.821950339059</c:v>
                </c:pt>
                <c:pt idx="51">
                  <c:v>1082.1062455753502</c:v>
                </c:pt>
                <c:pt idx="52">
                  <c:v>1099.5012302213886</c:v>
                </c:pt>
                <c:pt idx="53">
                  <c:v>1116.0387858382796</c:v>
                </c:pt>
                <c:pt idx="54">
                  <c:v>1131.7512742697349</c:v>
                </c:pt>
                <c:pt idx="55">
                  <c:v>1146.6712476981538</c:v>
                </c:pt>
                <c:pt idx="56">
                  <c:v>1160.8312022715104</c:v>
                </c:pt>
                <c:pt idx="57">
                  <c:v>1174.2633705473093</c:v>
                </c:pt>
                <c:pt idx="58">
                  <c:v>1186.9995483555615</c:v>
                </c:pt>
                <c:pt idx="59">
                  <c:v>1199.070952042249</c:v>
                </c:pt>
                <c:pt idx="60">
                  <c:v>1210.5081024089432</c:v>
                </c:pt>
                <c:pt idx="61">
                  <c:v>1221.3407320065801</c:v>
                </c:pt>
                <c:pt idx="62">
                  <c:v>1231.5977127673868</c:v>
                </c:pt>
                <c:pt idx="63">
                  <c:v>1241.3070012657213</c:v>
                </c:pt>
                <c:pt idx="64">
                  <c:v>1250.4955991844611</c:v>
                </c:pt>
                <c:pt idx="65">
                  <c:v>1259.1895268278283</c:v>
                </c:pt>
                <c:pt idx="66">
                  <c:v>1267.4138077641155</c:v>
                </c:pt>
                <c:pt idx="67">
                  <c:v>1275.192462903143</c:v>
                </c:pt>
                <c:pt idx="68">
                  <c:v>1282.5485125142218</c:v>
                </c:pt>
                <c:pt idx="69">
                  <c:v>1289.5039848719821</c:v>
                </c:pt>
                <c:pt idx="70">
                  <c:v>1296.0799303808187</c:v>
                </c:pt>
                <c:pt idx="71">
                  <c:v>1302.296440175191</c:v>
                </c:pt>
                <c:pt idx="72">
                  <c:v>1308.172668323891</c:v>
                </c:pt>
                <c:pt idx="73">
                  <c:v>1313.7268568829377</c:v>
                </c:pt>
                <c:pt idx="74">
                  <c:v>1318.9763631452427</c:v>
                </c:pt>
                <c:pt idx="75">
                  <c:v>1323.9376885268139</c:v>
                </c:pt>
                <c:pt idx="76">
                  <c:v>1328.6265086101587</c:v>
                </c:pt>
                <c:pt idx="77">
                  <c:v>1333.0577039367888</c:v>
                </c:pt>
                <c:pt idx="78">
                  <c:v>1337.2453912032927</c:v>
                </c:pt>
                <c:pt idx="79">
                  <c:v>1341.2029545702521</c:v>
                </c:pt>
                <c:pt idx="80">
                  <c:v>1344.9430768411635</c:v>
                </c:pt>
                <c:pt idx="81">
                  <c:v>1348.4777703102477</c:v>
                </c:pt>
                <c:pt idx="82">
                  <c:v>1351.8184071142846</c:v>
                </c:pt>
                <c:pt idx="83">
                  <c:v>1354.9757489550161</c:v>
                </c:pt>
                <c:pt idx="84">
                  <c:v>1357.9599760857893</c:v>
                </c:pt>
                <c:pt idx="85">
                  <c:v>1360.7807154794559</c:v>
                </c:pt>
                <c:pt idx="86">
                  <c:v>1363.4470681145754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9016"/>
        <c:axId val="488948232"/>
      </c:scatterChart>
      <c:valAx>
        <c:axId val="48894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8232"/>
        <c:crosses val="autoZero"/>
        <c:crossBetween val="midCat"/>
      </c:valAx>
      <c:valAx>
        <c:axId val="4889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0.215285429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LogNormal!$A$2:$A$194</c:f>
              <c:strCache>
                <c:ptCount val="87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</c:strCache>
            </c:strRef>
          </c:cat>
          <c: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0.75349885714285725</c:v>
                </c:pt>
                <c:pt idx="5">
                  <c:v>0.75349885714285725</c:v>
                </c:pt>
                <c:pt idx="6">
                  <c:v>0.7534988571428568</c:v>
                </c:pt>
                <c:pt idx="7">
                  <c:v>0.7534988571428568</c:v>
                </c:pt>
                <c:pt idx="8">
                  <c:v>0.86114142857142906</c:v>
                </c:pt>
                <c:pt idx="9">
                  <c:v>1.2917122857142855</c:v>
                </c:pt>
                <c:pt idx="10">
                  <c:v>1.1840695714285712</c:v>
                </c:pt>
                <c:pt idx="11">
                  <c:v>7.212060571428573</c:v>
                </c:pt>
                <c:pt idx="12">
                  <c:v>11.08719757142857</c:v>
                </c:pt>
                <c:pt idx="13">
                  <c:v>17.115188571428579</c:v>
                </c:pt>
                <c:pt idx="14">
                  <c:v>20.775040285714283</c:v>
                </c:pt>
                <c:pt idx="15">
                  <c:v>22.712608857142847</c:v>
                </c:pt>
                <c:pt idx="16">
                  <c:v>25.834246999999998</c:v>
                </c:pt>
                <c:pt idx="17">
                  <c:v>26.80303128571429</c:v>
                </c:pt>
                <c:pt idx="18">
                  <c:v>21.743824571428583</c:v>
                </c:pt>
                <c:pt idx="19">
                  <c:v>20.344469571428569</c:v>
                </c:pt>
                <c:pt idx="20">
                  <c:v>16.469332428571455</c:v>
                </c:pt>
                <c:pt idx="21">
                  <c:v>15.608190857142835</c:v>
                </c:pt>
                <c:pt idx="22">
                  <c:v>15.285262857142845</c:v>
                </c:pt>
                <c:pt idx="23">
                  <c:v>15.500548142857133</c:v>
                </c:pt>
                <c:pt idx="24">
                  <c:v>28.955885142857149</c:v>
                </c:pt>
                <c:pt idx="25">
                  <c:v>31.216381714285696</c:v>
                </c:pt>
                <c:pt idx="26">
                  <c:v>36.275588428571474</c:v>
                </c:pt>
                <c:pt idx="27">
                  <c:v>37.782586285714309</c:v>
                </c:pt>
                <c:pt idx="28">
                  <c:v>38.859013142857158</c:v>
                </c:pt>
                <c:pt idx="29">
                  <c:v>40.258368285714234</c:v>
                </c:pt>
                <c:pt idx="30">
                  <c:v>40.150725571428588</c:v>
                </c:pt>
                <c:pt idx="31">
                  <c:v>34.230377285714191</c:v>
                </c:pt>
                <c:pt idx="32">
                  <c:v>41.334795285714314</c:v>
                </c:pt>
                <c:pt idx="33">
                  <c:v>42.195936857142875</c:v>
                </c:pt>
                <c:pt idx="34">
                  <c:v>44.779361571428559</c:v>
                </c:pt>
                <c:pt idx="35">
                  <c:v>42.088294142857173</c:v>
                </c:pt>
                <c:pt idx="36">
                  <c:v>43.272363714285781</c:v>
                </c:pt>
                <c:pt idx="37">
                  <c:v>43.487649142857187</c:v>
                </c:pt>
                <c:pt idx="38">
                  <c:v>37.352015571428502</c:v>
                </c:pt>
                <c:pt idx="39">
                  <c:v>31.754595285714323</c:v>
                </c:pt>
                <c:pt idx="40">
                  <c:v>28.310028999999851</c:v>
                </c:pt>
                <c:pt idx="41">
                  <c:v>22.604966000000196</c:v>
                </c:pt>
                <c:pt idx="42">
                  <c:v>23.89667857142863</c:v>
                </c:pt>
                <c:pt idx="43">
                  <c:v>23.896678428571342</c:v>
                </c:pt>
                <c:pt idx="44">
                  <c:v>22.927894285714139</c:v>
                </c:pt>
                <c:pt idx="45">
                  <c:v>24.219606428571389</c:v>
                </c:pt>
                <c:pt idx="46">
                  <c:v>21.420896428571588</c:v>
                </c:pt>
                <c:pt idx="47">
                  <c:v>22.174395285714333</c:v>
                </c:pt>
                <c:pt idx="48">
                  <c:v>23.358465000000002</c:v>
                </c:pt>
                <c:pt idx="49">
                  <c:v>21.636181857142653</c:v>
                </c:pt>
                <c:pt idx="50">
                  <c:v>19.052757142857196</c:v>
                </c:pt>
                <c:pt idx="51">
                  <c:v>16.899903142857262</c:v>
                </c:pt>
                <c:pt idx="52">
                  <c:v>16.792260571428393</c:v>
                </c:pt>
                <c:pt idx="53">
                  <c:v>15.500548285714535</c:v>
                </c:pt>
                <c:pt idx="54">
                  <c:v>13.024766285714099</c:v>
                </c:pt>
                <c:pt idx="55">
                  <c:v>12.163624714285765</c:v>
                </c:pt>
                <c:pt idx="56">
                  <c:v>11.840696428571595</c:v>
                </c:pt>
                <c:pt idx="57">
                  <c:v>11.410125857142679</c:v>
                </c:pt>
                <c:pt idx="58">
                  <c:v>11.302483142856977</c:v>
                </c:pt>
                <c:pt idx="59">
                  <c:v>10.226056142857237</c:v>
                </c:pt>
                <c:pt idx="60">
                  <c:v>9.364914428571387</c:v>
                </c:pt>
                <c:pt idx="61">
                  <c:v>6.673847142857289</c:v>
                </c:pt>
                <c:pt idx="62">
                  <c:v>5.9203481428571418</c:v>
                </c:pt>
                <c:pt idx="63">
                  <c:v>5.8127055714285003</c:v>
                </c:pt>
                <c:pt idx="64">
                  <c:v>5.2744919999999862</c:v>
                </c:pt>
                <c:pt idx="65">
                  <c:v>4.8439212857144636</c:v>
                </c:pt>
                <c:pt idx="66">
                  <c:v>3.1216381428571136</c:v>
                </c:pt>
                <c:pt idx="67">
                  <c:v>3.121638142857341</c:v>
                </c:pt>
                <c:pt idx="68">
                  <c:v>3.4445661428571608</c:v>
                </c:pt>
                <c:pt idx="69">
                  <c:v>3.9827797142856749</c:v>
                </c:pt>
                <c:pt idx="70">
                  <c:v>3.8751369999997447</c:v>
                </c:pt>
                <c:pt idx="71">
                  <c:v>3.5522090000001523</c:v>
                </c:pt>
                <c:pt idx="72">
                  <c:v>3.8751369999999721</c:v>
                </c:pt>
                <c:pt idx="73">
                  <c:v>3.8751369999999721</c:v>
                </c:pt>
                <c:pt idx="74">
                  <c:v>4.1980651428568532</c:v>
                </c:pt>
                <c:pt idx="75">
                  <c:v>3.7674942857144966</c:v>
                </c:pt>
                <c:pt idx="76">
                  <c:v>3.5522090000001523</c:v>
                </c:pt>
                <c:pt idx="77">
                  <c:v>4.4133505714284862</c:v>
                </c:pt>
                <c:pt idx="78">
                  <c:v>4.6286358571426032</c:v>
                </c:pt>
                <c:pt idx="79">
                  <c:v>4.4133504285716523</c:v>
                </c:pt>
                <c:pt idx="80">
                  <c:v>4.3057078571427834</c:v>
                </c:pt>
                <c:pt idx="81">
                  <c:v>4.1980651428573079</c:v>
                </c:pt>
                <c:pt idx="82">
                  <c:v>5.2744921428570475</c:v>
                </c:pt>
                <c:pt idx="83">
                  <c:v>5.0592067142856418</c:v>
                </c:pt>
                <c:pt idx="84">
                  <c:v>4.0904224285716051</c:v>
                </c:pt>
                <c:pt idx="85">
                  <c:v>4.4133504285711975</c:v>
                </c:pt>
                <c:pt idx="86">
                  <c:v>4.7362787142860494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949408"/>
        <c:axId val="488949800"/>
      </c:barChart>
      <c:scatterChart>
        <c:scatterStyle val="smoothMarker"/>
        <c:varyColors val="0"/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7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1.0413786942345827E-9</c:v>
                </c:pt>
                <c:pt idx="3">
                  <c:v>8.6955460624564513E-6</c:v>
                </c:pt>
                <c:pt idx="4">
                  <c:v>6.4978384169538615E-4</c:v>
                </c:pt>
                <c:pt idx="5">
                  <c:v>8.9898045976012884E-3</c:v>
                </c:pt>
                <c:pt idx="6">
                  <c:v>5.3844759968798943E-2</c:v>
                </c:pt>
                <c:pt idx="7">
                  <c:v>0.19793562825187203</c:v>
                </c:pt>
                <c:pt idx="8">
                  <c:v>0.53158904457083045</c:v>
                </c:pt>
                <c:pt idx="9">
                  <c:v>1.1507178876489623</c:v>
                </c:pt>
                <c:pt idx="10">
                  <c:v>2.1323528753665895</c:v>
                </c:pt>
                <c:pt idx="11">
                  <c:v>3.5180150508519734</c:v>
                </c:pt>
                <c:pt idx="12">
                  <c:v>5.3080764042890705</c:v>
                </c:pt>
                <c:pt idx="13">
                  <c:v>7.465248354876004</c:v>
                </c:pt>
                <c:pt idx="14">
                  <c:v>9.9235024229986966</c:v>
                </c:pt>
                <c:pt idx="15">
                  <c:v>12.598944685779285</c:v>
                </c:pt>
                <c:pt idx="16">
                  <c:v>15.400200976817798</c:v>
                </c:pt>
                <c:pt idx="17">
                  <c:v>18.236970535268568</c:v>
                </c:pt>
                <c:pt idx="18">
                  <c:v>21.02625693659115</c:v>
                </c:pt>
                <c:pt idx="19">
                  <c:v>23.696327153492518</c:v>
                </c:pt>
                <c:pt idx="20">
                  <c:v>26.188733444788618</c:v>
                </c:pt>
                <c:pt idx="21">
                  <c:v>28.458837845177584</c:v>
                </c:pt>
                <c:pt idx="22">
                  <c:v>30.475276894383388</c:v>
                </c:pt>
                <c:pt idx="23">
                  <c:v>32.21874757955964</c:v>
                </c:pt>
                <c:pt idx="24">
                  <c:v>33.680418371425034</c:v>
                </c:pt>
                <c:pt idx="25">
                  <c:v>34.860191391690435</c:v>
                </c:pt>
                <c:pt idx="26">
                  <c:v>35.764972990946433</c:v>
                </c:pt>
                <c:pt idx="27">
                  <c:v>36.407054075498628</c:v>
                </c:pt>
                <c:pt idx="28">
                  <c:v>36.802658699127001</c:v>
                </c:pt>
                <c:pt idx="29">
                  <c:v>36.970688334203011</c:v>
                </c:pt>
                <c:pt idx="30">
                  <c:v>36.931667805068997</c:v>
                </c:pt>
                <c:pt idx="31">
                  <c:v>36.706884977896372</c:v>
                </c:pt>
                <c:pt idx="32">
                  <c:v>36.317708036020115</c:v>
                </c:pt>
                <c:pt idx="33">
                  <c:v>35.785059927455563</c:v>
                </c:pt>
                <c:pt idx="34">
                  <c:v>35.129028086630683</c:v>
                </c:pt>
                <c:pt idx="35">
                  <c:v>34.368587845198348</c:v>
                </c:pt>
                <c:pt idx="36">
                  <c:v>33.521419353750261</c:v>
                </c:pt>
                <c:pt idx="37">
                  <c:v>32.603799839003088</c:v>
                </c:pt>
                <c:pt idx="38">
                  <c:v>31.630555278810395</c:v>
                </c:pt>
                <c:pt idx="39">
                  <c:v>30.615057866768314</c:v>
                </c:pt>
                <c:pt idx="40">
                  <c:v>29.569257820780308</c:v>
                </c:pt>
                <c:pt idx="41">
                  <c:v>28.503740087103484</c:v>
                </c:pt>
                <c:pt idx="42">
                  <c:v>27.427798265368196</c:v>
                </c:pt>
                <c:pt idx="43">
                  <c:v>26.349519620046166</c:v>
                </c:pt>
                <c:pt idx="44">
                  <c:v>25.275876355995852</c:v>
                </c:pt>
                <c:pt idx="45">
                  <c:v>24.212819436128015</c:v>
                </c:pt>
                <c:pt idx="46">
                  <c:v>23.165372129142092</c:v>
                </c:pt>
                <c:pt idx="47">
                  <c:v>22.137721217881147</c:v>
                </c:pt>
                <c:pt idx="48">
                  <c:v>21.133304397274397</c:v>
                </c:pt>
                <c:pt idx="49">
                  <c:v>20.154892866937917</c:v>
                </c:pt>
                <c:pt idx="50">
                  <c:v>19.204668497200785</c:v>
                </c:pt>
                <c:pt idx="51">
                  <c:v>18.284295236291175</c:v>
                </c:pt>
                <c:pt idx="52">
                  <c:v>17.394984646038406</c:v>
                </c:pt>
                <c:pt idx="53">
                  <c:v>16.537555616891144</c:v>
                </c:pt>
                <c:pt idx="54">
                  <c:v>15.712488431455256</c:v>
                </c:pt>
                <c:pt idx="55">
                  <c:v>14.919973428418913</c:v>
                </c:pt>
                <c:pt idx="56">
                  <c:v>14.159954573356599</c:v>
                </c:pt>
                <c:pt idx="57">
                  <c:v>13.432168275798881</c:v>
                </c:pt>
                <c:pt idx="58">
                  <c:v>12.736177808252208</c:v>
                </c:pt>
                <c:pt idx="59">
                  <c:v>12.071403686687482</c:v>
                </c:pt>
                <c:pt idx="60">
                  <c:v>11.437150366694251</c:v>
                </c:pt>
                <c:pt idx="61">
                  <c:v>10.832629597636931</c:v>
                </c:pt>
                <c:pt idx="62">
                  <c:v>10.256980760806645</c:v>
                </c:pt>
                <c:pt idx="63">
                  <c:v>9.7092884983343453</c:v>
                </c:pt>
                <c:pt idx="64">
                  <c:v>9.188597918739756</c:v>
                </c:pt>
                <c:pt idx="65">
                  <c:v>8.6939276433671502</c:v>
                </c:pt>
                <c:pt idx="66">
                  <c:v>8.2242809362872773</c:v>
                </c:pt>
                <c:pt idx="67">
                  <c:v>7.7786551390273839</c:v>
                </c:pt>
                <c:pt idx="68">
                  <c:v>7.3560496110787321</c:v>
                </c:pt>
                <c:pt idx="69">
                  <c:v>6.955472357760395</c:v>
                </c:pt>
                <c:pt idx="70">
                  <c:v>6.5759455088365364</c:v>
                </c:pt>
                <c:pt idx="71">
                  <c:v>6.216509794372211</c:v>
                </c:pt>
                <c:pt idx="72">
                  <c:v>5.8762281486999344</c:v>
                </c:pt>
                <c:pt idx="73">
                  <c:v>5.5541885590466071</c:v>
                </c:pt>
                <c:pt idx="74">
                  <c:v>5.2495062623050011</c:v>
                </c:pt>
                <c:pt idx="75">
                  <c:v>4.9613253815711671</c:v>
                </c:pt>
                <c:pt idx="76">
                  <c:v>4.6888200833448508</c:v>
                </c:pt>
                <c:pt idx="77">
                  <c:v>4.4311953266301405</c:v>
                </c:pt>
                <c:pt idx="78">
                  <c:v>4.1876872665038372</c:v>
                </c:pt>
                <c:pt idx="79">
                  <c:v>3.9575633669593833</c:v>
                </c:pt>
                <c:pt idx="80">
                  <c:v>3.740122270911451</c:v>
                </c:pt>
                <c:pt idx="81">
                  <c:v>3.5346934690843428</c:v>
                </c:pt>
                <c:pt idx="82">
                  <c:v>3.3406368040368823</c:v>
                </c:pt>
                <c:pt idx="83">
                  <c:v>3.1573418407315703</c:v>
                </c:pt>
                <c:pt idx="84">
                  <c:v>2.9842271307732058</c:v>
                </c:pt>
                <c:pt idx="85">
                  <c:v>2.8207393936666101</c:v>
                </c:pt>
                <c:pt idx="86">
                  <c:v>2.6663526351193685</c:v>
                </c:pt>
                <c:pt idx="88">
                  <c:v>36.970688334203011</c:v>
                </c:pt>
                <c:pt idx="89">
                  <c:v>24.64712555613534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9408"/>
        <c:axId val="488949800"/>
      </c:scatterChart>
      <c:catAx>
        <c:axId val="4889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9800"/>
        <c:crosses val="autoZero"/>
        <c:auto val="1"/>
        <c:lblAlgn val="ctr"/>
        <c:lblOffset val="100"/>
        <c:noMultiLvlLbl val="1"/>
      </c:catAx>
      <c:valAx>
        <c:axId val="48894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0.21528542857142863</c:v>
                </c:pt>
                <c:pt idx="3">
                  <c:v>0.43057085714285714</c:v>
                </c:pt>
                <c:pt idx="4">
                  <c:v>1.3993551428571429</c:v>
                </c:pt>
                <c:pt idx="5">
                  <c:v>2.3681394285714288</c:v>
                </c:pt>
                <c:pt idx="6">
                  <c:v>3.3369237142857142</c:v>
                </c:pt>
                <c:pt idx="7">
                  <c:v>4.3057080000000001</c:v>
                </c:pt>
                <c:pt idx="8">
                  <c:v>5.3821348571428578</c:v>
                </c:pt>
                <c:pt idx="9">
                  <c:v>6.889132571428572</c:v>
                </c:pt>
                <c:pt idx="10">
                  <c:v>8.288487571428572</c:v>
                </c:pt>
                <c:pt idx="11">
                  <c:v>15.715833571428574</c:v>
                </c:pt>
                <c:pt idx="12">
                  <c:v>27.018316571428571</c:v>
                </c:pt>
                <c:pt idx="13">
                  <c:v>44.34879057142858</c:v>
                </c:pt>
                <c:pt idx="14">
                  <c:v>65.339116285714283</c:v>
                </c:pt>
                <c:pt idx="15">
                  <c:v>88.267010571428557</c:v>
                </c:pt>
                <c:pt idx="16">
                  <c:v>114.31654299999998</c:v>
                </c:pt>
                <c:pt idx="17">
                  <c:v>141.3348597142857</c:v>
                </c:pt>
                <c:pt idx="18">
                  <c:v>163.29396971428571</c:v>
                </c:pt>
                <c:pt idx="19">
                  <c:v>183.8537247142857</c:v>
                </c:pt>
                <c:pt idx="20">
                  <c:v>200.53834257142859</c:v>
                </c:pt>
                <c:pt idx="21">
                  <c:v>216.36181885714285</c:v>
                </c:pt>
                <c:pt idx="22">
                  <c:v>231.86236714285712</c:v>
                </c:pt>
                <c:pt idx="23">
                  <c:v>247.57820071428569</c:v>
                </c:pt>
                <c:pt idx="24">
                  <c:v>276.74937128571429</c:v>
                </c:pt>
                <c:pt idx="25">
                  <c:v>308.18103842857141</c:v>
                </c:pt>
                <c:pt idx="26">
                  <c:v>344.67191228571431</c:v>
                </c:pt>
                <c:pt idx="27">
                  <c:v>382.66978400000005</c:v>
                </c:pt>
                <c:pt idx="28">
                  <c:v>421.74408257142863</c:v>
                </c:pt>
                <c:pt idx="29">
                  <c:v>462.2177362857143</c:v>
                </c:pt>
                <c:pt idx="30">
                  <c:v>502.58374728571431</c:v>
                </c:pt>
                <c:pt idx="31">
                  <c:v>537.02940999999987</c:v>
                </c:pt>
                <c:pt idx="32">
                  <c:v>578.57949071428561</c:v>
                </c:pt>
                <c:pt idx="33">
                  <c:v>620.99071299999991</c:v>
                </c:pt>
                <c:pt idx="34">
                  <c:v>665.9853599999999</c:v>
                </c:pt>
                <c:pt idx="35">
                  <c:v>708.2889395714285</c:v>
                </c:pt>
                <c:pt idx="36">
                  <c:v>751.77658871428571</c:v>
                </c:pt>
                <c:pt idx="37">
                  <c:v>795.47952328571432</c:v>
                </c:pt>
                <c:pt idx="38">
                  <c:v>833.04682428571425</c:v>
                </c:pt>
                <c:pt idx="39">
                  <c:v>865.016705</c:v>
                </c:pt>
                <c:pt idx="40">
                  <c:v>893.54201942857128</c:v>
                </c:pt>
                <c:pt idx="41">
                  <c:v>916.3622708571429</c:v>
                </c:pt>
                <c:pt idx="42">
                  <c:v>940.47423485714296</c:v>
                </c:pt>
                <c:pt idx="43">
                  <c:v>964.58619871428573</c:v>
                </c:pt>
                <c:pt idx="44">
                  <c:v>987.72937842857129</c:v>
                </c:pt>
                <c:pt idx="45">
                  <c:v>1012.1642702857141</c:v>
                </c:pt>
                <c:pt idx="46">
                  <c:v>1033.8004521428572</c:v>
                </c:pt>
                <c:pt idx="47">
                  <c:v>1056.190132857143</c:v>
                </c:pt>
                <c:pt idx="48">
                  <c:v>1079.7638832857144</c:v>
                </c:pt>
                <c:pt idx="49">
                  <c:v>1101.6153505714285</c:v>
                </c:pt>
                <c:pt idx="50">
                  <c:v>1120.8833931428571</c:v>
                </c:pt>
                <c:pt idx="51">
                  <c:v>1137.9985817142858</c:v>
                </c:pt>
                <c:pt idx="52">
                  <c:v>1155.0061277142856</c:v>
                </c:pt>
                <c:pt idx="53">
                  <c:v>1170.7219614285716</c:v>
                </c:pt>
                <c:pt idx="54">
                  <c:v>1183.9620131428571</c:v>
                </c:pt>
                <c:pt idx="55">
                  <c:v>1196.3409232857143</c:v>
                </c:pt>
                <c:pt idx="56">
                  <c:v>1208.3969051428573</c:v>
                </c:pt>
                <c:pt idx="57">
                  <c:v>1220.0223164285715</c:v>
                </c:pt>
                <c:pt idx="58">
                  <c:v>1231.5400849999999</c:v>
                </c:pt>
                <c:pt idx="59">
                  <c:v>1241.9814265714285</c:v>
                </c:pt>
                <c:pt idx="60">
                  <c:v>1251.5616264285713</c:v>
                </c:pt>
                <c:pt idx="61">
                  <c:v>1258.4507590000001</c:v>
                </c:pt>
                <c:pt idx="62">
                  <c:v>1264.5863925714286</c:v>
                </c:pt>
                <c:pt idx="63">
                  <c:v>1270.6143835714286</c:v>
                </c:pt>
                <c:pt idx="64">
                  <c:v>1276.104161</c:v>
                </c:pt>
                <c:pt idx="65">
                  <c:v>1281.1633677142859</c:v>
                </c:pt>
                <c:pt idx="66">
                  <c:v>1284.5002912857144</c:v>
                </c:pt>
                <c:pt idx="67">
                  <c:v>1287.8372148571432</c:v>
                </c:pt>
                <c:pt idx="68">
                  <c:v>1291.4970664285718</c:v>
                </c:pt>
                <c:pt idx="69">
                  <c:v>1295.6951315714289</c:v>
                </c:pt>
                <c:pt idx="70">
                  <c:v>1299.785554</c:v>
                </c:pt>
                <c:pt idx="71">
                  <c:v>1303.5530484285716</c:v>
                </c:pt>
                <c:pt idx="72">
                  <c:v>1307.643470857143</c:v>
                </c:pt>
                <c:pt idx="73">
                  <c:v>1311.7338932857144</c:v>
                </c:pt>
                <c:pt idx="74">
                  <c:v>1316.1472438571427</c:v>
                </c:pt>
                <c:pt idx="75">
                  <c:v>1320.1300235714286</c:v>
                </c:pt>
                <c:pt idx="76">
                  <c:v>1323.8975180000002</c:v>
                </c:pt>
                <c:pt idx="77">
                  <c:v>1328.5261540000001</c:v>
                </c:pt>
                <c:pt idx="78">
                  <c:v>1333.3700752857142</c:v>
                </c:pt>
                <c:pt idx="79">
                  <c:v>1337.9987111428572</c:v>
                </c:pt>
                <c:pt idx="80">
                  <c:v>1342.5197044285715</c:v>
                </c:pt>
                <c:pt idx="81">
                  <c:v>1346.9330550000002</c:v>
                </c:pt>
                <c:pt idx="82">
                  <c:v>1352.4228325714287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2888"/>
        <c:axId val="630725240"/>
      </c:scatterChart>
      <c:valAx>
        <c:axId val="63072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5240"/>
        <c:crosses val="autoZero"/>
        <c:crossBetween val="midCat"/>
      </c:valAx>
      <c:valAx>
        <c:axId val="63072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0.75349885714285736</c:v>
                </c:pt>
                <c:pt idx="5">
                  <c:v>0.75349885714285736</c:v>
                </c:pt>
                <c:pt idx="6">
                  <c:v>0.75349885714285691</c:v>
                </c:pt>
                <c:pt idx="7">
                  <c:v>0.75349885714285691</c:v>
                </c:pt>
                <c:pt idx="8">
                  <c:v>0.86114142857142917</c:v>
                </c:pt>
                <c:pt idx="9">
                  <c:v>1.2917122857142858</c:v>
                </c:pt>
                <c:pt idx="10">
                  <c:v>1.1840695714285714</c:v>
                </c:pt>
                <c:pt idx="11">
                  <c:v>7.212060571428573</c:v>
                </c:pt>
                <c:pt idx="12">
                  <c:v>11.08719757142857</c:v>
                </c:pt>
                <c:pt idx="13">
                  <c:v>17.115188571428579</c:v>
                </c:pt>
                <c:pt idx="14">
                  <c:v>20.775040285714283</c:v>
                </c:pt>
                <c:pt idx="15">
                  <c:v>22.712608857142847</c:v>
                </c:pt>
                <c:pt idx="16">
                  <c:v>25.834246999999998</c:v>
                </c:pt>
                <c:pt idx="17">
                  <c:v>26.80303128571429</c:v>
                </c:pt>
                <c:pt idx="18">
                  <c:v>21.743824571428583</c:v>
                </c:pt>
                <c:pt idx="19">
                  <c:v>20.344469571428569</c:v>
                </c:pt>
                <c:pt idx="20">
                  <c:v>16.469332428571455</c:v>
                </c:pt>
                <c:pt idx="21">
                  <c:v>15.608190857142835</c:v>
                </c:pt>
                <c:pt idx="22">
                  <c:v>15.285262857142845</c:v>
                </c:pt>
                <c:pt idx="23">
                  <c:v>15.500548142857133</c:v>
                </c:pt>
                <c:pt idx="24">
                  <c:v>28.955885142857149</c:v>
                </c:pt>
                <c:pt idx="25">
                  <c:v>31.216381714285696</c:v>
                </c:pt>
                <c:pt idx="26">
                  <c:v>36.275588428571474</c:v>
                </c:pt>
                <c:pt idx="27">
                  <c:v>37.782586285714309</c:v>
                </c:pt>
                <c:pt idx="28">
                  <c:v>38.859013142857158</c:v>
                </c:pt>
                <c:pt idx="29">
                  <c:v>40.258368285714234</c:v>
                </c:pt>
                <c:pt idx="30">
                  <c:v>40.150725571428588</c:v>
                </c:pt>
                <c:pt idx="31">
                  <c:v>34.230377285714191</c:v>
                </c:pt>
                <c:pt idx="32">
                  <c:v>41.334795285714314</c:v>
                </c:pt>
                <c:pt idx="33">
                  <c:v>42.195936857142875</c:v>
                </c:pt>
                <c:pt idx="34">
                  <c:v>44.779361571428559</c:v>
                </c:pt>
                <c:pt idx="35">
                  <c:v>42.088294142857173</c:v>
                </c:pt>
                <c:pt idx="36">
                  <c:v>43.272363714285781</c:v>
                </c:pt>
                <c:pt idx="37">
                  <c:v>43.487649142857187</c:v>
                </c:pt>
                <c:pt idx="38">
                  <c:v>37.352015571428502</c:v>
                </c:pt>
                <c:pt idx="39">
                  <c:v>31.754595285714323</c:v>
                </c:pt>
                <c:pt idx="40">
                  <c:v>28.310028999999851</c:v>
                </c:pt>
                <c:pt idx="41">
                  <c:v>22.604966000000196</c:v>
                </c:pt>
                <c:pt idx="42">
                  <c:v>23.89667857142863</c:v>
                </c:pt>
                <c:pt idx="43">
                  <c:v>23.896678428571342</c:v>
                </c:pt>
                <c:pt idx="44">
                  <c:v>22.927894285714139</c:v>
                </c:pt>
                <c:pt idx="45">
                  <c:v>24.219606428571389</c:v>
                </c:pt>
                <c:pt idx="46">
                  <c:v>21.420896428571588</c:v>
                </c:pt>
                <c:pt idx="47">
                  <c:v>22.174395285714333</c:v>
                </c:pt>
                <c:pt idx="48">
                  <c:v>23.358465000000002</c:v>
                </c:pt>
                <c:pt idx="49">
                  <c:v>21.636181857142653</c:v>
                </c:pt>
                <c:pt idx="50">
                  <c:v>19.052757142857196</c:v>
                </c:pt>
                <c:pt idx="51">
                  <c:v>16.899903142857262</c:v>
                </c:pt>
                <c:pt idx="52">
                  <c:v>16.792260571428393</c:v>
                </c:pt>
                <c:pt idx="53">
                  <c:v>15.500548285714535</c:v>
                </c:pt>
                <c:pt idx="54">
                  <c:v>13.024766285714099</c:v>
                </c:pt>
                <c:pt idx="55">
                  <c:v>12.163624714285765</c:v>
                </c:pt>
                <c:pt idx="56">
                  <c:v>11.840696428571595</c:v>
                </c:pt>
                <c:pt idx="57">
                  <c:v>11.410125857142679</c:v>
                </c:pt>
                <c:pt idx="58">
                  <c:v>11.302483142856977</c:v>
                </c:pt>
                <c:pt idx="59">
                  <c:v>10.226056142857237</c:v>
                </c:pt>
                <c:pt idx="60">
                  <c:v>9.364914428571387</c:v>
                </c:pt>
                <c:pt idx="61">
                  <c:v>6.673847142857289</c:v>
                </c:pt>
                <c:pt idx="62">
                  <c:v>5.9203481428571418</c:v>
                </c:pt>
                <c:pt idx="63">
                  <c:v>5.8127055714285003</c:v>
                </c:pt>
                <c:pt idx="64">
                  <c:v>5.2744919999999862</c:v>
                </c:pt>
                <c:pt idx="65">
                  <c:v>4.8439212857144636</c:v>
                </c:pt>
                <c:pt idx="66">
                  <c:v>3.1216381428571136</c:v>
                </c:pt>
                <c:pt idx="67">
                  <c:v>3.121638142857341</c:v>
                </c:pt>
                <c:pt idx="68">
                  <c:v>3.4445661428571608</c:v>
                </c:pt>
                <c:pt idx="69">
                  <c:v>3.9827797142856749</c:v>
                </c:pt>
                <c:pt idx="70">
                  <c:v>3.8751369999997447</c:v>
                </c:pt>
                <c:pt idx="71">
                  <c:v>3.5522090000001523</c:v>
                </c:pt>
                <c:pt idx="72">
                  <c:v>3.8751369999999721</c:v>
                </c:pt>
                <c:pt idx="73">
                  <c:v>3.8751369999999721</c:v>
                </c:pt>
                <c:pt idx="74">
                  <c:v>4.1980651428568532</c:v>
                </c:pt>
                <c:pt idx="75">
                  <c:v>3.7674942857144966</c:v>
                </c:pt>
                <c:pt idx="76">
                  <c:v>3.5522090000001523</c:v>
                </c:pt>
                <c:pt idx="77">
                  <c:v>4.4133505714284862</c:v>
                </c:pt>
                <c:pt idx="78">
                  <c:v>4.6286358571426032</c:v>
                </c:pt>
                <c:pt idx="79">
                  <c:v>4.4133504285716523</c:v>
                </c:pt>
                <c:pt idx="80">
                  <c:v>4.3057078571427834</c:v>
                </c:pt>
                <c:pt idx="81">
                  <c:v>4.1980651428573079</c:v>
                </c:pt>
                <c:pt idx="82">
                  <c:v>5.2744921428570475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6024"/>
        <c:axId val="630723672"/>
      </c:scatterChart>
      <c:valAx>
        <c:axId val="63072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3672"/>
        <c:crosses val="autoZero"/>
        <c:crossBetween val="midCat"/>
      </c:valAx>
      <c:valAx>
        <c:axId val="6307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6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4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strCache>
            </c:strRef>
          </c:xVal>
          <c:yVal>
            <c:numRef>
              <c:f>Cauchy!$D$2:$D$199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0.21528542857142863</c:v>
                </c:pt>
                <c:pt idx="3">
                  <c:v>0.43057085714285714</c:v>
                </c:pt>
                <c:pt idx="4">
                  <c:v>1.3993551428571429</c:v>
                </c:pt>
                <c:pt idx="5">
                  <c:v>2.3681394285714288</c:v>
                </c:pt>
                <c:pt idx="6">
                  <c:v>3.3369237142857142</c:v>
                </c:pt>
                <c:pt idx="7">
                  <c:v>4.3057080000000001</c:v>
                </c:pt>
                <c:pt idx="8">
                  <c:v>5.3821348571428578</c:v>
                </c:pt>
                <c:pt idx="9">
                  <c:v>6.889132571428572</c:v>
                </c:pt>
                <c:pt idx="10">
                  <c:v>8.288487571428572</c:v>
                </c:pt>
                <c:pt idx="11">
                  <c:v>15.715833571428574</c:v>
                </c:pt>
                <c:pt idx="12">
                  <c:v>27.018316571428571</c:v>
                </c:pt>
                <c:pt idx="13">
                  <c:v>44.34879057142858</c:v>
                </c:pt>
                <c:pt idx="14">
                  <c:v>65.339116285714283</c:v>
                </c:pt>
                <c:pt idx="15">
                  <c:v>88.267010571428557</c:v>
                </c:pt>
                <c:pt idx="16">
                  <c:v>114.31654299999998</c:v>
                </c:pt>
                <c:pt idx="17">
                  <c:v>141.3348597142857</c:v>
                </c:pt>
                <c:pt idx="18">
                  <c:v>163.29396971428571</c:v>
                </c:pt>
                <c:pt idx="19">
                  <c:v>183.8537247142857</c:v>
                </c:pt>
                <c:pt idx="20">
                  <c:v>200.53834257142859</c:v>
                </c:pt>
                <c:pt idx="21">
                  <c:v>216.36181885714285</c:v>
                </c:pt>
                <c:pt idx="22">
                  <c:v>231.86236714285712</c:v>
                </c:pt>
                <c:pt idx="23">
                  <c:v>247.57820071428569</c:v>
                </c:pt>
                <c:pt idx="24">
                  <c:v>276.74937128571429</c:v>
                </c:pt>
                <c:pt idx="25">
                  <c:v>308.18103842857141</c:v>
                </c:pt>
                <c:pt idx="26">
                  <c:v>344.67191228571431</c:v>
                </c:pt>
                <c:pt idx="27">
                  <c:v>382.66978400000005</c:v>
                </c:pt>
                <c:pt idx="28">
                  <c:v>421.74408257142863</c:v>
                </c:pt>
                <c:pt idx="29">
                  <c:v>462.2177362857143</c:v>
                </c:pt>
                <c:pt idx="30">
                  <c:v>502.58374728571431</c:v>
                </c:pt>
                <c:pt idx="31">
                  <c:v>537.02940999999987</c:v>
                </c:pt>
                <c:pt idx="32">
                  <c:v>578.57949071428561</c:v>
                </c:pt>
                <c:pt idx="33">
                  <c:v>620.99071299999991</c:v>
                </c:pt>
                <c:pt idx="34">
                  <c:v>665.9853599999999</c:v>
                </c:pt>
                <c:pt idx="35">
                  <c:v>708.2889395714285</c:v>
                </c:pt>
                <c:pt idx="36">
                  <c:v>751.77658871428571</c:v>
                </c:pt>
                <c:pt idx="37">
                  <c:v>795.47952328571432</c:v>
                </c:pt>
                <c:pt idx="38">
                  <c:v>833.04682428571425</c:v>
                </c:pt>
                <c:pt idx="39">
                  <c:v>865.016705</c:v>
                </c:pt>
                <c:pt idx="40">
                  <c:v>893.54201942857128</c:v>
                </c:pt>
                <c:pt idx="41">
                  <c:v>916.3622708571429</c:v>
                </c:pt>
                <c:pt idx="42">
                  <c:v>940.47423485714296</c:v>
                </c:pt>
                <c:pt idx="43">
                  <c:v>964.58619871428573</c:v>
                </c:pt>
                <c:pt idx="44">
                  <c:v>987.72937842857129</c:v>
                </c:pt>
                <c:pt idx="45">
                  <c:v>1012.1642702857141</c:v>
                </c:pt>
                <c:pt idx="46">
                  <c:v>1033.8004521428572</c:v>
                </c:pt>
                <c:pt idx="47">
                  <c:v>1056.190132857143</c:v>
                </c:pt>
                <c:pt idx="48">
                  <c:v>1079.7638832857144</c:v>
                </c:pt>
                <c:pt idx="49">
                  <c:v>1101.6153505714285</c:v>
                </c:pt>
                <c:pt idx="50">
                  <c:v>1120.8833931428571</c:v>
                </c:pt>
                <c:pt idx="51">
                  <c:v>1137.9985817142858</c:v>
                </c:pt>
                <c:pt idx="52">
                  <c:v>1155.0061277142856</c:v>
                </c:pt>
                <c:pt idx="53">
                  <c:v>1170.7219614285716</c:v>
                </c:pt>
                <c:pt idx="54">
                  <c:v>1183.9620131428571</c:v>
                </c:pt>
                <c:pt idx="55">
                  <c:v>1196.3409232857143</c:v>
                </c:pt>
                <c:pt idx="56">
                  <c:v>1208.3969051428573</c:v>
                </c:pt>
                <c:pt idx="57">
                  <c:v>1220.0223164285715</c:v>
                </c:pt>
                <c:pt idx="58">
                  <c:v>1231.5400849999999</c:v>
                </c:pt>
                <c:pt idx="59">
                  <c:v>1241.9814265714285</c:v>
                </c:pt>
                <c:pt idx="60">
                  <c:v>1251.5616264285713</c:v>
                </c:pt>
                <c:pt idx="61">
                  <c:v>1258.4507590000001</c:v>
                </c:pt>
                <c:pt idx="62">
                  <c:v>1264.5863925714286</c:v>
                </c:pt>
                <c:pt idx="63">
                  <c:v>1270.6143835714286</c:v>
                </c:pt>
                <c:pt idx="64">
                  <c:v>1276.104161</c:v>
                </c:pt>
                <c:pt idx="65">
                  <c:v>1281.1633677142859</c:v>
                </c:pt>
                <c:pt idx="66">
                  <c:v>1284.5002912857144</c:v>
                </c:pt>
                <c:pt idx="67">
                  <c:v>1287.8372148571432</c:v>
                </c:pt>
                <c:pt idx="68">
                  <c:v>1291.4970664285718</c:v>
                </c:pt>
                <c:pt idx="69">
                  <c:v>1295.6951315714289</c:v>
                </c:pt>
                <c:pt idx="70">
                  <c:v>1299.785554</c:v>
                </c:pt>
                <c:pt idx="71">
                  <c:v>1303.5530484285716</c:v>
                </c:pt>
                <c:pt idx="72">
                  <c:v>1307.643470857143</c:v>
                </c:pt>
                <c:pt idx="73">
                  <c:v>1311.7338932857144</c:v>
                </c:pt>
                <c:pt idx="74">
                  <c:v>1316.1472438571427</c:v>
                </c:pt>
                <c:pt idx="75">
                  <c:v>1320.1300235714286</c:v>
                </c:pt>
                <c:pt idx="76">
                  <c:v>1323.8975180000002</c:v>
                </c:pt>
                <c:pt idx="77">
                  <c:v>1328.5261540000001</c:v>
                </c:pt>
                <c:pt idx="78">
                  <c:v>1333.3700752857142</c:v>
                </c:pt>
                <c:pt idx="79">
                  <c:v>1337.9987111428572</c:v>
                </c:pt>
                <c:pt idx="80">
                  <c:v>1342.5197044285715</c:v>
                </c:pt>
                <c:pt idx="81">
                  <c:v>1346.9330550000002</c:v>
                </c:pt>
                <c:pt idx="82">
                  <c:v>1352.4228325714287</c:v>
                </c:pt>
                <c:pt idx="83">
                  <c:v>1357.6973247142857</c:v>
                </c:pt>
                <c:pt idx="84">
                  <c:v>1362.0030325714288</c:v>
                </c:pt>
                <c:pt idx="85">
                  <c:v>1366.6316684285714</c:v>
                </c:pt>
                <c:pt idx="86">
                  <c:v>1371.5832325714289</c:v>
                </c:pt>
                <c:pt idx="87">
                  <c:v>-0.75349900000000003</c:v>
                </c:pt>
                <c:pt idx="88">
                  <c:v>-0.75349900000000003</c:v>
                </c:pt>
                <c:pt idx="89">
                  <c:v>-0.75349900000000003</c:v>
                </c:pt>
                <c:pt idx="90">
                  <c:v>-0.75349900000000003</c:v>
                </c:pt>
                <c:pt idx="91">
                  <c:v>-0.75349900000000003</c:v>
                </c:pt>
                <c:pt idx="92">
                  <c:v>-0.75349900000000003</c:v>
                </c:pt>
                <c:pt idx="93">
                  <c:v>-0.75349900000000003</c:v>
                </c:pt>
                <c:pt idx="94">
                  <c:v>-0.75349900000000003</c:v>
                </c:pt>
                <c:pt idx="95">
                  <c:v>-0.75349900000000003</c:v>
                </c:pt>
                <c:pt idx="96">
                  <c:v>-0.75349900000000003</c:v>
                </c:pt>
                <c:pt idx="97">
                  <c:v>-0.75349900000000003</c:v>
                </c:pt>
                <c:pt idx="98">
                  <c:v>-0.75349900000000003</c:v>
                </c:pt>
                <c:pt idx="99">
                  <c:v>-0.75349900000000003</c:v>
                </c:pt>
                <c:pt idx="100">
                  <c:v>-0.75349900000000003</c:v>
                </c:pt>
                <c:pt idx="101">
                  <c:v>-0.75349900000000003</c:v>
                </c:pt>
                <c:pt idx="102">
                  <c:v>-0.75349900000000003</c:v>
                </c:pt>
                <c:pt idx="103">
                  <c:v>-0.75349900000000003</c:v>
                </c:pt>
                <c:pt idx="104">
                  <c:v>-0.75349900000000003</c:v>
                </c:pt>
                <c:pt idx="105">
                  <c:v>-0.75349900000000003</c:v>
                </c:pt>
                <c:pt idx="106">
                  <c:v>-0.75349900000000003</c:v>
                </c:pt>
                <c:pt idx="107">
                  <c:v>-0.75349900000000003</c:v>
                </c:pt>
                <c:pt idx="108">
                  <c:v>-0.75349900000000003</c:v>
                </c:pt>
                <c:pt idx="109">
                  <c:v>-0.75349900000000003</c:v>
                </c:pt>
                <c:pt idx="110">
                  <c:v>-0.75349900000000003</c:v>
                </c:pt>
                <c:pt idx="111">
                  <c:v>-0.75349900000000003</c:v>
                </c:pt>
                <c:pt idx="112">
                  <c:v>-0.75349900000000003</c:v>
                </c:pt>
                <c:pt idx="113">
                  <c:v>-0.75349900000000003</c:v>
                </c:pt>
                <c:pt idx="114">
                  <c:v>-0.75349900000000003</c:v>
                </c:pt>
                <c:pt idx="115">
                  <c:v>-0.75349900000000003</c:v>
                </c:pt>
                <c:pt idx="116">
                  <c:v>-0.75349900000000003</c:v>
                </c:pt>
                <c:pt idx="117">
                  <c:v>-0.75349900000000003</c:v>
                </c:pt>
                <c:pt idx="118">
                  <c:v>-0.75349900000000003</c:v>
                </c:pt>
                <c:pt idx="119">
                  <c:v>-0.75349900000000003</c:v>
                </c:pt>
                <c:pt idx="120">
                  <c:v>-0.75349900000000003</c:v>
                </c:pt>
                <c:pt idx="121">
                  <c:v>-0.75349900000000003</c:v>
                </c:pt>
                <c:pt idx="122">
                  <c:v>-0.75349900000000003</c:v>
                </c:pt>
                <c:pt idx="123">
                  <c:v>-0.75349900000000003</c:v>
                </c:pt>
                <c:pt idx="124">
                  <c:v>-0.75349900000000003</c:v>
                </c:pt>
                <c:pt idx="125">
                  <c:v>-0.75349900000000003</c:v>
                </c:pt>
                <c:pt idx="126">
                  <c:v>-0.75349900000000003</c:v>
                </c:pt>
                <c:pt idx="127">
                  <c:v>-0.75349900000000003</c:v>
                </c:pt>
                <c:pt idx="128">
                  <c:v>-0.75349900000000003</c:v>
                </c:pt>
                <c:pt idx="129">
                  <c:v>-0.75349900000000003</c:v>
                </c:pt>
                <c:pt idx="130">
                  <c:v>-0.75349900000000003</c:v>
                </c:pt>
                <c:pt idx="131">
                  <c:v>-0.75349900000000003</c:v>
                </c:pt>
                <c:pt idx="132">
                  <c:v>-0.75349900000000003</c:v>
                </c:pt>
                <c:pt idx="133">
                  <c:v>-0.75349900000000003</c:v>
                </c:pt>
                <c:pt idx="134">
                  <c:v>-0.75349900000000003</c:v>
                </c:pt>
                <c:pt idx="135">
                  <c:v>-0.75349900000000003</c:v>
                </c:pt>
                <c:pt idx="136">
                  <c:v>-0.75349900000000003</c:v>
                </c:pt>
                <c:pt idx="137">
                  <c:v>-0.75349900000000003</c:v>
                </c:pt>
                <c:pt idx="138">
                  <c:v>-0.75349900000000003</c:v>
                </c:pt>
                <c:pt idx="139">
                  <c:v>-0.75349900000000003</c:v>
                </c:pt>
                <c:pt idx="140">
                  <c:v>-0.75349900000000003</c:v>
                </c:pt>
                <c:pt idx="141">
                  <c:v>-0.75349900000000003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54A-43DA-AA2E-9276F5B8C465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4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strCache>
            </c:strRef>
          </c:xVal>
          <c:yVal>
            <c:numRef>
              <c:f>Cauchy!$E$2:$E$199</c:f>
              <c:numCache>
                <c:formatCode>General</c:formatCode>
                <c:ptCount val="198"/>
                <c:pt idx="0">
                  <c:v>0</c:v>
                </c:pt>
                <c:pt idx="1">
                  <c:v>10.212017766464255</c:v>
                </c:pt>
                <c:pt idx="2">
                  <c:v>20.425847141798819</c:v>
                </c:pt>
                <c:pt idx="3">
                  <c:v>30.641488607750205</c:v>
                </c:pt>
                <c:pt idx="4">
                  <c:v>40.858942646235626</c:v>
                </c:pt>
                <c:pt idx="5">
                  <c:v>51.078209739343059</c:v>
                </c:pt>
                <c:pt idx="6">
                  <c:v>61.299290369331331</c:v>
                </c:pt>
                <c:pt idx="7">
                  <c:v>71.522185018630182</c:v>
                </c:pt>
                <c:pt idx="8">
                  <c:v>81.74689416984036</c:v>
                </c:pt>
                <c:pt idx="9">
                  <c:v>91.973418305733688</c:v>
                </c:pt>
                <c:pt idx="10">
                  <c:v>102.20175790925313</c:v>
                </c:pt>
                <c:pt idx="11">
                  <c:v>112.43191346351287</c:v>
                </c:pt>
                <c:pt idx="12">
                  <c:v>122.66388545179841</c:v>
                </c:pt>
                <c:pt idx="13">
                  <c:v>132.89767435756661</c:v>
                </c:pt>
                <c:pt idx="14">
                  <c:v>143.13328066444581</c:v>
                </c:pt>
                <c:pt idx="15">
                  <c:v>153.37070485623582</c:v>
                </c:pt>
                <c:pt idx="16">
                  <c:v>163.60994741690811</c:v>
                </c:pt>
                <c:pt idx="17">
                  <c:v>173.85100883060582</c:v>
                </c:pt>
                <c:pt idx="18">
                  <c:v>184.09388958164385</c:v>
                </c:pt>
                <c:pt idx="19">
                  <c:v>194.33859015450889</c:v>
                </c:pt>
                <c:pt idx="20">
                  <c:v>204.58511103385959</c:v>
                </c:pt>
                <c:pt idx="21">
                  <c:v>214.83345270452656</c:v>
                </c:pt>
                <c:pt idx="22">
                  <c:v>225.08361565151247</c:v>
                </c:pt>
                <c:pt idx="23">
                  <c:v>235.33560035999216</c:v>
                </c:pt>
                <c:pt idx="24">
                  <c:v>245.58940731531263</c:v>
                </c:pt>
                <c:pt idx="25">
                  <c:v>255.84503700299319</c:v>
                </c:pt>
                <c:pt idx="26">
                  <c:v>266.10248990872554</c:v>
                </c:pt>
                <c:pt idx="27">
                  <c:v>276.36176651837383</c:v>
                </c:pt>
                <c:pt idx="28">
                  <c:v>286.62286731797462</c:v>
                </c:pt>
                <c:pt idx="29">
                  <c:v>296.88579279373727</c:v>
                </c:pt>
                <c:pt idx="30">
                  <c:v>307.15054343204361</c:v>
                </c:pt>
                <c:pt idx="31">
                  <c:v>317.41711971944829</c:v>
                </c:pt>
                <c:pt idx="32">
                  <c:v>327.68552214267885</c:v>
                </c:pt>
                <c:pt idx="33">
                  <c:v>337.95575118863565</c:v>
                </c:pt>
                <c:pt idx="34">
                  <c:v>348.22780734439209</c:v>
                </c:pt>
                <c:pt idx="35">
                  <c:v>358.50169109719457</c:v>
                </c:pt>
                <c:pt idx="36">
                  <c:v>368.77740293446266</c:v>
                </c:pt>
                <c:pt idx="37">
                  <c:v>379.05494334378909</c:v>
                </c:pt>
                <c:pt idx="38">
                  <c:v>389.33431281293997</c:v>
                </c:pt>
                <c:pt idx="39">
                  <c:v>399.61551182985471</c:v>
                </c:pt>
                <c:pt idx="40">
                  <c:v>409.8985408826461</c:v>
                </c:pt>
                <c:pt idx="41">
                  <c:v>420.18340045960059</c:v>
                </c:pt>
                <c:pt idx="42">
                  <c:v>430.47009104917811</c:v>
                </c:pt>
                <c:pt idx="43">
                  <c:v>440.7586131400123</c:v>
                </c:pt>
                <c:pt idx="44">
                  <c:v>451.04896722091058</c:v>
                </c:pt>
                <c:pt idx="45">
                  <c:v>461.34115378085414</c:v>
                </c:pt>
                <c:pt idx="46">
                  <c:v>471.63517330899811</c:v>
                </c:pt>
                <c:pt idx="47">
                  <c:v>481.93102629467154</c:v>
                </c:pt>
                <c:pt idx="48">
                  <c:v>492.22871322737763</c:v>
                </c:pt>
                <c:pt idx="49">
                  <c:v>502.52823459679365</c:v>
                </c:pt>
                <c:pt idx="50">
                  <c:v>512.82959089277108</c:v>
                </c:pt>
                <c:pt idx="51">
                  <c:v>523.13278260533582</c:v>
                </c:pt>
                <c:pt idx="52">
                  <c:v>533.43781022468795</c:v>
                </c:pt>
                <c:pt idx="53">
                  <c:v>543.74467424120201</c:v>
                </c:pt>
                <c:pt idx="54">
                  <c:v>554.05337514542714</c:v>
                </c:pt>
                <c:pt idx="55">
                  <c:v>564.36391342808713</c:v>
                </c:pt>
                <c:pt idx="56">
                  <c:v>574.67628958008038</c:v>
                </c:pt>
                <c:pt idx="57">
                  <c:v>584.99050409248002</c:v>
                </c:pt>
                <c:pt idx="58">
                  <c:v>595.30655745653405</c:v>
                </c:pt>
                <c:pt idx="59">
                  <c:v>605.62445016366541</c:v>
                </c:pt>
                <c:pt idx="60">
                  <c:v>615.94418270547192</c:v>
                </c:pt>
                <c:pt idx="61">
                  <c:v>626.26575557372655</c:v>
                </c:pt>
                <c:pt idx="62">
                  <c:v>636.58916926037739</c:v>
                </c:pt>
                <c:pt idx="63">
                  <c:v>646.91442425754781</c:v>
                </c:pt>
                <c:pt idx="64">
                  <c:v>657.24152105753637</c:v>
                </c:pt>
                <c:pt idx="65">
                  <c:v>667.57046015281708</c:v>
                </c:pt>
                <c:pt idx="66">
                  <c:v>677.90124203603943</c:v>
                </c:pt>
                <c:pt idx="67">
                  <c:v>688.23386720002839</c:v>
                </c:pt>
                <c:pt idx="68">
                  <c:v>698.56833613778451</c:v>
                </c:pt>
                <c:pt idx="69">
                  <c:v>708.90464934248416</c:v>
                </c:pt>
                <c:pt idx="70">
                  <c:v>719.24280730747932</c:v>
                </c:pt>
                <c:pt idx="71">
                  <c:v>729.58281052629798</c:v>
                </c:pt>
                <c:pt idx="72">
                  <c:v>739.92465949264385</c:v>
                </c:pt>
                <c:pt idx="73">
                  <c:v>750.26835470039691</c:v>
                </c:pt>
                <c:pt idx="74">
                  <c:v>760.61389664361297</c:v>
                </c:pt>
                <c:pt idx="75">
                  <c:v>770.9612858165242</c:v>
                </c:pt>
                <c:pt idx="76">
                  <c:v>781.31052271353883</c:v>
                </c:pt>
                <c:pt idx="77">
                  <c:v>791.66160782924146</c:v>
                </c:pt>
                <c:pt idx="78">
                  <c:v>802.01454165839323</c:v>
                </c:pt>
                <c:pt idx="79">
                  <c:v>812.36932469593148</c:v>
                </c:pt>
                <c:pt idx="80">
                  <c:v>822.72595743697036</c:v>
                </c:pt>
                <c:pt idx="81">
                  <c:v>833.08444037680056</c:v>
                </c:pt>
                <c:pt idx="82">
                  <c:v>843.44477401088955</c:v>
                </c:pt>
                <c:pt idx="83">
                  <c:v>853.80695883488136</c:v>
                </c:pt>
                <c:pt idx="84">
                  <c:v>864.17099534459715</c:v>
                </c:pt>
                <c:pt idx="85">
                  <c:v>874.53688403603496</c:v>
                </c:pt>
                <c:pt idx="86">
                  <c:v>884.90462540536964</c:v>
                </c:pt>
                <c:pt idx="87">
                  <c:v>895.11664317183386</c:v>
                </c:pt>
                <c:pt idx="88">
                  <c:v>905.32866093829807</c:v>
                </c:pt>
                <c:pt idx="89">
                  <c:v>915.54067870476229</c:v>
                </c:pt>
                <c:pt idx="90">
                  <c:v>925.7526964712265</c:v>
                </c:pt>
                <c:pt idx="91">
                  <c:v>935.96471423769071</c:v>
                </c:pt>
                <c:pt idx="92">
                  <c:v>946.17673200415493</c:v>
                </c:pt>
                <c:pt idx="93">
                  <c:v>956.38874977061914</c:v>
                </c:pt>
                <c:pt idx="94">
                  <c:v>966.60076753708336</c:v>
                </c:pt>
                <c:pt idx="95">
                  <c:v>976.81278530354757</c:v>
                </c:pt>
                <c:pt idx="96">
                  <c:v>987.02480307001179</c:v>
                </c:pt>
                <c:pt idx="97">
                  <c:v>997.236820836476</c:v>
                </c:pt>
                <c:pt idx="98">
                  <c:v>1007.4488386029402</c:v>
                </c:pt>
                <c:pt idx="99">
                  <c:v>1017.6608563694044</c:v>
                </c:pt>
                <c:pt idx="100">
                  <c:v>1027.8728741358686</c:v>
                </c:pt>
                <c:pt idx="101">
                  <c:v>1038.0848919023329</c:v>
                </c:pt>
                <c:pt idx="102">
                  <c:v>1048.2969096687971</c:v>
                </c:pt>
                <c:pt idx="103">
                  <c:v>1058.5089274352613</c:v>
                </c:pt>
                <c:pt idx="104">
                  <c:v>1068.7209452017255</c:v>
                </c:pt>
                <c:pt idx="105">
                  <c:v>1078.9329629681897</c:v>
                </c:pt>
                <c:pt idx="106">
                  <c:v>1089.1449807346539</c:v>
                </c:pt>
                <c:pt idx="107">
                  <c:v>1099.3569985011181</c:v>
                </c:pt>
                <c:pt idx="108">
                  <c:v>1109.5690162675824</c:v>
                </c:pt>
                <c:pt idx="109">
                  <c:v>1119.7810340340466</c:v>
                </c:pt>
                <c:pt idx="110">
                  <c:v>1129.9930518005108</c:v>
                </c:pt>
                <c:pt idx="111">
                  <c:v>1140.205069566975</c:v>
                </c:pt>
                <c:pt idx="112">
                  <c:v>1150.4170873334392</c:v>
                </c:pt>
                <c:pt idx="113">
                  <c:v>1160.6291050999034</c:v>
                </c:pt>
                <c:pt idx="114">
                  <c:v>1170.8411228663676</c:v>
                </c:pt>
                <c:pt idx="115">
                  <c:v>1181.0531406328319</c:v>
                </c:pt>
                <c:pt idx="116">
                  <c:v>1191.2651583992961</c:v>
                </c:pt>
                <c:pt idx="117">
                  <c:v>1201.4771761657603</c:v>
                </c:pt>
                <c:pt idx="118">
                  <c:v>1211.6891939322245</c:v>
                </c:pt>
                <c:pt idx="119">
                  <c:v>1221.9012116986887</c:v>
                </c:pt>
                <c:pt idx="120">
                  <c:v>1232.1132294651529</c:v>
                </c:pt>
                <c:pt idx="121">
                  <c:v>1242.3252472316171</c:v>
                </c:pt>
                <c:pt idx="122">
                  <c:v>1252.5372649980814</c:v>
                </c:pt>
                <c:pt idx="123">
                  <c:v>1262.7492827645456</c:v>
                </c:pt>
                <c:pt idx="124">
                  <c:v>1272.9613005310098</c:v>
                </c:pt>
                <c:pt idx="125">
                  <c:v>1283.173318297474</c:v>
                </c:pt>
                <c:pt idx="126">
                  <c:v>1293.3853360639382</c:v>
                </c:pt>
                <c:pt idx="127">
                  <c:v>1303.5973538304024</c:v>
                </c:pt>
                <c:pt idx="128">
                  <c:v>1313.8093715968666</c:v>
                </c:pt>
                <c:pt idx="129">
                  <c:v>1324.0213893633309</c:v>
                </c:pt>
                <c:pt idx="130">
                  <c:v>1334.2334071297951</c:v>
                </c:pt>
                <c:pt idx="131">
                  <c:v>1344.4454248962593</c:v>
                </c:pt>
                <c:pt idx="132">
                  <c:v>1354.6574426627235</c:v>
                </c:pt>
                <c:pt idx="133">
                  <c:v>1364.8694604291877</c:v>
                </c:pt>
                <c:pt idx="134">
                  <c:v>1375.0814781956519</c:v>
                </c:pt>
                <c:pt idx="135">
                  <c:v>1385.2934959621161</c:v>
                </c:pt>
                <c:pt idx="136">
                  <c:v>1395.5055137285804</c:v>
                </c:pt>
                <c:pt idx="137">
                  <c:v>1405.7175314950446</c:v>
                </c:pt>
                <c:pt idx="138">
                  <c:v>1415.9295492615088</c:v>
                </c:pt>
                <c:pt idx="139">
                  <c:v>1426.141567027973</c:v>
                </c:pt>
                <c:pt idx="140">
                  <c:v>1436.3535847944372</c:v>
                </c:pt>
                <c:pt idx="141">
                  <c:v>1446.5656025609014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54A-43DA-AA2E-9276F5B8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4064"/>
        <c:axId val="630724456"/>
      </c:scatterChart>
      <c:valAx>
        <c:axId val="63072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4456"/>
        <c:crosses val="autoZero"/>
        <c:crossBetween val="midCat"/>
      </c:valAx>
      <c:valAx>
        <c:axId val="6307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4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strCache>
            </c:strRef>
          </c:xVal>
          <c:yVal>
            <c:numRef>
              <c:f>Cauchy!$M$2:$M$199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0.75349885714285736</c:v>
                </c:pt>
                <c:pt idx="5">
                  <c:v>0.75349885714285736</c:v>
                </c:pt>
                <c:pt idx="6">
                  <c:v>0.75349885714285691</c:v>
                </c:pt>
                <c:pt idx="7">
                  <c:v>0.75349885714285691</c:v>
                </c:pt>
                <c:pt idx="8">
                  <c:v>0.86114142857142917</c:v>
                </c:pt>
                <c:pt idx="9">
                  <c:v>1.2917122857142858</c:v>
                </c:pt>
                <c:pt idx="10">
                  <c:v>1.1840695714285714</c:v>
                </c:pt>
                <c:pt idx="11">
                  <c:v>7.212060571428573</c:v>
                </c:pt>
                <c:pt idx="12">
                  <c:v>11.08719757142857</c:v>
                </c:pt>
                <c:pt idx="13">
                  <c:v>17.115188571428579</c:v>
                </c:pt>
                <c:pt idx="14">
                  <c:v>20.775040285714283</c:v>
                </c:pt>
                <c:pt idx="15">
                  <c:v>22.712608857142847</c:v>
                </c:pt>
                <c:pt idx="16">
                  <c:v>25.834246999999998</c:v>
                </c:pt>
                <c:pt idx="17">
                  <c:v>26.80303128571429</c:v>
                </c:pt>
                <c:pt idx="18">
                  <c:v>21.743824571428583</c:v>
                </c:pt>
                <c:pt idx="19">
                  <c:v>20.344469571428569</c:v>
                </c:pt>
                <c:pt idx="20">
                  <c:v>16.469332428571455</c:v>
                </c:pt>
                <c:pt idx="21">
                  <c:v>15.608190857142835</c:v>
                </c:pt>
                <c:pt idx="22">
                  <c:v>15.285262857142845</c:v>
                </c:pt>
                <c:pt idx="23">
                  <c:v>15.500548142857133</c:v>
                </c:pt>
                <c:pt idx="24">
                  <c:v>28.955885142857149</c:v>
                </c:pt>
                <c:pt idx="25">
                  <c:v>31.216381714285696</c:v>
                </c:pt>
                <c:pt idx="26">
                  <c:v>36.275588428571474</c:v>
                </c:pt>
                <c:pt idx="27">
                  <c:v>37.782586285714309</c:v>
                </c:pt>
                <c:pt idx="28">
                  <c:v>38.859013142857158</c:v>
                </c:pt>
                <c:pt idx="29">
                  <c:v>40.258368285714234</c:v>
                </c:pt>
                <c:pt idx="30">
                  <c:v>40.150725571428588</c:v>
                </c:pt>
                <c:pt idx="31">
                  <c:v>34.230377285714191</c:v>
                </c:pt>
                <c:pt idx="32">
                  <c:v>41.334795285714314</c:v>
                </c:pt>
                <c:pt idx="33">
                  <c:v>42.195936857142875</c:v>
                </c:pt>
                <c:pt idx="34">
                  <c:v>44.779361571428559</c:v>
                </c:pt>
                <c:pt idx="35">
                  <c:v>42.088294142857173</c:v>
                </c:pt>
                <c:pt idx="36">
                  <c:v>43.272363714285781</c:v>
                </c:pt>
                <c:pt idx="37">
                  <c:v>43.487649142857187</c:v>
                </c:pt>
                <c:pt idx="38">
                  <c:v>37.352015571428502</c:v>
                </c:pt>
                <c:pt idx="39">
                  <c:v>31.754595285714323</c:v>
                </c:pt>
                <c:pt idx="40">
                  <c:v>28.310028999999851</c:v>
                </c:pt>
                <c:pt idx="41">
                  <c:v>22.604966000000196</c:v>
                </c:pt>
                <c:pt idx="42">
                  <c:v>23.89667857142863</c:v>
                </c:pt>
                <c:pt idx="43">
                  <c:v>23.896678428571342</c:v>
                </c:pt>
                <c:pt idx="44">
                  <c:v>22.927894285714139</c:v>
                </c:pt>
                <c:pt idx="45">
                  <c:v>24.219606428571389</c:v>
                </c:pt>
                <c:pt idx="46">
                  <c:v>21.420896428571588</c:v>
                </c:pt>
                <c:pt idx="47">
                  <c:v>22.174395285714333</c:v>
                </c:pt>
                <c:pt idx="48">
                  <c:v>23.358465000000002</c:v>
                </c:pt>
                <c:pt idx="49">
                  <c:v>21.636181857142653</c:v>
                </c:pt>
                <c:pt idx="50">
                  <c:v>19.052757142857196</c:v>
                </c:pt>
                <c:pt idx="51">
                  <c:v>16.899903142857262</c:v>
                </c:pt>
                <c:pt idx="52">
                  <c:v>16.792260571428393</c:v>
                </c:pt>
                <c:pt idx="53">
                  <c:v>15.500548285714535</c:v>
                </c:pt>
                <c:pt idx="54">
                  <c:v>13.024766285714099</c:v>
                </c:pt>
                <c:pt idx="55">
                  <c:v>12.163624714285765</c:v>
                </c:pt>
                <c:pt idx="56">
                  <c:v>11.840696428571595</c:v>
                </c:pt>
                <c:pt idx="57">
                  <c:v>11.410125857142679</c:v>
                </c:pt>
                <c:pt idx="58">
                  <c:v>11.302483142856977</c:v>
                </c:pt>
                <c:pt idx="59">
                  <c:v>10.226056142857237</c:v>
                </c:pt>
                <c:pt idx="60">
                  <c:v>9.364914428571387</c:v>
                </c:pt>
                <c:pt idx="61">
                  <c:v>6.673847142857289</c:v>
                </c:pt>
                <c:pt idx="62">
                  <c:v>5.9203481428571418</c:v>
                </c:pt>
                <c:pt idx="63">
                  <c:v>5.8127055714285003</c:v>
                </c:pt>
                <c:pt idx="64">
                  <c:v>5.2744919999999862</c:v>
                </c:pt>
                <c:pt idx="65">
                  <c:v>4.8439212857144636</c:v>
                </c:pt>
                <c:pt idx="66">
                  <c:v>3.1216381428571136</c:v>
                </c:pt>
                <c:pt idx="67">
                  <c:v>3.121638142857341</c:v>
                </c:pt>
                <c:pt idx="68">
                  <c:v>3.4445661428571608</c:v>
                </c:pt>
                <c:pt idx="69">
                  <c:v>3.9827797142856749</c:v>
                </c:pt>
                <c:pt idx="70">
                  <c:v>3.8751369999997447</c:v>
                </c:pt>
                <c:pt idx="71">
                  <c:v>3.5522090000001523</c:v>
                </c:pt>
                <c:pt idx="72">
                  <c:v>3.8751369999999721</c:v>
                </c:pt>
                <c:pt idx="73">
                  <c:v>3.8751369999999721</c:v>
                </c:pt>
                <c:pt idx="74">
                  <c:v>4.1980651428568532</c:v>
                </c:pt>
                <c:pt idx="75">
                  <c:v>3.7674942857144966</c:v>
                </c:pt>
                <c:pt idx="76">
                  <c:v>3.5522090000001523</c:v>
                </c:pt>
                <c:pt idx="77">
                  <c:v>4.4133505714284862</c:v>
                </c:pt>
                <c:pt idx="78">
                  <c:v>4.6286358571426032</c:v>
                </c:pt>
                <c:pt idx="79">
                  <c:v>4.4133504285716523</c:v>
                </c:pt>
                <c:pt idx="80">
                  <c:v>4.3057078571427834</c:v>
                </c:pt>
                <c:pt idx="81">
                  <c:v>4.1980651428573079</c:v>
                </c:pt>
                <c:pt idx="82">
                  <c:v>5.2744921428570475</c:v>
                </c:pt>
                <c:pt idx="83">
                  <c:v>5.0592067142856418</c:v>
                </c:pt>
                <c:pt idx="84">
                  <c:v>4.0904224285716051</c:v>
                </c:pt>
                <c:pt idx="85">
                  <c:v>4.4133504285711975</c:v>
                </c:pt>
                <c:pt idx="86">
                  <c:v>4.7362787142860494</c:v>
                </c:pt>
                <c:pt idx="87">
                  <c:v>-0.21528542857142852</c:v>
                </c:pt>
                <c:pt idx="88">
                  <c:v>-0.21528542857142852</c:v>
                </c:pt>
                <c:pt idx="89">
                  <c:v>-0.21528542857142852</c:v>
                </c:pt>
                <c:pt idx="90">
                  <c:v>-0.21528542857142852</c:v>
                </c:pt>
                <c:pt idx="91">
                  <c:v>-0.21528542857142852</c:v>
                </c:pt>
                <c:pt idx="92">
                  <c:v>-0.21528542857142852</c:v>
                </c:pt>
                <c:pt idx="93">
                  <c:v>-0.21528542857142852</c:v>
                </c:pt>
                <c:pt idx="94">
                  <c:v>-0.21528542857142852</c:v>
                </c:pt>
                <c:pt idx="95">
                  <c:v>-0.21528542857142852</c:v>
                </c:pt>
                <c:pt idx="96">
                  <c:v>-0.21528542857142852</c:v>
                </c:pt>
                <c:pt idx="97">
                  <c:v>-0.21528542857142852</c:v>
                </c:pt>
                <c:pt idx="98">
                  <c:v>-0.21528542857142852</c:v>
                </c:pt>
                <c:pt idx="99">
                  <c:v>-0.21528542857142852</c:v>
                </c:pt>
                <c:pt idx="100">
                  <c:v>-0.21528542857142852</c:v>
                </c:pt>
                <c:pt idx="101">
                  <c:v>-0.21528542857142852</c:v>
                </c:pt>
                <c:pt idx="102">
                  <c:v>-0.21528542857142852</c:v>
                </c:pt>
                <c:pt idx="103">
                  <c:v>-0.21528542857142852</c:v>
                </c:pt>
                <c:pt idx="104">
                  <c:v>-0.21528542857142852</c:v>
                </c:pt>
                <c:pt idx="105">
                  <c:v>-0.21528542857142852</c:v>
                </c:pt>
                <c:pt idx="106">
                  <c:v>-0.21528542857142852</c:v>
                </c:pt>
                <c:pt idx="107">
                  <c:v>-0.21528542857142852</c:v>
                </c:pt>
                <c:pt idx="108">
                  <c:v>-0.21528542857142852</c:v>
                </c:pt>
                <c:pt idx="109">
                  <c:v>-0.21528542857142852</c:v>
                </c:pt>
                <c:pt idx="110">
                  <c:v>-0.21528542857142852</c:v>
                </c:pt>
                <c:pt idx="111">
                  <c:v>-0.21528542857142852</c:v>
                </c:pt>
                <c:pt idx="112">
                  <c:v>-0.21528542857142852</c:v>
                </c:pt>
                <c:pt idx="113">
                  <c:v>-0.21528542857142852</c:v>
                </c:pt>
                <c:pt idx="114">
                  <c:v>-0.21528542857142852</c:v>
                </c:pt>
                <c:pt idx="115">
                  <c:v>-0.21528542857142852</c:v>
                </c:pt>
                <c:pt idx="116">
                  <c:v>-0.21528542857142852</c:v>
                </c:pt>
                <c:pt idx="117">
                  <c:v>-0.21528542857142852</c:v>
                </c:pt>
                <c:pt idx="118">
                  <c:v>-0.21528542857142852</c:v>
                </c:pt>
                <c:pt idx="119">
                  <c:v>-0.21528542857142852</c:v>
                </c:pt>
                <c:pt idx="120">
                  <c:v>-0.21528542857142852</c:v>
                </c:pt>
                <c:pt idx="121">
                  <c:v>-0.21528542857142852</c:v>
                </c:pt>
                <c:pt idx="122">
                  <c:v>-0.21528542857142852</c:v>
                </c:pt>
                <c:pt idx="123">
                  <c:v>-0.21528542857142852</c:v>
                </c:pt>
                <c:pt idx="124">
                  <c:v>-0.21528542857142852</c:v>
                </c:pt>
                <c:pt idx="125">
                  <c:v>-0.21528542857142852</c:v>
                </c:pt>
                <c:pt idx="126">
                  <c:v>-0.21528542857142852</c:v>
                </c:pt>
                <c:pt idx="127">
                  <c:v>-0.21528542857142852</c:v>
                </c:pt>
                <c:pt idx="128">
                  <c:v>-0.21528542857142852</c:v>
                </c:pt>
                <c:pt idx="129">
                  <c:v>-0.21528542857142852</c:v>
                </c:pt>
                <c:pt idx="130">
                  <c:v>-0.21528542857142852</c:v>
                </c:pt>
                <c:pt idx="131">
                  <c:v>-0.21528542857142852</c:v>
                </c:pt>
                <c:pt idx="132">
                  <c:v>-0.21528542857142852</c:v>
                </c:pt>
                <c:pt idx="133">
                  <c:v>-0.21528542857142852</c:v>
                </c:pt>
                <c:pt idx="134">
                  <c:v>-0.21528542857142852</c:v>
                </c:pt>
                <c:pt idx="135">
                  <c:v>-0.21528542857142852</c:v>
                </c:pt>
                <c:pt idx="136">
                  <c:v>-0.21528542857142852</c:v>
                </c:pt>
                <c:pt idx="137">
                  <c:v>-0.21528542857142852</c:v>
                </c:pt>
                <c:pt idx="138">
                  <c:v>-0.21528542857142852</c:v>
                </c:pt>
                <c:pt idx="139">
                  <c:v>-0.21528542857142852</c:v>
                </c:pt>
                <c:pt idx="140">
                  <c:v>-0.21528542857142852</c:v>
                </c:pt>
                <c:pt idx="141">
                  <c:v>-0.21528542857142852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DC-4955-A715-96488000EF9D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4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</c:strCache>
            </c:strRef>
          </c:xVal>
          <c:yVal>
            <c:numRef>
              <c:f>Cauchy!$N$2:$N$199</c:f>
              <c:numCache>
                <c:formatCode>General</c:formatCode>
                <c:ptCount val="198"/>
                <c:pt idx="0">
                  <c:v>0</c:v>
                </c:pt>
                <c:pt idx="1">
                  <c:v>10.212017766464255</c:v>
                </c:pt>
                <c:pt idx="2">
                  <c:v>10.213829375334564</c:v>
                </c:pt>
                <c:pt idx="3">
                  <c:v>10.215641465951386</c:v>
                </c:pt>
                <c:pt idx="4">
                  <c:v>10.217454038485419</c:v>
                </c:pt>
                <c:pt idx="5">
                  <c:v>10.219267093107431</c:v>
                </c:pt>
                <c:pt idx="6">
                  <c:v>10.221080629988268</c:v>
                </c:pt>
                <c:pt idx="7">
                  <c:v>10.222894649298853</c:v>
                </c:pt>
                <c:pt idx="8">
                  <c:v>10.224709151210179</c:v>
                </c:pt>
                <c:pt idx="9">
                  <c:v>10.226524135893326</c:v>
                </c:pt>
                <c:pt idx="10">
                  <c:v>10.228339603519439</c:v>
                </c:pt>
                <c:pt idx="11">
                  <c:v>10.230155554259742</c:v>
                </c:pt>
                <c:pt idx="12">
                  <c:v>10.231971988285537</c:v>
                </c:pt>
                <c:pt idx="13">
                  <c:v>10.233788905768197</c:v>
                </c:pt>
                <c:pt idx="14">
                  <c:v>10.23560630687918</c:v>
                </c:pt>
                <c:pt idx="15">
                  <c:v>10.237424191790012</c:v>
                </c:pt>
                <c:pt idx="16">
                  <c:v>10.239242560672297</c:v>
                </c:pt>
                <c:pt idx="17">
                  <c:v>10.241061413697711</c:v>
                </c:pt>
                <c:pt idx="18">
                  <c:v>10.242880751038015</c:v>
                </c:pt>
                <c:pt idx="19">
                  <c:v>10.244700572865041</c:v>
                </c:pt>
                <c:pt idx="20">
                  <c:v>10.246520879350697</c:v>
                </c:pt>
                <c:pt idx="21">
                  <c:v>10.248341670666971</c:v>
                </c:pt>
                <c:pt idx="22">
                  <c:v>10.250162946985917</c:v>
                </c:pt>
                <c:pt idx="23">
                  <c:v>10.251984708479677</c:v>
                </c:pt>
                <c:pt idx="24">
                  <c:v>10.253806955320462</c:v>
                </c:pt>
                <c:pt idx="25">
                  <c:v>10.255629687680566</c:v>
                </c:pt>
                <c:pt idx="26">
                  <c:v>10.257452905732354</c:v>
                </c:pt>
                <c:pt idx="27">
                  <c:v>10.259276609648266</c:v>
                </c:pt>
                <c:pt idx="28">
                  <c:v>10.261100799600824</c:v>
                </c:pt>
                <c:pt idx="29">
                  <c:v>10.262925475762621</c:v>
                </c:pt>
                <c:pt idx="30">
                  <c:v>10.264750638306333</c:v>
                </c:pt>
                <c:pt idx="31">
                  <c:v>10.266576287404707</c:v>
                </c:pt>
                <c:pt idx="32">
                  <c:v>10.268402423230567</c:v>
                </c:pt>
                <c:pt idx="33">
                  <c:v>10.270229045956819</c:v>
                </c:pt>
                <c:pt idx="34">
                  <c:v>10.27205615575644</c:v>
                </c:pt>
                <c:pt idx="35">
                  <c:v>10.273883752802485</c:v>
                </c:pt>
                <c:pt idx="36">
                  <c:v>10.275711837268087</c:v>
                </c:pt>
                <c:pt idx="37">
                  <c:v>10.277540409326459</c:v>
                </c:pt>
                <c:pt idx="38">
                  <c:v>10.279369469150883</c:v>
                </c:pt>
                <c:pt idx="39">
                  <c:v>10.281199016914721</c:v>
                </c:pt>
                <c:pt idx="40">
                  <c:v>10.283029052791417</c:v>
                </c:pt>
                <c:pt idx="41">
                  <c:v>10.284859576954489</c:v>
                </c:pt>
                <c:pt idx="42">
                  <c:v>10.286690589577526</c:v>
                </c:pt>
                <c:pt idx="43">
                  <c:v>10.288522090834206</c:v>
                </c:pt>
                <c:pt idx="44">
                  <c:v>10.290354080898272</c:v>
                </c:pt>
                <c:pt idx="45">
                  <c:v>10.292186559943552</c:v>
                </c:pt>
                <c:pt idx="46">
                  <c:v>10.294019528143949</c:v>
                </c:pt>
                <c:pt idx="47">
                  <c:v>10.295852985673442</c:v>
                </c:pt>
                <c:pt idx="48">
                  <c:v>10.297686932706091</c:v>
                </c:pt>
                <c:pt idx="49">
                  <c:v>10.299521369416025</c:v>
                </c:pt>
                <c:pt idx="50">
                  <c:v>10.301356295977465</c:v>
                </c:pt>
                <c:pt idx="51">
                  <c:v>10.303191712564692</c:v>
                </c:pt>
                <c:pt idx="52">
                  <c:v>10.305027619352078</c:v>
                </c:pt>
                <c:pt idx="53">
                  <c:v>10.306864016514067</c:v>
                </c:pt>
                <c:pt idx="54">
                  <c:v>10.308700904225182</c:v>
                </c:pt>
                <c:pt idx="55">
                  <c:v>10.310538282660019</c:v>
                </c:pt>
                <c:pt idx="56">
                  <c:v>10.312376151993258</c:v>
                </c:pt>
                <c:pt idx="57">
                  <c:v>10.314214512399653</c:v>
                </c:pt>
                <c:pt idx="58">
                  <c:v>10.316053364054037</c:v>
                </c:pt>
                <c:pt idx="59">
                  <c:v>10.317892707131323</c:v>
                </c:pt>
                <c:pt idx="60">
                  <c:v>10.319732541806495</c:v>
                </c:pt>
                <c:pt idx="61">
                  <c:v>10.321572868254622</c:v>
                </c:pt>
                <c:pt idx="62">
                  <c:v>10.323413686650845</c:v>
                </c:pt>
                <c:pt idx="63">
                  <c:v>10.325254997170392</c:v>
                </c:pt>
                <c:pt idx="64">
                  <c:v>10.327096799988555</c:v>
                </c:pt>
                <c:pt idx="65">
                  <c:v>10.328939095280717</c:v>
                </c:pt>
                <c:pt idx="66">
                  <c:v>10.330781883222329</c:v>
                </c:pt>
                <c:pt idx="67">
                  <c:v>10.332625163988931</c:v>
                </c:pt>
                <c:pt idx="68">
                  <c:v>10.334468937756132</c:v>
                </c:pt>
                <c:pt idx="69">
                  <c:v>10.336313204699623</c:v>
                </c:pt>
                <c:pt idx="70">
                  <c:v>10.338157964995174</c:v>
                </c:pt>
                <c:pt idx="71">
                  <c:v>10.340003218818627</c:v>
                </c:pt>
                <c:pt idx="72">
                  <c:v>10.341848966345912</c:v>
                </c:pt>
                <c:pt idx="73">
                  <c:v>10.343695207753029</c:v>
                </c:pt>
                <c:pt idx="74">
                  <c:v>10.345541943216061</c:v>
                </c:pt>
                <c:pt idx="75">
                  <c:v>10.34738917291117</c:v>
                </c:pt>
                <c:pt idx="76">
                  <c:v>10.34923689701459</c:v>
                </c:pt>
                <c:pt idx="77">
                  <c:v>10.351085115702643</c:v>
                </c:pt>
                <c:pt idx="78">
                  <c:v>10.35293382915172</c:v>
                </c:pt>
                <c:pt idx="79">
                  <c:v>10.354783037538301</c:v>
                </c:pt>
                <c:pt idx="80">
                  <c:v>10.356632741038934</c:v>
                </c:pt>
                <c:pt idx="81">
                  <c:v>10.358482939830251</c:v>
                </c:pt>
                <c:pt idx="82">
                  <c:v>10.360333634088965</c:v>
                </c:pt>
                <c:pt idx="83">
                  <c:v>10.362184823991862</c:v>
                </c:pt>
                <c:pt idx="84">
                  <c:v>10.364036509715811</c:v>
                </c:pt>
                <c:pt idx="85">
                  <c:v>10.365888691437762</c:v>
                </c:pt>
                <c:pt idx="86">
                  <c:v>10.367741369334734</c:v>
                </c:pt>
                <c:pt idx="87">
                  <c:v>10.212017766464255</c:v>
                </c:pt>
                <c:pt idx="88">
                  <c:v>10.212017766464255</c:v>
                </c:pt>
                <c:pt idx="89">
                  <c:v>10.212017766464255</c:v>
                </c:pt>
                <c:pt idx="90">
                  <c:v>10.212017766464255</c:v>
                </c:pt>
                <c:pt idx="91">
                  <c:v>10.212017766464255</c:v>
                </c:pt>
                <c:pt idx="92">
                  <c:v>10.212017766464255</c:v>
                </c:pt>
                <c:pt idx="93">
                  <c:v>10.212017766464255</c:v>
                </c:pt>
                <c:pt idx="94">
                  <c:v>10.212017766464255</c:v>
                </c:pt>
                <c:pt idx="95">
                  <c:v>10.212017766464255</c:v>
                </c:pt>
                <c:pt idx="96">
                  <c:v>10.212017766464255</c:v>
                </c:pt>
                <c:pt idx="97">
                  <c:v>10.212017766464255</c:v>
                </c:pt>
                <c:pt idx="98">
                  <c:v>10.212017766464255</c:v>
                </c:pt>
                <c:pt idx="99">
                  <c:v>10.212017766464255</c:v>
                </c:pt>
                <c:pt idx="100">
                  <c:v>10.212017766464255</c:v>
                </c:pt>
                <c:pt idx="101">
                  <c:v>10.212017766464255</c:v>
                </c:pt>
                <c:pt idx="102">
                  <c:v>10.212017766464255</c:v>
                </c:pt>
                <c:pt idx="103">
                  <c:v>10.212017766464255</c:v>
                </c:pt>
                <c:pt idx="104">
                  <c:v>10.212017766464255</c:v>
                </c:pt>
                <c:pt idx="105">
                  <c:v>10.212017766464255</c:v>
                </c:pt>
                <c:pt idx="106">
                  <c:v>10.212017766464255</c:v>
                </c:pt>
                <c:pt idx="107">
                  <c:v>10.212017766464255</c:v>
                </c:pt>
                <c:pt idx="108">
                  <c:v>10.212017766464255</c:v>
                </c:pt>
                <c:pt idx="109">
                  <c:v>10.212017766464255</c:v>
                </c:pt>
                <c:pt idx="110">
                  <c:v>10.212017766464255</c:v>
                </c:pt>
                <c:pt idx="111">
                  <c:v>10.212017766464255</c:v>
                </c:pt>
                <c:pt idx="112">
                  <c:v>10.212017766464255</c:v>
                </c:pt>
                <c:pt idx="113">
                  <c:v>10.212017766464255</c:v>
                </c:pt>
                <c:pt idx="114">
                  <c:v>10.212017766464255</c:v>
                </c:pt>
                <c:pt idx="115">
                  <c:v>10.212017766464255</c:v>
                </c:pt>
                <c:pt idx="116">
                  <c:v>10.212017766464255</c:v>
                </c:pt>
                <c:pt idx="117">
                  <c:v>10.212017766464255</c:v>
                </c:pt>
                <c:pt idx="118">
                  <c:v>10.212017766464255</c:v>
                </c:pt>
                <c:pt idx="119">
                  <c:v>10.212017766464255</c:v>
                </c:pt>
                <c:pt idx="120">
                  <c:v>10.212017766464255</c:v>
                </c:pt>
                <c:pt idx="121">
                  <c:v>10.212017766464255</c:v>
                </c:pt>
                <c:pt idx="122">
                  <c:v>10.212017766464255</c:v>
                </c:pt>
                <c:pt idx="123">
                  <c:v>10.212017766464255</c:v>
                </c:pt>
                <c:pt idx="124">
                  <c:v>10.212017766464255</c:v>
                </c:pt>
                <c:pt idx="125">
                  <c:v>10.212017766464255</c:v>
                </c:pt>
                <c:pt idx="126">
                  <c:v>10.212017766464255</c:v>
                </c:pt>
                <c:pt idx="127">
                  <c:v>10.212017766464255</c:v>
                </c:pt>
                <c:pt idx="128">
                  <c:v>10.212017766464255</c:v>
                </c:pt>
                <c:pt idx="129">
                  <c:v>10.212017766464255</c:v>
                </c:pt>
                <c:pt idx="130">
                  <c:v>10.212017766464255</c:v>
                </c:pt>
                <c:pt idx="131">
                  <c:v>10.212017766464255</c:v>
                </c:pt>
                <c:pt idx="132">
                  <c:v>10.212017766464255</c:v>
                </c:pt>
                <c:pt idx="133">
                  <c:v>10.212017766464255</c:v>
                </c:pt>
                <c:pt idx="134">
                  <c:v>10.212017766464255</c:v>
                </c:pt>
                <c:pt idx="135">
                  <c:v>10.212017766464255</c:v>
                </c:pt>
                <c:pt idx="136">
                  <c:v>10.212017766464255</c:v>
                </c:pt>
                <c:pt idx="137">
                  <c:v>10.212017766464255</c:v>
                </c:pt>
                <c:pt idx="138">
                  <c:v>10.212017766464255</c:v>
                </c:pt>
                <c:pt idx="139">
                  <c:v>10.212017766464255</c:v>
                </c:pt>
                <c:pt idx="140">
                  <c:v>10.212017766464255</c:v>
                </c:pt>
                <c:pt idx="141">
                  <c:v>10.212017766464255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DC-4955-A715-96488000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8184"/>
        <c:axId val="630713088"/>
      </c:scatterChart>
      <c:valAx>
        <c:axId val="6307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3088"/>
        <c:crosses val="autoZero"/>
        <c:crossBetween val="midCat"/>
      </c:valAx>
      <c:valAx>
        <c:axId val="6307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0.21528542857142863</c:v>
                </c:pt>
                <c:pt idx="3">
                  <c:v>0.43057085714285714</c:v>
                </c:pt>
                <c:pt idx="4">
                  <c:v>1.3993551428571429</c:v>
                </c:pt>
                <c:pt idx="5">
                  <c:v>2.3681394285714288</c:v>
                </c:pt>
                <c:pt idx="6">
                  <c:v>3.3369237142857142</c:v>
                </c:pt>
                <c:pt idx="7">
                  <c:v>4.3057080000000001</c:v>
                </c:pt>
                <c:pt idx="8">
                  <c:v>5.3821348571428578</c:v>
                </c:pt>
                <c:pt idx="9">
                  <c:v>6.889132571428572</c:v>
                </c:pt>
                <c:pt idx="10">
                  <c:v>8.288487571428572</c:v>
                </c:pt>
                <c:pt idx="11">
                  <c:v>15.715833571428574</c:v>
                </c:pt>
                <c:pt idx="12">
                  <c:v>27.018316571428571</c:v>
                </c:pt>
                <c:pt idx="13">
                  <c:v>44.34879057142858</c:v>
                </c:pt>
                <c:pt idx="14">
                  <c:v>65.339116285714283</c:v>
                </c:pt>
                <c:pt idx="15">
                  <c:v>88.267010571428557</c:v>
                </c:pt>
                <c:pt idx="16">
                  <c:v>114.31654299999998</c:v>
                </c:pt>
                <c:pt idx="17">
                  <c:v>141.3348597142857</c:v>
                </c:pt>
                <c:pt idx="18">
                  <c:v>163.29396971428571</c:v>
                </c:pt>
                <c:pt idx="19">
                  <c:v>183.8537247142857</c:v>
                </c:pt>
                <c:pt idx="20">
                  <c:v>200.53834257142859</c:v>
                </c:pt>
                <c:pt idx="21">
                  <c:v>216.36181885714285</c:v>
                </c:pt>
                <c:pt idx="22">
                  <c:v>231.86236714285712</c:v>
                </c:pt>
                <c:pt idx="23">
                  <c:v>247.57820071428569</c:v>
                </c:pt>
                <c:pt idx="24">
                  <c:v>276.74937128571429</c:v>
                </c:pt>
                <c:pt idx="25">
                  <c:v>308.18103842857141</c:v>
                </c:pt>
                <c:pt idx="26">
                  <c:v>344.67191228571431</c:v>
                </c:pt>
                <c:pt idx="27">
                  <c:v>382.66978400000005</c:v>
                </c:pt>
                <c:pt idx="28">
                  <c:v>421.74408257142863</c:v>
                </c:pt>
                <c:pt idx="29">
                  <c:v>462.2177362857143</c:v>
                </c:pt>
                <c:pt idx="30">
                  <c:v>502.58374728571431</c:v>
                </c:pt>
                <c:pt idx="31">
                  <c:v>537.02940999999987</c:v>
                </c:pt>
                <c:pt idx="32">
                  <c:v>578.57949071428561</c:v>
                </c:pt>
                <c:pt idx="33">
                  <c:v>620.99071299999991</c:v>
                </c:pt>
                <c:pt idx="34">
                  <c:v>665.9853599999999</c:v>
                </c:pt>
                <c:pt idx="35">
                  <c:v>708.2889395714285</c:v>
                </c:pt>
                <c:pt idx="36">
                  <c:v>751.77658871428571</c:v>
                </c:pt>
                <c:pt idx="37">
                  <c:v>795.47952328571432</c:v>
                </c:pt>
                <c:pt idx="38">
                  <c:v>833.04682428571425</c:v>
                </c:pt>
                <c:pt idx="39">
                  <c:v>865.016705</c:v>
                </c:pt>
                <c:pt idx="40">
                  <c:v>893.54201942857128</c:v>
                </c:pt>
                <c:pt idx="41">
                  <c:v>916.3622708571429</c:v>
                </c:pt>
                <c:pt idx="42">
                  <c:v>940.47423485714296</c:v>
                </c:pt>
                <c:pt idx="43">
                  <c:v>964.58619871428573</c:v>
                </c:pt>
                <c:pt idx="44">
                  <c:v>987.72937842857129</c:v>
                </c:pt>
                <c:pt idx="45">
                  <c:v>1012.1642702857141</c:v>
                </c:pt>
                <c:pt idx="46">
                  <c:v>1033.8004521428572</c:v>
                </c:pt>
                <c:pt idx="47">
                  <c:v>1056.190132857143</c:v>
                </c:pt>
                <c:pt idx="48">
                  <c:v>1079.7638832857144</c:v>
                </c:pt>
                <c:pt idx="49">
                  <c:v>1101.6153505714285</c:v>
                </c:pt>
                <c:pt idx="50">
                  <c:v>1120.8833931428571</c:v>
                </c:pt>
                <c:pt idx="51">
                  <c:v>1137.9985817142858</c:v>
                </c:pt>
                <c:pt idx="52">
                  <c:v>1155.0061277142856</c:v>
                </c:pt>
                <c:pt idx="53">
                  <c:v>1170.7219614285716</c:v>
                </c:pt>
                <c:pt idx="54">
                  <c:v>1183.9620131428571</c:v>
                </c:pt>
                <c:pt idx="55">
                  <c:v>1196.3409232857143</c:v>
                </c:pt>
                <c:pt idx="56">
                  <c:v>1208.3969051428573</c:v>
                </c:pt>
                <c:pt idx="57">
                  <c:v>1220.0223164285715</c:v>
                </c:pt>
                <c:pt idx="58">
                  <c:v>1231.5400849999999</c:v>
                </c:pt>
                <c:pt idx="59">
                  <c:v>1241.9814265714285</c:v>
                </c:pt>
                <c:pt idx="60">
                  <c:v>1251.5616264285713</c:v>
                </c:pt>
                <c:pt idx="61">
                  <c:v>1258.4507590000001</c:v>
                </c:pt>
                <c:pt idx="62">
                  <c:v>1264.5863925714286</c:v>
                </c:pt>
                <c:pt idx="63">
                  <c:v>1270.6143835714286</c:v>
                </c:pt>
                <c:pt idx="64">
                  <c:v>1276.104161</c:v>
                </c:pt>
                <c:pt idx="65">
                  <c:v>1281.1633677142859</c:v>
                </c:pt>
                <c:pt idx="66">
                  <c:v>1284.5002912857144</c:v>
                </c:pt>
                <c:pt idx="67">
                  <c:v>1287.8372148571432</c:v>
                </c:pt>
                <c:pt idx="68">
                  <c:v>1291.4970664285718</c:v>
                </c:pt>
                <c:pt idx="69">
                  <c:v>1295.6951315714289</c:v>
                </c:pt>
                <c:pt idx="70">
                  <c:v>1299.785554</c:v>
                </c:pt>
                <c:pt idx="71">
                  <c:v>1303.5530484285716</c:v>
                </c:pt>
                <c:pt idx="72">
                  <c:v>1307.643470857143</c:v>
                </c:pt>
                <c:pt idx="73">
                  <c:v>1311.7338932857144</c:v>
                </c:pt>
                <c:pt idx="74">
                  <c:v>1316.1472438571427</c:v>
                </c:pt>
                <c:pt idx="75">
                  <c:v>1320.1300235714286</c:v>
                </c:pt>
                <c:pt idx="76">
                  <c:v>1323.8975180000002</c:v>
                </c:pt>
                <c:pt idx="77">
                  <c:v>1328.5261540000001</c:v>
                </c:pt>
                <c:pt idx="78">
                  <c:v>1333.3700752857142</c:v>
                </c:pt>
                <c:pt idx="79">
                  <c:v>1337.9987111428572</c:v>
                </c:pt>
                <c:pt idx="80">
                  <c:v>1342.5197044285715</c:v>
                </c:pt>
                <c:pt idx="81">
                  <c:v>1346.9330550000002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0.86767004181915719</c:v>
                </c:pt>
                <c:pt idx="3">
                  <c:v>3.8721160598018924</c:v>
                </c:pt>
                <c:pt idx="4">
                  <c:v>9.2767282421006652</c:v>
                </c:pt>
                <c:pt idx="5">
                  <c:v>17.218793701193878</c:v>
                </c:pt>
                <c:pt idx="6">
                  <c:v>27.777174175130575</c:v>
                </c:pt>
                <c:pt idx="7">
                  <c:v>40.990131515299041</c:v>
                </c:pt>
                <c:pt idx="8">
                  <c:v>56.863093196679586</c:v>
                </c:pt>
                <c:pt idx="9">
                  <c:v>75.372916900588208</c:v>
                </c:pt>
                <c:pt idx="10">
                  <c:v>96.470689828732958</c:v>
                </c:pt>
                <c:pt idx="11">
                  <c:v>120.08387562834972</c:v>
                </c:pt>
                <c:pt idx="12">
                  <c:v>146.11818379769224</c:v>
                </c:pt>
                <c:pt idx="13">
                  <c:v>174.45934937027181</c:v>
                </c:pt>
                <c:pt idx="14">
                  <c:v>204.9749199676198</c:v>
                </c:pt>
                <c:pt idx="15">
                  <c:v>237.51609873263146</c:v>
                </c:pt>
                <c:pt idx="16">
                  <c:v>271.91966345623757</c:v>
                </c:pt>
                <c:pt idx="17">
                  <c:v>308.00996475124293</c:v>
                </c:pt>
                <c:pt idx="18">
                  <c:v>345.60099479634255</c:v>
                </c:pt>
                <c:pt idx="19">
                  <c:v>384.49851062244267</c:v>
                </c:pt>
                <c:pt idx="20">
                  <c:v>424.50219088266994</c:v>
                </c:pt>
                <c:pt idx="21">
                  <c:v>465.40780182691555</c:v>
                </c:pt>
                <c:pt idx="22">
                  <c:v>507.00934636958152</c:v>
                </c:pt>
                <c:pt idx="23">
                  <c:v>549.10116942794161</c:v>
                </c:pt>
                <c:pt idx="24">
                  <c:v>591.47999293396322</c:v>
                </c:pt>
                <c:pt idx="25">
                  <c:v>633.94685494468501</c:v>
                </c:pt>
                <c:pt idx="26">
                  <c:v>676.30892897812782</c:v>
                </c:pt>
                <c:pt idx="27">
                  <c:v>718.38120197686214</c:v>
                </c:pt>
                <c:pt idx="28">
                  <c:v>759.98799204789123</c:v>
                </c:pt>
                <c:pt idx="29">
                  <c:v>800.96429024513895</c:v>
                </c:pt>
                <c:pt idx="30">
                  <c:v>841.15691404999757</c:v>
                </c:pt>
                <c:pt idx="31">
                  <c:v>880.42546376763187</c:v>
                </c:pt>
                <c:pt idx="32">
                  <c:v>918.643076695893</c:v>
                </c:pt>
                <c:pt idx="33">
                  <c:v>955.69697754741071</c:v>
                </c:pt>
                <c:pt idx="34">
                  <c:v>991.48882712694183</c:v>
                </c:pt>
                <c:pt idx="35">
                  <c:v>1025.9348746058483</c:v>
                </c:pt>
                <c:pt idx="36">
                  <c:v>1058.9659218230472</c:v>
                </c:pt>
                <c:pt idx="37">
                  <c:v>1090.5271108165177</c:v>
                </c:pt>
                <c:pt idx="38">
                  <c:v>1120.5775482023378</c:v>
                </c:pt>
                <c:pt idx="39">
                  <c:v>1149.0897820321766</c:v>
                </c:pt>
                <c:pt idx="40">
                  <c:v>1176.0491483503342</c:v>
                </c:pt>
                <c:pt idx="41">
                  <c:v>1201.453005825425</c:v>
                </c:pt>
                <c:pt idx="42">
                  <c:v>1225.3098775490341</c:v>
                </c:pt>
                <c:pt idx="43">
                  <c:v>1247.6385193848882</c:v>
                </c:pt>
                <c:pt idx="44">
                  <c:v>1268.4669341381293</c:v>
                </c:pt>
                <c:pt idx="45">
                  <c:v>1287.8313503250833</c:v>
                </c:pt>
                <c:pt idx="46">
                  <c:v>1305.7751834967917</c:v>
                </c:pt>
                <c:pt idx="47">
                  <c:v>1322.3479969479274</c:v>
                </c:pt>
                <c:pt idx="48">
                  <c:v>1337.6044772741216</c:v>
                </c:pt>
                <c:pt idx="49">
                  <c:v>1351.6034386754802</c:v>
                </c:pt>
                <c:pt idx="50">
                  <c:v>1364.4068681935066</c:v>
                </c:pt>
                <c:pt idx="51">
                  <c:v>1376.0790222635173</c:v>
                </c:pt>
                <c:pt idx="52">
                  <c:v>1386.6855831139558</c:v>
                </c:pt>
                <c:pt idx="53">
                  <c:v>1396.2928816935789</c:v>
                </c:pt>
                <c:pt idx="54">
                  <c:v>1404.9671919990988</c:v>
                </c:pt>
                <c:pt idx="55">
                  <c:v>1412.7740999463392</c:v>
                </c:pt>
                <c:pt idx="56">
                  <c:v>1419.7779483087004</c:v>
                </c:pt>
                <c:pt idx="57">
                  <c:v>1426.0413577632642</c:v>
                </c:pt>
                <c:pt idx="58">
                  <c:v>1431.6248227567403</c:v>
                </c:pt>
                <c:pt idx="59">
                  <c:v>1436.586379744339</c:v>
                </c:pt>
                <c:pt idx="60">
                  <c:v>1440.9813443724474</c:v>
                </c:pt>
                <c:pt idx="61">
                  <c:v>1444.8621133733284</c:v>
                </c:pt>
                <c:pt idx="62">
                  <c:v>1448.2780263147604</c:v>
                </c:pt>
                <c:pt idx="63">
                  <c:v>1451.2752818931688</c:v>
                </c:pt>
                <c:pt idx="64">
                  <c:v>1453.8969031653839</c:v>
                </c:pt>
                <c:pt idx="65">
                  <c:v>1456.1827459688639</c:v>
                </c:pt>
                <c:pt idx="66">
                  <c:v>1458.1695447679904</c:v>
                </c:pt>
                <c:pt idx="67">
                  <c:v>1459.890990268404</c:v>
                </c:pt>
                <c:pt idx="68">
                  <c:v>1461.3778333448836</c:v>
                </c:pt>
                <c:pt idx="69">
                  <c:v>1462.6580101134209</c:v>
                </c:pt>
                <c:pt idx="70">
                  <c:v>1463.7567833274943</c:v>
                </c:pt>
                <c:pt idx="71">
                  <c:v>1464.6968956755065</c:v>
                </c:pt>
                <c:pt idx="72">
                  <c:v>1465.4987309853177</c:v>
                </c:pt>
                <c:pt idx="73">
                  <c:v>1466.1804797886116</c:v>
                </c:pt>
                <c:pt idx="74">
                  <c:v>1466.7583061498244</c:v>
                </c:pt>
                <c:pt idx="75">
                  <c:v>1467.2465131106173</c:v>
                </c:pt>
                <c:pt idx="76">
                  <c:v>1467.657704532196</c:v>
                </c:pt>
                <c:pt idx="77">
                  <c:v>1468.0029415267406</c:v>
                </c:pt>
                <c:pt idx="78">
                  <c:v>1468.2918920500715</c:v>
                </c:pt>
                <c:pt idx="79">
                  <c:v>1468.5329725762724</c:v>
                </c:pt>
                <c:pt idx="80">
                  <c:v>1468.7334810886659</c:v>
                </c:pt>
                <c:pt idx="81">
                  <c:v>1468.8997208988767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4848"/>
        <c:axId val="630719752"/>
      </c:scatterChart>
      <c:valAx>
        <c:axId val="6307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9752"/>
        <c:crosses val="autoZero"/>
        <c:crossBetween val="midCat"/>
      </c:valAx>
      <c:valAx>
        <c:axId val="6307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5</xdr:col>
      <xdr:colOff>729651</xdr:colOff>
      <xdr:row>6</xdr:row>
      <xdr:rowOff>51759</xdr:rowOff>
    </xdr:from>
    <xdr:to>
      <xdr:col>12</xdr:col>
      <xdr:colOff>147367</xdr:colOff>
      <xdr:row>21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132991</xdr:colOff>
      <xdr:row>5</xdr:row>
      <xdr:rowOff>1438</xdr:rowOff>
    </xdr:from>
    <xdr:to>
      <xdr:col>19</xdr:col>
      <xdr:colOff>600256</xdr:colOff>
      <xdr:row>20</xdr:row>
      <xdr:rowOff>48884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109538</xdr:rowOff>
    </xdr:from>
    <xdr:to>
      <xdr:col>9</xdr:col>
      <xdr:colOff>47625</xdr:colOff>
      <xdr:row>22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F12E2300-DD40-40E7-BA01-D034DF2E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9</xdr:row>
      <xdr:rowOff>109538</xdr:rowOff>
    </xdr:from>
    <xdr:to>
      <xdr:col>16</xdr:col>
      <xdr:colOff>171450</xdr:colOff>
      <xdr:row>24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84B27AA8-34EF-45E9-9D3F-054C8BDF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48" sqref="J5:J48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467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84</v>
      </c>
      <c r="G4">
        <v>0</v>
      </c>
      <c r="H4">
        <v>1.5069980000000001</v>
      </c>
      <c r="I4">
        <v>0.75349900000000003</v>
      </c>
      <c r="J4">
        <v>0.21528542857142852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87</v>
      </c>
      <c r="G5">
        <v>1</v>
      </c>
      <c r="H5">
        <v>1.5069980000000001</v>
      </c>
      <c r="I5">
        <v>0.96878442857142866</v>
      </c>
      <c r="J5">
        <v>0.21528542857142863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88</v>
      </c>
      <c r="G6">
        <v>2</v>
      </c>
      <c r="H6">
        <v>2.260497</v>
      </c>
      <c r="I6">
        <v>1.1840698571428572</v>
      </c>
      <c r="J6">
        <v>0.21528542857142852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89</v>
      </c>
      <c r="G7">
        <v>3</v>
      </c>
      <c r="H7">
        <v>7.5349890000000004</v>
      </c>
      <c r="I7">
        <v>2.152854142857143</v>
      </c>
      <c r="J7">
        <v>0.96878428571428588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90</v>
      </c>
      <c r="G8">
        <v>4</v>
      </c>
      <c r="H8">
        <v>7.5349890000000004</v>
      </c>
      <c r="I8">
        <v>3.1216384285714289</v>
      </c>
      <c r="J8">
        <v>0.96878428571428588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91</v>
      </c>
      <c r="G9">
        <v>5</v>
      </c>
      <c r="H9">
        <v>7.5349890000000004</v>
      </c>
      <c r="I9">
        <v>4.0904227142857144</v>
      </c>
      <c r="J9">
        <v>0.96878428571428543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92</v>
      </c>
      <c r="G10">
        <v>6</v>
      </c>
      <c r="H10">
        <v>7.5349890000000004</v>
      </c>
      <c r="I10">
        <v>5.0592069999999998</v>
      </c>
      <c r="J10">
        <v>0.96878428571428543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93</v>
      </c>
      <c r="G11">
        <v>7</v>
      </c>
      <c r="H11">
        <v>9.0419859999999996</v>
      </c>
      <c r="I11">
        <v>6.1356338571428575</v>
      </c>
      <c r="J11">
        <v>1.0764268571428577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94</v>
      </c>
      <c r="G12">
        <v>8</v>
      </c>
      <c r="H12">
        <v>12.055982</v>
      </c>
      <c r="I12">
        <v>7.6426315714285717</v>
      </c>
      <c r="J12">
        <v>1.5069977142857143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95</v>
      </c>
      <c r="G13">
        <v>9</v>
      </c>
      <c r="H13">
        <v>12.055982</v>
      </c>
      <c r="I13">
        <v>9.0419865714285717</v>
      </c>
      <c r="J13">
        <v>1.3993549999999999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96</v>
      </c>
      <c r="G14">
        <v>10</v>
      </c>
      <c r="H14">
        <v>59.526411000000003</v>
      </c>
      <c r="I14">
        <v>16.469332571428573</v>
      </c>
      <c r="J14">
        <v>7.4273460000000018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97</v>
      </c>
      <c r="G15">
        <v>11</v>
      </c>
      <c r="H15">
        <v>86.652370000000005</v>
      </c>
      <c r="I15">
        <v>27.771815571428572</v>
      </c>
      <c r="J15">
        <v>11.302482999999999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98</v>
      </c>
      <c r="G16">
        <v>12</v>
      </c>
      <c r="H16">
        <v>128.84830700000001</v>
      </c>
      <c r="I16">
        <v>45.102289571428578</v>
      </c>
      <c r="J16">
        <v>17.330474000000006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99</v>
      </c>
      <c r="G17">
        <v>13</v>
      </c>
      <c r="H17">
        <v>154.46726899999999</v>
      </c>
      <c r="I17">
        <v>66.092615285714288</v>
      </c>
      <c r="J17">
        <v>20.99032571428571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100</v>
      </c>
      <c r="G18">
        <v>14</v>
      </c>
      <c r="H18">
        <v>169.53724600000001</v>
      </c>
      <c r="I18">
        <v>89.020509571428562</v>
      </c>
      <c r="J18">
        <v>22.927894285714274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101</v>
      </c>
      <c r="G19">
        <v>15</v>
      </c>
      <c r="H19">
        <v>194.40270899999999</v>
      </c>
      <c r="I19">
        <v>115.07004199999999</v>
      </c>
      <c r="J19">
        <v>26.049532428571425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102</v>
      </c>
      <c r="G20">
        <v>16</v>
      </c>
      <c r="H20">
        <v>201.18419900000001</v>
      </c>
      <c r="I20">
        <v>142.0883587142857</v>
      </c>
      <c r="J20">
        <v>27.018316714285717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103</v>
      </c>
      <c r="G21">
        <v>17</v>
      </c>
      <c r="H21">
        <v>213.24018100000001</v>
      </c>
      <c r="I21">
        <v>164.04746871428571</v>
      </c>
      <c r="J21">
        <v>21.95911000000001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104</v>
      </c>
      <c r="G22">
        <v>18</v>
      </c>
      <c r="H22">
        <v>230.57065499999999</v>
      </c>
      <c r="I22">
        <v>184.60722371428571</v>
      </c>
      <c r="J22">
        <v>20.559754999999996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t="s">
        <v>105</v>
      </c>
      <c r="G23">
        <v>19</v>
      </c>
      <c r="H23">
        <v>245.64063200000001</v>
      </c>
      <c r="I23">
        <v>201.29184157142859</v>
      </c>
      <c r="J23">
        <v>16.684617857142882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106</v>
      </c>
      <c r="G24">
        <v>20</v>
      </c>
      <c r="H24">
        <v>265.23160300000001</v>
      </c>
      <c r="I24">
        <v>217.11531785714286</v>
      </c>
      <c r="J24">
        <v>15.823476285714264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107</v>
      </c>
      <c r="G25">
        <v>21</v>
      </c>
      <c r="H25">
        <v>278.04108400000001</v>
      </c>
      <c r="I25">
        <v>232.61586614285713</v>
      </c>
      <c r="J25">
        <v>15.500548285714274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108</v>
      </c>
      <c r="G26">
        <v>22</v>
      </c>
      <c r="H26">
        <v>304.413544</v>
      </c>
      <c r="I26">
        <v>248.33169971428569</v>
      </c>
      <c r="J26">
        <v>15.715833571428561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109</v>
      </c>
      <c r="G27">
        <v>23</v>
      </c>
      <c r="H27">
        <v>405.38239299999998</v>
      </c>
      <c r="I27">
        <v>277.50287028571427</v>
      </c>
      <c r="J27">
        <v>29.171170571428576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110</v>
      </c>
      <c r="G28">
        <v>24</v>
      </c>
      <c r="H28">
        <v>433.26185099999998</v>
      </c>
      <c r="I28">
        <v>308.93453742857139</v>
      </c>
      <c r="J28">
        <v>31.431667142857123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111</v>
      </c>
      <c r="G29">
        <v>25</v>
      </c>
      <c r="H29">
        <v>486.00677200000001</v>
      </c>
      <c r="I29">
        <v>345.42541128571429</v>
      </c>
      <c r="J29">
        <v>36.490873857142901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112</v>
      </c>
      <c r="G30">
        <v>26</v>
      </c>
      <c r="H30">
        <v>511.62573400000002</v>
      </c>
      <c r="I30">
        <v>383.42328300000003</v>
      </c>
      <c r="J30">
        <v>37.997871714285736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113</v>
      </c>
      <c r="G31">
        <v>27</v>
      </c>
      <c r="H31">
        <v>538.75169300000005</v>
      </c>
      <c r="I31">
        <v>422.49758157142861</v>
      </c>
      <c r="J31">
        <v>39.074298571428585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114</v>
      </c>
      <c r="G32">
        <v>28</v>
      </c>
      <c r="H32">
        <v>561.35666000000003</v>
      </c>
      <c r="I32">
        <v>462.97123528571427</v>
      </c>
      <c r="J32">
        <v>40.47365371428566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115</v>
      </c>
      <c r="G33">
        <v>29</v>
      </c>
      <c r="H33">
        <v>586.97562100000005</v>
      </c>
      <c r="I33">
        <v>503.33724628571429</v>
      </c>
      <c r="J33">
        <v>40.366011000000015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116</v>
      </c>
      <c r="G34">
        <v>30</v>
      </c>
      <c r="H34">
        <v>646.50203199999999</v>
      </c>
      <c r="I34">
        <v>537.7829089999999</v>
      </c>
      <c r="J34">
        <v>34.445662714285618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117</v>
      </c>
      <c r="G35">
        <v>31</v>
      </c>
      <c r="H35">
        <v>724.11241600000005</v>
      </c>
      <c r="I35">
        <v>579.33298971428565</v>
      </c>
      <c r="J35">
        <v>41.550080714285741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118</v>
      </c>
      <c r="G36">
        <v>32</v>
      </c>
      <c r="H36">
        <v>782.88532799999996</v>
      </c>
      <c r="I36">
        <v>621.74421199999995</v>
      </c>
      <c r="J36">
        <v>42.411222285714302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119</v>
      </c>
      <c r="G37">
        <v>33</v>
      </c>
      <c r="H37">
        <v>826.58826299999998</v>
      </c>
      <c r="I37">
        <v>666.73885899999993</v>
      </c>
      <c r="J37">
        <v>44.994646999999986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120</v>
      </c>
      <c r="G38">
        <v>34</v>
      </c>
      <c r="H38">
        <v>834.87675000000002</v>
      </c>
      <c r="I38">
        <v>709.04243857142853</v>
      </c>
      <c r="J38">
        <v>42.3035795714286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121</v>
      </c>
      <c r="G39">
        <v>35</v>
      </c>
      <c r="H39">
        <v>865.77020400000004</v>
      </c>
      <c r="I39">
        <v>752.53008771428574</v>
      </c>
      <c r="J39">
        <v>43.487649142857208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122</v>
      </c>
      <c r="G40">
        <v>36</v>
      </c>
      <c r="H40">
        <v>892.896163</v>
      </c>
      <c r="I40">
        <v>796.23302228571436</v>
      </c>
      <c r="J40">
        <v>43.702934571428614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123</v>
      </c>
      <c r="G41">
        <v>37</v>
      </c>
      <c r="H41">
        <v>909.47313899999995</v>
      </c>
      <c r="I41">
        <v>833.80032328571428</v>
      </c>
      <c r="J41">
        <v>37.567300999999929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124</v>
      </c>
      <c r="G42">
        <v>38</v>
      </c>
      <c r="H42">
        <v>947.90158099999996</v>
      </c>
      <c r="I42">
        <v>865.77020400000004</v>
      </c>
      <c r="J42">
        <v>31.96988071428575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125</v>
      </c>
      <c r="G43">
        <v>39</v>
      </c>
      <c r="H43">
        <v>982.56252900000004</v>
      </c>
      <c r="I43">
        <v>894.29551842857131</v>
      </c>
      <c r="J43">
        <v>28.525314428571278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126</v>
      </c>
      <c r="G44">
        <v>40</v>
      </c>
      <c r="H44">
        <v>986.33002299999998</v>
      </c>
      <c r="I44">
        <v>917.11576985714294</v>
      </c>
      <c r="J44">
        <v>22.820251428571623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127</v>
      </c>
      <c r="G45">
        <v>41</v>
      </c>
      <c r="H45">
        <v>1003.660498</v>
      </c>
      <c r="I45">
        <v>941.22773385714299</v>
      </c>
      <c r="J45">
        <v>24.111964000000057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128</v>
      </c>
      <c r="G46">
        <v>42</v>
      </c>
      <c r="H46">
        <v>1034.5539510000001</v>
      </c>
      <c r="I46">
        <v>965.33969771428576</v>
      </c>
      <c r="J46">
        <v>24.111963857142769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129</v>
      </c>
      <c r="G47">
        <v>43</v>
      </c>
      <c r="H47">
        <v>1054.8984210000001</v>
      </c>
      <c r="I47">
        <v>988.48287742857133</v>
      </c>
      <c r="J47">
        <v>23.143179714285566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130</v>
      </c>
      <c r="G48">
        <v>44</v>
      </c>
      <c r="H48">
        <v>1080.517382</v>
      </c>
      <c r="I48">
        <v>1012.9177692857141</v>
      </c>
      <c r="J48">
        <v>24.434891857142816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131</v>
      </c>
      <c r="G49">
        <v>45</v>
      </c>
      <c r="H49">
        <v>1099.3548539999999</v>
      </c>
      <c r="I49">
        <v>1034.5539511428572</v>
      </c>
      <c r="J49">
        <v>21.636181857143015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132</v>
      </c>
      <c r="G50">
        <v>46</v>
      </c>
      <c r="H50">
        <v>1139.2902939999999</v>
      </c>
      <c r="I50">
        <v>1056.9436318571429</v>
      </c>
      <c r="J50">
        <v>22.38968071428576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133</v>
      </c>
      <c r="G51">
        <v>47</v>
      </c>
      <c r="H51">
        <v>1151.346276</v>
      </c>
      <c r="I51">
        <v>1080.5173822857143</v>
      </c>
      <c r="J51">
        <v>23.573750428571429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134</v>
      </c>
      <c r="G52">
        <v>48</v>
      </c>
      <c r="H52">
        <v>1156.6207690000001</v>
      </c>
      <c r="I52">
        <v>1102.3688495714284</v>
      </c>
      <c r="J52">
        <v>21.851467285714079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135</v>
      </c>
      <c r="G53">
        <v>49</v>
      </c>
      <c r="H53">
        <v>1169.430249</v>
      </c>
      <c r="I53">
        <v>1121.6368921428571</v>
      </c>
      <c r="J53">
        <v>19.268042571428623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136</v>
      </c>
      <c r="G54">
        <v>50</v>
      </c>
      <c r="H54">
        <v>1174.704741</v>
      </c>
      <c r="I54">
        <v>1138.7520807142857</v>
      </c>
      <c r="J54">
        <v>17.115188571428689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137</v>
      </c>
      <c r="G55">
        <v>51</v>
      </c>
      <c r="H55">
        <v>1199.5702040000001</v>
      </c>
      <c r="I55">
        <v>1155.7596267142856</v>
      </c>
      <c r="J55">
        <v>17.00754599999982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138</v>
      </c>
      <c r="G56">
        <v>52</v>
      </c>
      <c r="H56">
        <v>1209.3656900000001</v>
      </c>
      <c r="I56">
        <v>1171.4754604285715</v>
      </c>
      <c r="J56">
        <v>15.715833714285964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139</v>
      </c>
      <c r="G57">
        <v>53</v>
      </c>
      <c r="H57">
        <v>1231.970656</v>
      </c>
      <c r="I57">
        <v>1184.7155121428571</v>
      </c>
      <c r="J57">
        <v>13.240051714285528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140</v>
      </c>
      <c r="G58">
        <v>54</v>
      </c>
      <c r="H58">
        <v>1237.9986469999999</v>
      </c>
      <c r="I58">
        <v>1197.0944222857142</v>
      </c>
      <c r="J58">
        <v>12.378910142857194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141</v>
      </c>
      <c r="G59">
        <v>55</v>
      </c>
      <c r="H59">
        <v>1241.0126419999999</v>
      </c>
      <c r="I59">
        <v>1209.1504041428573</v>
      </c>
      <c r="J59">
        <v>12.055981857143024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142</v>
      </c>
      <c r="G60">
        <v>56</v>
      </c>
      <c r="H60">
        <v>1250.8081279999999</v>
      </c>
      <c r="I60">
        <v>1220.7758154285714</v>
      </c>
      <c r="J60">
        <v>11.625411285714108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143</v>
      </c>
      <c r="G61">
        <v>57</v>
      </c>
      <c r="H61">
        <v>1255.329121</v>
      </c>
      <c r="I61">
        <v>1232.2935839999998</v>
      </c>
      <c r="J61">
        <v>11.517768571428405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144</v>
      </c>
      <c r="G62">
        <v>58</v>
      </c>
      <c r="H62">
        <v>1272.6595950000001</v>
      </c>
      <c r="I62">
        <v>1242.7349255714284</v>
      </c>
      <c r="J62">
        <v>10.441341571428666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145</v>
      </c>
      <c r="G63">
        <v>59</v>
      </c>
      <c r="H63">
        <v>1276.427089</v>
      </c>
      <c r="I63">
        <v>1252.3151254285713</v>
      </c>
      <c r="J63">
        <v>9.5801998571428157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146</v>
      </c>
      <c r="G64">
        <v>60</v>
      </c>
      <c r="H64">
        <v>1280.1945840000001</v>
      </c>
      <c r="I64">
        <v>1259.204258</v>
      </c>
      <c r="J64">
        <v>6.8891325714287177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147</v>
      </c>
      <c r="G65">
        <v>61</v>
      </c>
      <c r="H65">
        <v>1280.9480820000001</v>
      </c>
      <c r="I65">
        <v>1265.3398915714286</v>
      </c>
      <c r="J65">
        <v>6.1356335714285706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148</v>
      </c>
      <c r="G66">
        <v>62</v>
      </c>
      <c r="H66">
        <v>1283.2085790000001</v>
      </c>
      <c r="I66">
        <v>1271.3678825714285</v>
      </c>
      <c r="J66">
        <v>6.027990999999929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149</v>
      </c>
      <c r="G67">
        <v>63</v>
      </c>
      <c r="H67">
        <v>1289.23657</v>
      </c>
      <c r="I67">
        <v>1276.8576599999999</v>
      </c>
      <c r="J67">
        <v>5.4897774285714149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150</v>
      </c>
      <c r="G68">
        <v>64</v>
      </c>
      <c r="H68">
        <v>1290.7435680000001</v>
      </c>
      <c r="I68">
        <v>1281.9168667142858</v>
      </c>
      <c r="J68">
        <v>5.0592067142858923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151</v>
      </c>
      <c r="G69">
        <v>65</v>
      </c>
      <c r="H69">
        <v>1296.0180600000001</v>
      </c>
      <c r="I69">
        <v>1285.2537902857143</v>
      </c>
      <c r="J69">
        <v>3.3369235714285423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152</v>
      </c>
      <c r="G70">
        <v>66</v>
      </c>
      <c r="H70">
        <v>1299.785554</v>
      </c>
      <c r="I70">
        <v>1288.5907138571431</v>
      </c>
      <c r="J70">
        <v>3.3369235714287697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153</v>
      </c>
      <c r="G71">
        <v>67</v>
      </c>
      <c r="H71">
        <v>1305.813545</v>
      </c>
      <c r="I71">
        <v>1292.2505654285717</v>
      </c>
      <c r="J71">
        <v>3.6598515714285895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154</v>
      </c>
      <c r="G72">
        <v>68</v>
      </c>
      <c r="H72">
        <v>1310.3345380000001</v>
      </c>
      <c r="I72">
        <v>1296.4486305714288</v>
      </c>
      <c r="J72">
        <v>4.1980651428571036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155</v>
      </c>
      <c r="G73">
        <v>69</v>
      </c>
      <c r="H73">
        <v>1311.8415359999999</v>
      </c>
      <c r="I73">
        <v>1300.539053</v>
      </c>
      <c r="J73">
        <v>4.0904224285711734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156</v>
      </c>
      <c r="G74">
        <v>70</v>
      </c>
      <c r="H74">
        <v>1315.609031</v>
      </c>
      <c r="I74">
        <v>1304.3065474285715</v>
      </c>
      <c r="J74">
        <v>3.767494428571581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157</v>
      </c>
      <c r="G75">
        <v>71</v>
      </c>
      <c r="H75">
        <v>1319.3765249999999</v>
      </c>
      <c r="I75">
        <v>1308.3969698571429</v>
      </c>
      <c r="J75">
        <v>4.0904224285714008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158</v>
      </c>
      <c r="G76">
        <v>72</v>
      </c>
      <c r="H76">
        <v>1324.6510169999999</v>
      </c>
      <c r="I76">
        <v>1312.4873922857143</v>
      </c>
      <c r="J76">
        <v>4.0904224285714008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159</v>
      </c>
      <c r="G77">
        <v>73</v>
      </c>
      <c r="H77">
        <v>1330.6790080000001</v>
      </c>
      <c r="I77">
        <v>1316.9007428571426</v>
      </c>
      <c r="J77">
        <v>4.4133505714282819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160</v>
      </c>
      <c r="G78">
        <v>74</v>
      </c>
      <c r="H78">
        <v>1333.6930030000001</v>
      </c>
      <c r="I78">
        <v>1320.8835225714286</v>
      </c>
      <c r="J78">
        <v>3.9827797142859254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161</v>
      </c>
      <c r="G79">
        <v>75</v>
      </c>
      <c r="H79">
        <v>1336.706999</v>
      </c>
      <c r="I79">
        <v>1324.6510170000001</v>
      </c>
      <c r="J79">
        <v>3.767494428571581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162</v>
      </c>
      <c r="G80">
        <v>76</v>
      </c>
      <c r="H80">
        <v>1344.241988</v>
      </c>
      <c r="I80">
        <v>1329.2796530000001</v>
      </c>
      <c r="J80">
        <v>4.6286359999999149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163</v>
      </c>
      <c r="G81">
        <v>77</v>
      </c>
      <c r="H81">
        <v>1349.51648</v>
      </c>
      <c r="I81">
        <v>1334.1235742857141</v>
      </c>
      <c r="J81">
        <v>4.8439212857140319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164</v>
      </c>
      <c r="G82">
        <v>78</v>
      </c>
      <c r="H82">
        <v>1351.7769760000001</v>
      </c>
      <c r="I82">
        <v>1338.7522101428572</v>
      </c>
      <c r="J82">
        <v>4.628635857143081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165</v>
      </c>
      <c r="G83">
        <v>79</v>
      </c>
      <c r="H83">
        <v>1356.2979700000001</v>
      </c>
      <c r="I83">
        <v>1343.2732034285714</v>
      </c>
      <c r="J83">
        <v>4.5209932857142121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166</v>
      </c>
      <c r="G84">
        <v>80</v>
      </c>
      <c r="H84">
        <v>1361.5724620000001</v>
      </c>
      <c r="I84">
        <v>1347.6865540000001</v>
      </c>
      <c r="J84">
        <v>4.4133505714287367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167</v>
      </c>
      <c r="G85">
        <v>81</v>
      </c>
      <c r="H85">
        <v>1372.1214460000001</v>
      </c>
      <c r="I85">
        <v>1353.1763315714286</v>
      </c>
      <c r="J85">
        <v>5.4897775714284762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168</v>
      </c>
      <c r="G86">
        <v>82</v>
      </c>
      <c r="H86">
        <v>1373.6284439999999</v>
      </c>
      <c r="I86">
        <v>1358.4508237142857</v>
      </c>
      <c r="J86">
        <v>5.2744921428570706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169</v>
      </c>
      <c r="G87">
        <v>83</v>
      </c>
      <c r="H87">
        <v>1374.3819430000001</v>
      </c>
      <c r="I87">
        <v>1362.7565315714287</v>
      </c>
      <c r="J87">
        <v>4.3057078571430338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170</v>
      </c>
      <c r="G88">
        <v>84</v>
      </c>
      <c r="H88">
        <v>1381.916931</v>
      </c>
      <c r="I88">
        <v>1367.3851674285713</v>
      </c>
      <c r="J88">
        <v>4.6286358571426263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171</v>
      </c>
      <c r="G89">
        <v>85</v>
      </c>
      <c r="H89">
        <v>1386.437925</v>
      </c>
      <c r="I89">
        <v>1372.3367315714288</v>
      </c>
      <c r="J89">
        <v>4.9515641428574781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</row>
    <row r="97" spans="1:5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</row>
    <row r="98" spans="1:5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</row>
    <row r="99" spans="1:5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</row>
    <row r="100" spans="1:5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</row>
    <row r="101" spans="1:5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</row>
    <row r="102" spans="1:5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</row>
    <row r="103" spans="1:5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</row>
    <row r="104" spans="1:5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</row>
    <row r="105" spans="1:5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</row>
    <row r="106" spans="1:5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</row>
    <row r="107" spans="1:5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</row>
    <row r="108" spans="1:5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</row>
    <row r="109" spans="1:5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</row>
    <row r="110" spans="1:5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</row>
    <row r="111" spans="1:5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</row>
    <row r="112" spans="1:5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</row>
    <row r="113" spans="1:5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</row>
    <row r="114" spans="1:5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</row>
    <row r="115" spans="1:5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</row>
    <row r="116" spans="1:5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</row>
    <row r="117" spans="1:5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5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5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5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5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5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5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5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5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5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5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5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4"/>
  <sheetViews>
    <sheetView topLeftCell="A4" zoomScale="106" zoomScaleNormal="55" workbookViewId="0">
      <selection activeCell="A89" sqref="A89:XFD161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0.75349900000000003</v>
      </c>
      <c r="D3">
        <f>C3-$C$3</f>
        <v>0</v>
      </c>
      <c r="E3">
        <f t="shared" ref="E3:E34" si="0">(_Ac/(1+EXP(-1*(B3-_Muc)/_sc)))</f>
        <v>125.14881412498268</v>
      </c>
      <c r="F3">
        <f>(D3-E3)^2</f>
        <v>15662.225676889464</v>
      </c>
      <c r="G3">
        <f>(E3-$H$4)^2</f>
        <v>444894.06775137619</v>
      </c>
      <c r="H3" s="2" t="s">
        <v>11</v>
      </c>
      <c r="I3" s="16">
        <f>SUM(F3:F167)</f>
        <v>35839873.174172215</v>
      </c>
      <c r="J3">
        <f>1-(I3/I5)</f>
        <v>-0.55566547251675846</v>
      </c>
      <c r="L3">
        <f>Input!J4</f>
        <v>0.21528542857142852</v>
      </c>
      <c r="M3">
        <f>L3-$L$3</f>
        <v>0</v>
      </c>
      <c r="N3">
        <f>_Ac*EXP(-1*(B3-_Muc)/_sc)*(1/_sc)*(1/(1+EXP(-1*(B3-_Muc)/_sc))^2)+$L$3</f>
        <v>2.4263120077240607</v>
      </c>
      <c r="O3">
        <f>(L3-N3)^2</f>
        <v>4.8886385337193898</v>
      </c>
      <c r="P3">
        <f>(N3-$Q$4)^2</f>
        <v>177.14407120768283</v>
      </c>
      <c r="Q3" s="1" t="s">
        <v>11</v>
      </c>
      <c r="R3" s="16">
        <f>SUM(O3:O167)</f>
        <v>27589.299495174066</v>
      </c>
      <c r="S3" s="5">
        <f>1-(R3/R5)</f>
        <v>-1.8073892192349654</v>
      </c>
      <c r="V3">
        <f>COUNT(B3:B500)</f>
        <v>86</v>
      </c>
      <c r="X3">
        <v>15024.166343314135</v>
      </c>
      <c r="Y3">
        <v>268.2790505455298</v>
      </c>
      <c r="Z3">
        <v>56.130643759511109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0.96878442857142866</v>
      </c>
      <c r="D4">
        <f>C4-$C$3</f>
        <v>0.21528542857142863</v>
      </c>
      <c r="E4">
        <f t="shared" si="0"/>
        <v>127.37931957430928</v>
      </c>
      <c r="F4">
        <f t="shared" ref="F4:F67" si="2">(D4-E4)^2</f>
        <v>16170.691580218381</v>
      </c>
      <c r="G4">
        <f t="shared" ref="G4:G67" si="3">(E4-$H$4)^2</f>
        <v>441923.53168958513</v>
      </c>
      <c r="H4">
        <f>AVERAGE(D3:D167)</f>
        <v>792.15261302823944</v>
      </c>
      <c r="I4" t="s">
        <v>5</v>
      </c>
      <c r="J4" t="s">
        <v>6</v>
      </c>
      <c r="L4">
        <f>Input!J5</f>
        <v>0.21528542857142863</v>
      </c>
      <c r="M4">
        <f t="shared" ref="M4:M67" si="4">L4-$L$3</f>
        <v>0</v>
      </c>
      <c r="N4">
        <f t="shared" ref="N4:N34" si="5">_Ac*EXP(-1*(B4-_Muc)/_sc)*(1/_sc)*(1/(1+EXP(-1*(B4-_Muc)/_sc))^2)+$L$3</f>
        <v>2.4653818397796892</v>
      </c>
      <c r="O4">
        <f t="shared" ref="O4:O67" si="6">(L4-N4)^2</f>
        <v>5.0629338597322926</v>
      </c>
      <c r="P4">
        <f t="shared" ref="P4:P67" si="7">(N4-$Q$4)^2</f>
        <v>176.10559403974619</v>
      </c>
      <c r="Q4">
        <f>AVERAGE(M3:M167)</f>
        <v>15.735860129568124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1.1840698571428572</v>
      </c>
      <c r="D5">
        <f t="shared" ref="D5:D67" si="8">C5-$C$3</f>
        <v>0.43057085714285714</v>
      </c>
      <c r="E5">
        <f t="shared" si="0"/>
        <v>129.64923299943405</v>
      </c>
      <c r="F5">
        <f t="shared" si="2"/>
        <v>16697.462645843596</v>
      </c>
      <c r="G5">
        <f t="shared" si="3"/>
        <v>438910.72854959173</v>
      </c>
      <c r="I5">
        <f>SUM(G3:G167)</f>
        <v>23038290.562681451</v>
      </c>
      <c r="J5" s="5">
        <f>1-((1-J3)*(V3-1)/(V3-1-1))</f>
        <v>-0.57418529957052944</v>
      </c>
      <c r="L5">
        <f>Input!J6</f>
        <v>0.21528542857142852</v>
      </c>
      <c r="M5">
        <f t="shared" si="4"/>
        <v>0</v>
      </c>
      <c r="N5">
        <f t="shared" si="5"/>
        <v>2.5051298336542507</v>
      </c>
      <c r="O5">
        <f t="shared" si="6"/>
        <v>5.2433873994891025</v>
      </c>
      <c r="P5">
        <f t="shared" si="7"/>
        <v>175.0522241632132</v>
      </c>
      <c r="R5">
        <f>SUM(P3:P167)</f>
        <v>9827.3867072455159</v>
      </c>
      <c r="S5" s="5">
        <f>1-((1-S3)*(V3-1)/(V3-1-1))</f>
        <v>-1.840810519463953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2.152854142857143</v>
      </c>
      <c r="D6">
        <f t="shared" si="8"/>
        <v>1.3993551428571429</v>
      </c>
      <c r="E6">
        <f t="shared" si="0"/>
        <v>131.95923821385279</v>
      </c>
      <c r="F6">
        <f t="shared" si="2"/>
        <v>17045.883067512059</v>
      </c>
      <c r="G6">
        <f t="shared" si="3"/>
        <v>435855.29214880918</v>
      </c>
      <c r="L6">
        <f>Input!J7</f>
        <v>0.96878428571428588</v>
      </c>
      <c r="M6">
        <f t="shared" si="4"/>
        <v>0.75349885714285736</v>
      </c>
      <c r="N6">
        <f t="shared" si="5"/>
        <v>2.5455673214457235</v>
      </c>
      <c r="O6">
        <f t="shared" si="6"/>
        <v>2.4862447417704483</v>
      </c>
      <c r="P6">
        <f t="shared" si="7"/>
        <v>173.98382436400553</v>
      </c>
      <c r="V6" s="19" t="s">
        <v>17</v>
      </c>
      <c r="W6" s="20">
        <f>SQRT((S5-J5)^2)</f>
        <v>1.2666252198934236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3.1216384285714289</v>
      </c>
      <c r="D7">
        <f t="shared" si="8"/>
        <v>2.3681394285714288</v>
      </c>
      <c r="E7">
        <f t="shared" si="0"/>
        <v>134.31003044973724</v>
      </c>
      <c r="F7">
        <f t="shared" si="2"/>
        <v>17408.662606241196</v>
      </c>
      <c r="G7">
        <f t="shared" si="3"/>
        <v>432756.86345355347</v>
      </c>
      <c r="L7">
        <f>Input!J8</f>
        <v>0.96878428571428588</v>
      </c>
      <c r="M7">
        <f t="shared" si="4"/>
        <v>0.75349885714285736</v>
      </c>
      <c r="N7">
        <f t="shared" si="5"/>
        <v>2.5867058087534769</v>
      </c>
      <c r="O7">
        <f t="shared" si="6"/>
        <v>2.6176700547134555</v>
      </c>
      <c r="P7">
        <f t="shared" si="7"/>
        <v>172.90025935259851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4.0904227142857144</v>
      </c>
      <c r="D8">
        <f t="shared" si="8"/>
        <v>3.3369237142857142</v>
      </c>
      <c r="E8">
        <f t="shared" si="0"/>
        <v>136.70231653247308</v>
      </c>
      <c r="F8">
        <f t="shared" si="2"/>
        <v>17786.32800154942</v>
      </c>
      <c r="G8">
        <f t="shared" si="3"/>
        <v>429615.09117638803</v>
      </c>
      <c r="L8">
        <f>Input!J9</f>
        <v>0.96878428571428543</v>
      </c>
      <c r="M8">
        <f t="shared" si="4"/>
        <v>0.75349885714285691</v>
      </c>
      <c r="N8">
        <f t="shared" si="5"/>
        <v>2.6285569767515282</v>
      </c>
      <c r="O8">
        <f t="shared" si="6"/>
        <v>2.7548453859130104</v>
      </c>
      <c r="P8">
        <f t="shared" si="7"/>
        <v>171.80139593983586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5.0592069999999998</v>
      </c>
      <c r="D9">
        <f t="shared" si="8"/>
        <v>4.3057080000000001</v>
      </c>
      <c r="E9">
        <f t="shared" si="0"/>
        <v>139.13681505727189</v>
      </c>
      <c r="F9">
        <f t="shared" si="2"/>
        <v>18179.42743028951</v>
      </c>
      <c r="G9">
        <f t="shared" si="3"/>
        <v>426429.63239965955</v>
      </c>
      <c r="L9">
        <f>Input!J10</f>
        <v>0.96878428571428543</v>
      </c>
      <c r="M9">
        <f t="shared" si="4"/>
        <v>0.75349885714285691</v>
      </c>
      <c r="N9">
        <f t="shared" si="5"/>
        <v>2.6711326842638172</v>
      </c>
      <c r="O9">
        <f t="shared" si="6"/>
        <v>2.8979900700441554</v>
      </c>
      <c r="P9">
        <f t="shared" si="7"/>
        <v>170.68710322008761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6.1356338571428575</v>
      </c>
      <c r="D10">
        <f t="shared" si="8"/>
        <v>5.3821348571428578</v>
      </c>
      <c r="E10">
        <f t="shared" si="0"/>
        <v>141.61425656785926</v>
      </c>
      <c r="F10">
        <f t="shared" si="2"/>
        <v>18559.190985803445</v>
      </c>
      <c r="G10">
        <f t="shared" si="3"/>
        <v>423200.15322617273</v>
      </c>
      <c r="L10">
        <f>Input!J11</f>
        <v>1.0764268571428577</v>
      </c>
      <c r="M10">
        <f t="shared" si="4"/>
        <v>0.86114142857142917</v>
      </c>
      <c r="N10">
        <f t="shared" si="5"/>
        <v>2.7144449698403728</v>
      </c>
      <c r="O10">
        <f t="shared" si="6"/>
        <v>2.6831033375251292</v>
      </c>
      <c r="P10">
        <f t="shared" si="7"/>
        <v>169.55725276198771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7.6426315714285717</v>
      </c>
      <c r="D11">
        <f t="shared" si="8"/>
        <v>6.889132571428572</v>
      </c>
      <c r="E11">
        <f t="shared" si="0"/>
        <v>144.13538373723881</v>
      </c>
      <c r="F11">
        <f t="shared" si="2"/>
        <v>18836.533459068669</v>
      </c>
      <c r="G11">
        <f t="shared" si="3"/>
        <v>419926.32945798524</v>
      </c>
      <c r="L11">
        <f>Input!J12</f>
        <v>1.5069977142857143</v>
      </c>
      <c r="M11">
        <f t="shared" si="4"/>
        <v>1.2917122857142858</v>
      </c>
      <c r="N11">
        <f t="shared" si="5"/>
        <v>2.7585060538332264</v>
      </c>
      <c r="O11">
        <f t="shared" si="6"/>
        <v>1.5662731239569709</v>
      </c>
      <c r="P11">
        <f t="shared" si="7"/>
        <v>168.41171880699315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9.0419865714285717</v>
      </c>
      <c r="D12">
        <f t="shared" si="8"/>
        <v>8.288487571428572</v>
      </c>
      <c r="E12">
        <f t="shared" si="0"/>
        <v>146.70095155053167</v>
      </c>
      <c r="F12">
        <f t="shared" si="2"/>
        <v>19158.010184766517</v>
      </c>
      <c r="G12">
        <f t="shared" si="3"/>
        <v>416607.84730433353</v>
      </c>
      <c r="L12">
        <f>Input!J13</f>
        <v>1.3993549999999999</v>
      </c>
      <c r="M12">
        <f t="shared" si="4"/>
        <v>1.1840695714285714</v>
      </c>
      <c r="N12">
        <f t="shared" si="5"/>
        <v>2.8033283404708502</v>
      </c>
      <c r="O12">
        <f t="shared" si="6"/>
        <v>1.9711411407528783</v>
      </c>
      <c r="P12">
        <f t="shared" si="7"/>
        <v>167.25037847601152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16.469332571428573</v>
      </c>
      <c r="D13">
        <f t="shared" si="8"/>
        <v>15.715833571428574</v>
      </c>
      <c r="E13">
        <f t="shared" si="0"/>
        <v>149.31172748988902</v>
      </c>
      <c r="F13">
        <f t="shared" si="2"/>
        <v>17847.862871872541</v>
      </c>
      <c r="G13">
        <f t="shared" si="3"/>
        <v>413244.40411973058</v>
      </c>
      <c r="L13">
        <f>Input!J14</f>
        <v>7.4273460000000018</v>
      </c>
      <c r="M13">
        <f t="shared" si="4"/>
        <v>7.212060571428573</v>
      </c>
      <c r="N13">
        <f t="shared" si="5"/>
        <v>2.8489244199298662</v>
      </c>
      <c r="O13">
        <f t="shared" si="6"/>
        <v>20.961944164851918</v>
      </c>
      <c r="P13">
        <f t="shared" si="7"/>
        <v>166.07311198434974</v>
      </c>
      <c r="S13" t="s">
        <v>23</v>
      </c>
      <c r="T13">
        <f>_Ac*0.8413</f>
        <v>12639.831144630183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27.771815571428572</v>
      </c>
      <c r="D14">
        <f t="shared" si="8"/>
        <v>27.018316571428571</v>
      </c>
      <c r="E14">
        <f t="shared" si="0"/>
        <v>151.96849172147446</v>
      </c>
      <c r="F14">
        <f t="shared" si="2"/>
        <v>15612.546270027146</v>
      </c>
      <c r="G14">
        <f t="shared" si="3"/>
        <v>409835.70917331474</v>
      </c>
      <c r="L14">
        <f>Input!J15</f>
        <v>11.302482999999999</v>
      </c>
      <c r="M14">
        <f t="shared" si="4"/>
        <v>11.08719757142857</v>
      </c>
      <c r="N14">
        <f t="shared" si="5"/>
        <v>2.8953070704026755</v>
      </c>
      <c r="O14">
        <f t="shared" si="6"/>
        <v>70.680607111200601</v>
      </c>
      <c r="P14">
        <f t="shared" si="7"/>
        <v>164.87980286524314</v>
      </c>
      <c r="S14" t="s">
        <v>24</v>
      </c>
      <c r="T14">
        <f>_Ac*0.9772</f>
        <v>14681.615350686572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45.102289571428578</v>
      </c>
      <c r="D15">
        <f t="shared" si="8"/>
        <v>44.34879057142858</v>
      </c>
      <c r="E15">
        <f t="shared" si="0"/>
        <v>154.67203728451142</v>
      </c>
      <c r="F15">
        <f t="shared" si="2"/>
        <v>12171.218765315743</v>
      </c>
      <c r="G15">
        <f t="shared" si="3"/>
        <v>406381.48445055488</v>
      </c>
      <c r="L15">
        <f>Input!J16</f>
        <v>17.330474000000006</v>
      </c>
      <c r="M15">
        <f t="shared" si="4"/>
        <v>17.115188571428579</v>
      </c>
      <c r="N15">
        <f t="shared" si="5"/>
        <v>2.9424892601596335</v>
      </c>
      <c r="O15">
        <f t="shared" si="6"/>
        <v>207.01410487387946</v>
      </c>
      <c r="P15">
        <f t="shared" si="7"/>
        <v>163.67033820222977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66.092615285714288</v>
      </c>
      <c r="D16">
        <f t="shared" si="8"/>
        <v>65.339116285714283</v>
      </c>
      <c r="E16">
        <f t="shared" si="0"/>
        <v>157.42317028238921</v>
      </c>
      <c r="F16">
        <f t="shared" si="2"/>
        <v>8479.4730004625435</v>
      </c>
      <c r="G16">
        <f t="shared" si="3"/>
        <v>402881.46548845764</v>
      </c>
      <c r="L16">
        <f>Input!J17</f>
        <v>20.99032571428571</v>
      </c>
      <c r="M16">
        <f t="shared" si="4"/>
        <v>20.775040285714283</v>
      </c>
      <c r="N16">
        <f t="shared" si="5"/>
        <v>2.9904841496043115</v>
      </c>
      <c r="O16">
        <f t="shared" si="6"/>
        <v>323.99429635363202</v>
      </c>
      <c r="P16">
        <f t="shared" si="7"/>
        <v>162.44460887063852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89.020509571428562</v>
      </c>
      <c r="D17">
        <f t="shared" si="8"/>
        <v>88.267010571428557</v>
      </c>
      <c r="E17">
        <f t="shared" si="0"/>
        <v>160.22271007582074</v>
      </c>
      <c r="F17">
        <f t="shared" si="2"/>
        <v>5177.6226911663862</v>
      </c>
      <c r="G17">
        <f t="shared" si="3"/>
        <v>399335.40224545333</v>
      </c>
      <c r="L17">
        <f>Input!J18</f>
        <v>22.927894285714274</v>
      </c>
      <c r="M17">
        <f t="shared" si="4"/>
        <v>22.712608857142847</v>
      </c>
      <c r="N17">
        <f t="shared" si="5"/>
        <v>3.0393050933203245</v>
      </c>
      <c r="O17">
        <f t="shared" si="6"/>
        <v>395.5559800638095</v>
      </c>
      <c r="P17">
        <f t="shared" si="7"/>
        <v>161.20250978846937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115.07004199999999</v>
      </c>
      <c r="D18">
        <f t="shared" si="8"/>
        <v>114.31654299999998</v>
      </c>
      <c r="E18">
        <f t="shared" si="0"/>
        <v>163.07148947804157</v>
      </c>
      <c r="F18">
        <f t="shared" si="2"/>
        <v>2377.0448060766998</v>
      </c>
      <c r="G18">
        <f t="shared" si="3"/>
        <v>395743.06000717927</v>
      </c>
      <c r="L18">
        <f>Input!J19</f>
        <v>26.049532428571425</v>
      </c>
      <c r="M18">
        <f t="shared" si="4"/>
        <v>25.834246999999998</v>
      </c>
      <c r="N18">
        <f t="shared" si="5"/>
        <v>3.0889656421081302</v>
      </c>
      <c r="O18">
        <f t="shared" si="6"/>
        <v>527.18762715564151</v>
      </c>
      <c r="P18">
        <f t="shared" si="7"/>
        <v>159.94394017694597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142.0883587142857</v>
      </c>
      <c r="D19">
        <f t="shared" si="8"/>
        <v>141.3348597142857</v>
      </c>
      <c r="E19">
        <f t="shared" si="0"/>
        <v>165.97035495204048</v>
      </c>
      <c r="F19">
        <f t="shared" si="2"/>
        <v>606.90762560943858</v>
      </c>
      <c r="G19">
        <f t="shared" si="3"/>
        <v>392104.22032940749</v>
      </c>
      <c r="L19">
        <f>Input!J20</f>
        <v>27.018316714285717</v>
      </c>
      <c r="M19">
        <f t="shared" si="4"/>
        <v>26.80303128571429</v>
      </c>
      <c r="N19">
        <f t="shared" si="5"/>
        <v>3.1394795450101611</v>
      </c>
      <c r="O19">
        <f t="shared" si="6"/>
        <v>570.1988645567759</v>
      </c>
      <c r="P19">
        <f t="shared" si="7"/>
        <v>158.66880383102881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164.04746871428571</v>
      </c>
      <c r="D20">
        <f t="shared" si="8"/>
        <v>163.29396971428571</v>
      </c>
      <c r="E20">
        <f t="shared" si="0"/>
        <v>168.92016680980856</v>
      </c>
      <c r="F20">
        <f t="shared" si="2"/>
        <v>31.654093757669809</v>
      </c>
      <c r="G20">
        <f t="shared" si="3"/>
        <v>388418.68201940926</v>
      </c>
      <c r="L20">
        <f>Input!J21</f>
        <v>21.95911000000001</v>
      </c>
      <c r="M20">
        <f t="shared" si="4"/>
        <v>21.743824571428583</v>
      </c>
      <c r="N20">
        <f t="shared" si="5"/>
        <v>3.1908607513225418</v>
      </c>
      <c r="O20">
        <f t="shared" si="6"/>
        <v>352.24717986048233</v>
      </c>
      <c r="P20">
        <f t="shared" si="7"/>
        <v>157.37700940018203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184.60722371428571</v>
      </c>
      <c r="D21">
        <f t="shared" si="8"/>
        <v>183.8537247142857</v>
      </c>
      <c r="E21">
        <f t="shared" si="0"/>
        <v>171.92179941359234</v>
      </c>
      <c r="F21">
        <f t="shared" si="2"/>
        <v>142.37084138132644</v>
      </c>
      <c r="G21">
        <f t="shared" si="3"/>
        <v>384686.2621570871</v>
      </c>
      <c r="L21">
        <f>Input!J22</f>
        <v>20.559754999999996</v>
      </c>
      <c r="M21">
        <f t="shared" si="4"/>
        <v>20.344469571428569</v>
      </c>
      <c r="N21">
        <f t="shared" si="5"/>
        <v>3.2431234125915882</v>
      </c>
      <c r="O21">
        <f t="shared" si="6"/>
        <v>299.86572953403066</v>
      </c>
      <c r="P21">
        <f t="shared" si="7"/>
        <v>156.06847067969366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201.29184157142859</v>
      </c>
      <c r="D22">
        <f t="shared" si="8"/>
        <v>200.53834257142859</v>
      </c>
      <c r="E22">
        <f t="shared" si="0"/>
        <v>174.97614137913538</v>
      </c>
      <c r="F22">
        <f t="shared" si="2"/>
        <v>653.42612979527598</v>
      </c>
      <c r="G22">
        <f t="shared" si="3"/>
        <v>380906.79715723736</v>
      </c>
      <c r="L22">
        <f>Input!J23</f>
        <v>16.684617857142882</v>
      </c>
      <c r="M22">
        <f t="shared" si="4"/>
        <v>16.469332428571455</v>
      </c>
      <c r="N22">
        <f t="shared" si="5"/>
        <v>3.296281884593232</v>
      </c>
      <c r="O22">
        <f t="shared" si="6"/>
        <v>179.24754011386702</v>
      </c>
      <c r="P22">
        <f t="shared" si="7"/>
        <v>154.74310691285262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217.11531785714286</v>
      </c>
      <c r="D23">
        <f t="shared" si="8"/>
        <v>216.36181885714285</v>
      </c>
      <c r="E23">
        <f t="shared" si="0"/>
        <v>178.08409578088956</v>
      </c>
      <c r="F23">
        <f t="shared" si="2"/>
        <v>1465.1840839023341</v>
      </c>
      <c r="G23">
        <f t="shared" si="3"/>
        <v>377080.14387435879</v>
      </c>
      <c r="L23">
        <f>Input!J24</f>
        <v>15.823476285714264</v>
      </c>
      <c r="M23">
        <f t="shared" si="4"/>
        <v>15.608190857142835</v>
      </c>
      <c r="N23">
        <f t="shared" si="5"/>
        <v>3.3503507292933747</v>
      </c>
      <c r="O23">
        <f t="shared" si="6"/>
        <v>155.57886114623992</v>
      </c>
      <c r="P23">
        <f t="shared" si="7"/>
        <v>153.40084310429418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232.61586614285713</v>
      </c>
      <c r="D24">
        <f t="shared" si="8"/>
        <v>231.86236714285712</v>
      </c>
      <c r="E24">
        <f t="shared" si="0"/>
        <v>181.24658035917662</v>
      </c>
      <c r="F24">
        <f t="shared" si="2"/>
        <v>2561.957871731006</v>
      </c>
      <c r="G24">
        <f t="shared" si="3"/>
        <v>373206.18075145403</v>
      </c>
      <c r="L24">
        <f>Input!J25</f>
        <v>15.500548285714274</v>
      </c>
      <c r="M24">
        <f t="shared" si="4"/>
        <v>15.285262857142845</v>
      </c>
      <c r="N24">
        <f t="shared" si="5"/>
        <v>3.4053447167871687</v>
      </c>
      <c r="O24">
        <f t="shared" si="6"/>
        <v>146.29394937378697</v>
      </c>
      <c r="P24">
        <f t="shared" si="7"/>
        <v>152.04161034482868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248.33169971428569</v>
      </c>
      <c r="D25">
        <f t="shared" si="8"/>
        <v>247.57820071428569</v>
      </c>
      <c r="E25">
        <f t="shared" si="0"/>
        <v>184.46452772927751</v>
      </c>
      <c r="F25">
        <f t="shared" si="2"/>
        <v>3983.3357176585514</v>
      </c>
      <c r="G25">
        <f t="shared" si="3"/>
        <v>369284.80901431845</v>
      </c>
      <c r="L25">
        <f>Input!J26</f>
        <v>15.715833571428561</v>
      </c>
      <c r="M25">
        <f t="shared" si="4"/>
        <v>15.500548142857133</v>
      </c>
      <c r="N25">
        <f t="shared" si="5"/>
        <v>3.4612788272150636</v>
      </c>
      <c r="O25">
        <f t="shared" si="6"/>
        <v>150.17411197892551</v>
      </c>
      <c r="P25">
        <f t="shared" si="7"/>
        <v>150.66534614807532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277.50287028571427</v>
      </c>
      <c r="D26">
        <f t="shared" si="8"/>
        <v>276.74937128571429</v>
      </c>
      <c r="E26">
        <f t="shared" si="0"/>
        <v>187.73888559242513</v>
      </c>
      <c r="F26">
        <f t="shared" si="2"/>
        <v>7922.8665633552337</v>
      </c>
      <c r="G26">
        <f t="shared" si="3"/>
        <v>365315.95391285478</v>
      </c>
      <c r="L26">
        <f>Input!J27</f>
        <v>29.171170571428576</v>
      </c>
      <c r="M26">
        <f t="shared" si="4"/>
        <v>28.955885142857149</v>
      </c>
      <c r="N26">
        <f t="shared" si="5"/>
        <v>3.5181682526534512</v>
      </c>
      <c r="O26">
        <f t="shared" si="6"/>
        <v>658.0765279670818</v>
      </c>
      <c r="P26">
        <f t="shared" si="7"/>
        <v>149.27199479922677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308.93453742857139</v>
      </c>
      <c r="D27">
        <f t="shared" si="8"/>
        <v>308.18103842857141</v>
      </c>
      <c r="E27">
        <f t="shared" si="0"/>
        <v>191.07061694867434</v>
      </c>
      <c r="F27">
        <f t="shared" si="2"/>
        <v>13714.850819199137</v>
      </c>
      <c r="G27">
        <f t="shared" si="3"/>
        <v>361299.56601099431</v>
      </c>
      <c r="L27">
        <f>Input!J28</f>
        <v>31.431667142857123</v>
      </c>
      <c r="M27">
        <f t="shared" si="4"/>
        <v>31.216381714285696</v>
      </c>
      <c r="N27">
        <f t="shared" si="5"/>
        <v>3.5760283989775612</v>
      </c>
      <c r="O27">
        <f t="shared" si="6"/>
        <v>775.93660982952406</v>
      </c>
      <c r="P27">
        <f t="shared" si="7"/>
        <v>147.86150771627709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345.42541128571429</v>
      </c>
      <c r="D28">
        <f t="shared" si="8"/>
        <v>344.67191228571431</v>
      </c>
      <c r="E28">
        <f t="shared" si="0"/>
        <v>194.46070031161912</v>
      </c>
      <c r="F28">
        <f t="shared" si="2"/>
        <v>22563.408202726558</v>
      </c>
      <c r="G28">
        <f t="shared" si="3"/>
        <v>357235.62252685206</v>
      </c>
      <c r="L28">
        <f>Input!J29</f>
        <v>36.490873857142901</v>
      </c>
      <c r="M28">
        <f t="shared" si="4"/>
        <v>36.275588428571474</v>
      </c>
      <c r="N28">
        <f t="shared" si="5"/>
        <v>3.6348748876942532</v>
      </c>
      <c r="O28">
        <f t="shared" si="6"/>
        <v>1079.5166682804106</v>
      </c>
      <c r="P28">
        <f t="shared" si="7"/>
        <v>146.43384382404923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383.42328300000003</v>
      </c>
      <c r="D29">
        <f t="shared" si="8"/>
        <v>382.66978400000005</v>
      </c>
      <c r="E29">
        <f t="shared" si="0"/>
        <v>197.91012992492816</v>
      </c>
      <c r="F29">
        <f t="shared" si="2"/>
        <v>34136.129773940229</v>
      </c>
      <c r="G29">
        <f t="shared" si="3"/>
        <v>353124.12872478925</v>
      </c>
      <c r="L29">
        <f>Input!J30</f>
        <v>37.997871714285736</v>
      </c>
      <c r="M29">
        <f t="shared" si="4"/>
        <v>37.782586285714309</v>
      </c>
      <c r="N29">
        <f t="shared" si="5"/>
        <v>3.6947235577422211</v>
      </c>
      <c r="O29">
        <f t="shared" si="6"/>
        <v>1176.7059734497748</v>
      </c>
      <c r="P29">
        <f t="shared" si="7"/>
        <v>144.98896994136322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422.49758157142861</v>
      </c>
      <c r="D30">
        <f t="shared" si="8"/>
        <v>421.74408257142863</v>
      </c>
      <c r="E30">
        <f t="shared" si="0"/>
        <v>201.41991598066153</v>
      </c>
      <c r="F30">
        <f t="shared" si="2"/>
        <v>48542.738383916098</v>
      </c>
      <c r="G30">
        <f t="shared" si="3"/>
        <v>348965.11936110537</v>
      </c>
      <c r="L30">
        <f>Input!J31</f>
        <v>39.074298571428585</v>
      </c>
      <c r="M30">
        <f t="shared" si="4"/>
        <v>38.859013142857158</v>
      </c>
      <c r="N30">
        <f t="shared" si="5"/>
        <v>3.7555904672569911</v>
      </c>
      <c r="O30">
        <f t="shared" si="6"/>
        <v>1247.4111421476759</v>
      </c>
      <c r="P30">
        <f t="shared" si="7"/>
        <v>143.52686118169254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462.97123528571427</v>
      </c>
      <c r="D31">
        <f t="shared" si="8"/>
        <v>462.2177362857143</v>
      </c>
      <c r="E31">
        <f t="shared" si="0"/>
        <v>204.99108483933455</v>
      </c>
      <c r="F31">
        <f t="shared" si="2"/>
        <v>66165.550214317322</v>
      </c>
      <c r="G31">
        <f t="shared" si="3"/>
        <v>344758.66018513014</v>
      </c>
      <c r="L31">
        <f>Input!J32</f>
        <v>40.47365371428566</v>
      </c>
      <c r="M31">
        <f t="shared" si="4"/>
        <v>40.258368285714234</v>
      </c>
      <c r="N31">
        <f t="shared" si="5"/>
        <v>3.8174918952980805</v>
      </c>
      <c r="O31">
        <f t="shared" si="6"/>
        <v>1343.6741992998027</v>
      </c>
      <c r="P31">
        <f t="shared" si="7"/>
        <v>142.04750136765725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503.33724628571429</v>
      </c>
      <c r="D32">
        <f t="shared" si="8"/>
        <v>502.58374728571431</v>
      </c>
      <c r="E32">
        <f t="shared" si="0"/>
        <v>208.62467925168849</v>
      </c>
      <c r="F32">
        <f t="shared" si="2"/>
        <v>86411.933679433001</v>
      </c>
      <c r="G32">
        <f t="shared" si="3"/>
        <v>340504.84949753084</v>
      </c>
      <c r="L32">
        <f>Input!J33</f>
        <v>40.366011000000015</v>
      </c>
      <c r="M32">
        <f t="shared" si="4"/>
        <v>40.150725571428588</v>
      </c>
      <c r="N32">
        <f t="shared" si="5"/>
        <v>3.8804443435355047</v>
      </c>
      <c r="O32">
        <f t="shared" si="6"/>
        <v>1331.1965742433151</v>
      </c>
      <c r="P32">
        <f t="shared" si="7"/>
        <v>140.55088345971143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537.7829089999999</v>
      </c>
      <c r="D33">
        <f t="shared" si="8"/>
        <v>537.02940999999987</v>
      </c>
      <c r="E33">
        <f t="shared" si="0"/>
        <v>212.32175858212645</v>
      </c>
      <c r="F33">
        <f t="shared" si="2"/>
        <v>105435.0588893112</v>
      </c>
      <c r="G33">
        <f t="shared" si="3"/>
        <v>336203.81976770947</v>
      </c>
      <c r="L33">
        <f>Input!J34</f>
        <v>34.445662714285618</v>
      </c>
      <c r="M33">
        <f t="shared" si="4"/>
        <v>34.230377285714191</v>
      </c>
      <c r="N33">
        <f t="shared" si="5"/>
        <v>3.9444645378927534</v>
      </c>
      <c r="O33">
        <f t="shared" si="6"/>
        <v>930.32309019559148</v>
      </c>
      <c r="P33">
        <f t="shared" si="7"/>
        <v>139.03700999938138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579.33298971428565</v>
      </c>
      <c r="D34">
        <f t="shared" si="8"/>
        <v>578.57949071428561</v>
      </c>
      <c r="E34">
        <f t="shared" si="0"/>
        <v>216.08339903376884</v>
      </c>
      <c r="F34">
        <f t="shared" si="2"/>
        <v>131403.41648364961</v>
      </c>
      <c r="G34">
        <f t="shared" si="3"/>
        <v>331855.73931220715</v>
      </c>
      <c r="L34">
        <f>Input!J35</f>
        <v>41.550080714285741</v>
      </c>
      <c r="M34">
        <f t="shared" si="4"/>
        <v>41.334795285714314</v>
      </c>
      <c r="N34">
        <f t="shared" si="5"/>
        <v>4.0095694301432401</v>
      </c>
      <c r="O34">
        <f t="shared" si="6"/>
        <v>1409.2899874748307</v>
      </c>
      <c r="P34">
        <f t="shared" si="7"/>
        <v>137.50589356741852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621.74421199999995</v>
      </c>
      <c r="D35">
        <f t="shared" si="8"/>
        <v>620.99071299999991</v>
      </c>
      <c r="E35">
        <f t="shared" ref="E35:E66" si="9">(_Ac/(1+EXP(-1*(B35-_Muc)/_sc)))</f>
        <v>219.91069387508122</v>
      </c>
      <c r="F35">
        <f t="shared" si="2"/>
        <v>160865.18174124515</v>
      </c>
      <c r="G35">
        <f t="shared" si="3"/>
        <v>327460.81403608975</v>
      </c>
      <c r="L35">
        <f>Input!J36</f>
        <v>42.411222285714302</v>
      </c>
      <c r="M35">
        <f t="shared" si="4"/>
        <v>42.195936857142875</v>
      </c>
      <c r="N35">
        <f t="shared" ref="N35:N66" si="10">_Ac*EXP(-1*(B35-_Muc)/_sc)*(1/_sc)*(1/(1+EXP(-1*(B35-_Muc)/_sc))^2)+$L$3</f>
        <v>4.0757761994571231</v>
      </c>
      <c r="O35">
        <f t="shared" si="6"/>
        <v>1469.6064266323308</v>
      </c>
      <c r="P35">
        <f t="shared" si="7"/>
        <v>135.95755725723279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666.73885899999993</v>
      </c>
      <c r="D36">
        <f t="shared" si="8"/>
        <v>665.9853599999999</v>
      </c>
      <c r="E36">
        <f t="shared" si="9"/>
        <v>223.80475366802239</v>
      </c>
      <c r="F36">
        <f t="shared" si="2"/>
        <v>195523.68861611528</v>
      </c>
      <c r="G36">
        <f t="shared" si="3"/>
        <v>323019.28923934104</v>
      </c>
      <c r="L36">
        <f>Input!J37</f>
        <v>44.994646999999986</v>
      </c>
      <c r="M36">
        <f t="shared" si="4"/>
        <v>44.779361571428559</v>
      </c>
      <c r="N36">
        <f t="shared" si="10"/>
        <v>4.1431022538952771</v>
      </c>
      <c r="O36">
        <f t="shared" si="6"/>
        <v>1668.8487081429951</v>
      </c>
      <c r="P36">
        <f t="shared" si="7"/>
        <v>134.39203516397481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709.04243857142853</v>
      </c>
      <c r="D37">
        <f t="shared" si="8"/>
        <v>708.2889395714285</v>
      </c>
      <c r="E37">
        <f t="shared" si="9"/>
        <v>227.76670649765887</v>
      </c>
      <c r="F37">
        <f t="shared" si="2"/>
        <v>230901.61647820217</v>
      </c>
      <c r="G37">
        <f t="shared" si="3"/>
        <v>318531.45149034518</v>
      </c>
      <c r="L37">
        <f>Input!J38</f>
        <v>42.3035795714286</v>
      </c>
      <c r="M37">
        <f t="shared" si="4"/>
        <v>42.088294142857173</v>
      </c>
      <c r="N37">
        <f t="shared" si="10"/>
        <v>4.2115652318470662</v>
      </c>
      <c r="O37">
        <f t="shared" si="6"/>
        <v>1451.0015564468849</v>
      </c>
      <c r="P37">
        <f t="shared" si="7"/>
        <v>132.8093728896396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752.53008771428574</v>
      </c>
      <c r="D38">
        <f t="shared" si="8"/>
        <v>751.77658871428571</v>
      </c>
      <c r="E38">
        <f t="shared" si="9"/>
        <v>231.79769820318762</v>
      </c>
      <c r="F38">
        <f t="shared" si="2"/>
        <v>270378.04657715256</v>
      </c>
      <c r="G38">
        <f t="shared" si="3"/>
        <v>313997.630568591</v>
      </c>
      <c r="L38">
        <f>Input!J39</f>
        <v>43.487649142857208</v>
      </c>
      <c r="M38">
        <f t="shared" si="4"/>
        <v>43.272363714285781</v>
      </c>
      <c r="N38">
        <f t="shared" si="10"/>
        <v>4.2811830034084917</v>
      </c>
      <c r="O38">
        <f t="shared" si="6"/>
        <v>1537.1469871437387</v>
      </c>
      <c r="P38">
        <f t="shared" si="7"/>
        <v>131.2096280645647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796.23302228571436</v>
      </c>
      <c r="D39">
        <f t="shared" si="8"/>
        <v>795.47952328571432</v>
      </c>
      <c r="E39">
        <f t="shared" si="9"/>
        <v>235.89889261030561</v>
      </c>
      <c r="F39">
        <f t="shared" si="2"/>
        <v>313130.48222708813</v>
      </c>
      <c r="G39">
        <f t="shared" si="3"/>
        <v>309418.20147879294</v>
      </c>
      <c r="L39">
        <f>Input!J40</f>
        <v>43.702934571428614</v>
      </c>
      <c r="M39">
        <f t="shared" si="4"/>
        <v>43.487649142857187</v>
      </c>
      <c r="N39">
        <f t="shared" si="10"/>
        <v>4.3519736716971096</v>
      </c>
      <c r="O39">
        <f t="shared" si="6"/>
        <v>1548.4981237321977</v>
      </c>
      <c r="P39">
        <f t="shared" si="7"/>
        <v>129.59287088569906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833.80032328571428</v>
      </c>
      <c r="D40">
        <f t="shared" si="8"/>
        <v>833.04682428571425</v>
      </c>
      <c r="E40">
        <f t="shared" si="9"/>
        <v>240.07147176486092</v>
      </c>
      <c r="F40">
        <f t="shared" si="2"/>
        <v>351619.76869723026</v>
      </c>
      <c r="G40">
        <f t="shared" si="3"/>
        <v>304793.58653867454</v>
      </c>
      <c r="L40">
        <f>Input!J41</f>
        <v>37.567300999999929</v>
      </c>
      <c r="M40">
        <f t="shared" si="4"/>
        <v>37.352015571428502</v>
      </c>
      <c r="N40">
        <f t="shared" si="10"/>
        <v>4.4239555741000318</v>
      </c>
      <c r="O40">
        <f t="shared" si="6"/>
        <v>1098.4813460205196</v>
      </c>
      <c r="P40">
        <f t="shared" si="7"/>
        <v>127.9591846720198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865.77020400000004</v>
      </c>
      <c r="D41">
        <f t="shared" si="8"/>
        <v>865.016705</v>
      </c>
      <c r="E41">
        <f t="shared" si="9"/>
        <v>244.31663616771712</v>
      </c>
      <c r="F41">
        <f t="shared" si="2"/>
        <v>385268.57544840075</v>
      </c>
      <c r="G41">
        <f t="shared" si="3"/>
        <v>300124.2575427228</v>
      </c>
      <c r="L41">
        <f>Input!J42</f>
        <v>31.96988071428575</v>
      </c>
      <c r="M41">
        <f t="shared" si="4"/>
        <v>31.754595285714323</v>
      </c>
      <c r="N41">
        <f t="shared" si="10"/>
        <v>4.497147283451163</v>
      </c>
      <c r="O41">
        <f t="shared" si="6"/>
        <v>754.75108216169633</v>
      </c>
      <c r="P41">
        <f t="shared" si="7"/>
        <v>126.3086664374744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894.29551842857131</v>
      </c>
      <c r="D42">
        <f t="shared" si="8"/>
        <v>893.54201942857128</v>
      </c>
      <c r="E42">
        <f t="shared" si="9"/>
        <v>248.6356050107577</v>
      </c>
      <c r="F42">
        <f t="shared" si="2"/>
        <v>415904.28335724073</v>
      </c>
      <c r="G42">
        <f t="shared" si="3"/>
        <v>295410.73800427536</v>
      </c>
      <c r="L42">
        <f>Input!J43</f>
        <v>28.525314428571278</v>
      </c>
      <c r="M42">
        <f t="shared" si="4"/>
        <v>28.310028999999851</v>
      </c>
      <c r="N42">
        <f t="shared" si="10"/>
        <v>4.5715676091337336</v>
      </c>
      <c r="O42">
        <f t="shared" si="6"/>
        <v>573.78198668971424</v>
      </c>
      <c r="P42">
        <f t="shared" si="7"/>
        <v>124.64142748182728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917.11576985714294</v>
      </c>
      <c r="D43">
        <f t="shared" si="8"/>
        <v>916.3622708571429</v>
      </c>
      <c r="E43">
        <f t="shared" si="9"/>
        <v>253.02961641395402</v>
      </c>
      <c r="F43">
        <f t="shared" si="2"/>
        <v>440010.21045064699</v>
      </c>
      <c r="G43">
        <f t="shared" si="3"/>
        <v>290653.60547836678</v>
      </c>
      <c r="L43">
        <f>Input!J44</f>
        <v>22.820251428571623</v>
      </c>
      <c r="M43">
        <f t="shared" si="4"/>
        <v>22.604966000000196</v>
      </c>
      <c r="N43">
        <f t="shared" si="10"/>
        <v>4.6472355981040137</v>
      </c>
      <c r="O43">
        <f t="shared" si="6"/>
        <v>330.25850437442631</v>
      </c>
      <c r="P43">
        <f t="shared" si="7"/>
        <v>122.95759399978763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941.22773385714299</v>
      </c>
      <c r="D44">
        <f t="shared" si="8"/>
        <v>940.47423485714296</v>
      </c>
      <c r="E44">
        <f t="shared" si="9"/>
        <v>257.49992766341569</v>
      </c>
      <c r="F44">
        <f t="shared" si="2"/>
        <v>466453.90428675181</v>
      </c>
      <c r="G44">
        <f t="shared" si="3"/>
        <v>285853.49396781728</v>
      </c>
      <c r="L44">
        <f>Input!J45</f>
        <v>24.111964000000057</v>
      </c>
      <c r="M44">
        <f t="shared" si="4"/>
        <v>23.89667857142863</v>
      </c>
      <c r="N44">
        <f t="shared" si="10"/>
        <v>4.7241705358319752</v>
      </c>
      <c r="O44">
        <f t="shared" si="6"/>
        <v>375.88653540923866</v>
      </c>
      <c r="P44">
        <f t="shared" si="7"/>
        <v>121.25730770879699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965.33969771428576</v>
      </c>
      <c r="D45">
        <f t="shared" si="8"/>
        <v>964.58619871428573</v>
      </c>
      <c r="E45">
        <f t="shared" si="9"/>
        <v>262.04781545033842</v>
      </c>
      <c r="F45">
        <f t="shared" si="2"/>
        <v>493560.17995912087</v>
      </c>
      <c r="G45">
        <f t="shared" si="3"/>
        <v>281011.09641510749</v>
      </c>
      <c r="L45">
        <f>Input!J46</f>
        <v>24.111963857142769</v>
      </c>
      <c r="M45">
        <f t="shared" si="4"/>
        <v>23.896678428571342</v>
      </c>
      <c r="N45">
        <f t="shared" si="10"/>
        <v>4.8023919471545282</v>
      </c>
      <c r="O45">
        <f t="shared" si="6"/>
        <v>372.85956734700687</v>
      </c>
      <c r="P45">
        <f t="shared" si="7"/>
        <v>119.54072649585044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988.48287742857133</v>
      </c>
      <c r="D46">
        <f t="shared" si="8"/>
        <v>987.72937842857129</v>
      </c>
      <c r="E46">
        <f t="shared" si="9"/>
        <v>266.67457611075946</v>
      </c>
      <c r="F46">
        <f t="shared" si="2"/>
        <v>519920.0279455788</v>
      </c>
      <c r="G46">
        <f t="shared" si="3"/>
        <v>276127.1672826485</v>
      </c>
      <c r="L46">
        <f>Input!J47</f>
        <v>23.143179714285566</v>
      </c>
      <c r="M46">
        <f t="shared" si="4"/>
        <v>22.927894285714139</v>
      </c>
      <c r="N46">
        <f t="shared" si="10"/>
        <v>4.8819195970368163</v>
      </c>
      <c r="O46">
        <f t="shared" si="6"/>
        <v>333.47362106981979</v>
      </c>
      <c r="P46">
        <f t="shared" si="7"/>
        <v>117.80802508372601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1012.9177692857141</v>
      </c>
      <c r="D47">
        <f t="shared" si="8"/>
        <v>1012.1642702857141</v>
      </c>
      <c r="E47">
        <f t="shared" si="9"/>
        <v>271.38152586602655</v>
      </c>
      <c r="F47">
        <f t="shared" si="2"/>
        <v>548759.07442996418</v>
      </c>
      <c r="G47">
        <f t="shared" si="3"/>
        <v>271202.52522411314</v>
      </c>
      <c r="L47">
        <f>Input!J48</f>
        <v>24.434891857142816</v>
      </c>
      <c r="M47">
        <f t="shared" si="4"/>
        <v>24.219606428571389</v>
      </c>
      <c r="N47">
        <f t="shared" si="10"/>
        <v>4.9627734912368995</v>
      </c>
      <c r="O47">
        <f t="shared" si="6"/>
        <v>379.16339365585054</v>
      </c>
      <c r="P47">
        <f t="shared" si="7"/>
        <v>116.05939571699078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1034.5539511428572</v>
      </c>
      <c r="D48">
        <f t="shared" si="8"/>
        <v>1033.8004521428572</v>
      </c>
      <c r="E48">
        <f t="shared" si="9"/>
        <v>276.17000106388082</v>
      </c>
      <c r="F48">
        <f t="shared" si="2"/>
        <v>574003.90040213324</v>
      </c>
      <c r="G48">
        <f t="shared" si="3"/>
        <v>266238.05584956188</v>
      </c>
      <c r="L48">
        <f>Input!J49</f>
        <v>21.636181857143015</v>
      </c>
      <c r="M48">
        <f t="shared" si="4"/>
        <v>21.420896428571588</v>
      </c>
      <c r="N48">
        <f t="shared" si="10"/>
        <v>5.0449738768689985</v>
      </c>
      <c r="O48">
        <f t="shared" si="6"/>
        <v>275.26818224470821</v>
      </c>
      <c r="P48">
        <f t="shared" si="7"/>
        <v>114.29504886815117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1056.9436318571429</v>
      </c>
      <c r="D49">
        <f t="shared" si="8"/>
        <v>1056.190132857143</v>
      </c>
      <c r="E49">
        <f t="shared" si="9"/>
        <v>281.04135842005064</v>
      </c>
      <c r="F49">
        <f t="shared" si="2"/>
        <v>600855.62251132634</v>
      </c>
      <c r="G49">
        <f t="shared" si="3"/>
        <v>261234.71458715681</v>
      </c>
      <c r="L49">
        <f>Input!J50</f>
        <v>22.38968071428576</v>
      </c>
      <c r="M49">
        <f t="shared" si="4"/>
        <v>22.174395285714333</v>
      </c>
      <c r="N49">
        <f t="shared" si="10"/>
        <v>5.1285412428603534</v>
      </c>
      <c r="O49">
        <f t="shared" si="6"/>
        <v>297.94693585200014</v>
      </c>
      <c r="P49">
        <f t="shared" si="7"/>
        <v>112.51521396430736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1080.5173822857143</v>
      </c>
      <c r="D50">
        <f t="shared" si="8"/>
        <v>1079.7638832857144</v>
      </c>
      <c r="E50">
        <f t="shared" si="9"/>
        <v>285.99697526024693</v>
      </c>
      <c r="F50">
        <f t="shared" si="2"/>
        <v>630065.90427631093</v>
      </c>
      <c r="G50">
        <f t="shared" si="3"/>
        <v>256193.52964432325</v>
      </c>
      <c r="L50">
        <f>Input!J51</f>
        <v>23.573750428571429</v>
      </c>
      <c r="M50">
        <f t="shared" si="4"/>
        <v>23.358465000000002</v>
      </c>
      <c r="N50">
        <f t="shared" si="10"/>
        <v>5.2134963202965494</v>
      </c>
      <c r="O50">
        <f t="shared" si="6"/>
        <v>337.09893092042461</v>
      </c>
      <c r="P50">
        <f t="shared" si="7"/>
        <v>110.7201401346682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1102.3688495714284</v>
      </c>
      <c r="D51">
        <f t="shared" si="8"/>
        <v>1101.6153505714285</v>
      </c>
      <c r="E51">
        <f t="shared" si="9"/>
        <v>291.03824976244539</v>
      </c>
      <c r="F51">
        <f t="shared" si="2"/>
        <v>657035.23635589634</v>
      </c>
      <c r="G51">
        <f t="shared" si="3"/>
        <v>251115.60507128222</v>
      </c>
      <c r="L51">
        <f>Input!J52</f>
        <v>21.851467285714079</v>
      </c>
      <c r="M51">
        <f t="shared" si="4"/>
        <v>21.636181857142653</v>
      </c>
      <c r="N51">
        <f t="shared" si="10"/>
        <v>5.2998600826500333</v>
      </c>
      <c r="O51">
        <f t="shared" si="6"/>
        <v>273.95570100452159</v>
      </c>
      <c r="P51">
        <f t="shared" si="7"/>
        <v>108.91009697927439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1121.6368921428571</v>
      </c>
      <c r="D52">
        <f t="shared" si="8"/>
        <v>1120.8833931428571</v>
      </c>
      <c r="E52">
        <f t="shared" si="9"/>
        <v>296.16660119933744</v>
      </c>
      <c r="F52">
        <f t="shared" si="2"/>
        <v>680157.78691361065</v>
      </c>
      <c r="G52">
        <f t="shared" si="3"/>
        <v>246002.12392993973</v>
      </c>
      <c r="L52">
        <f>Input!J53</f>
        <v>19.268042571428623</v>
      </c>
      <c r="M52">
        <f t="shared" si="4"/>
        <v>19.052757142857196</v>
      </c>
      <c r="N52">
        <f t="shared" si="10"/>
        <v>5.3876537458863751</v>
      </c>
      <c r="O52">
        <f t="shared" si="6"/>
        <v>192.66519394823811</v>
      </c>
      <c r="P52">
        <f t="shared" si="7"/>
        <v>107.08537535927169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1138.7520807142857</v>
      </c>
      <c r="D53">
        <f t="shared" si="8"/>
        <v>1137.9985817142858</v>
      </c>
      <c r="E53">
        <f t="shared" si="9"/>
        <v>301.38347018082271</v>
      </c>
      <c r="F53">
        <f t="shared" si="2"/>
        <v>699924.84484614886</v>
      </c>
      <c r="G53">
        <f t="shared" si="3"/>
        <v>240854.35157118813</v>
      </c>
      <c r="L53">
        <f>Input!J54</f>
        <v>17.115188571428689</v>
      </c>
      <c r="M53">
        <f t="shared" si="4"/>
        <v>16.899903142857262</v>
      </c>
      <c r="N53">
        <f t="shared" si="10"/>
        <v>5.4768987684426476</v>
      </c>
      <c r="O53">
        <f t="shared" si="6"/>
        <v>135.44978953828885</v>
      </c>
      <c r="P53">
        <f t="shared" si="7"/>
        <v>105.24628820906547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1155.7596267142856</v>
      </c>
      <c r="D54">
        <f t="shared" si="8"/>
        <v>1155.0061277142856</v>
      </c>
      <c r="E54">
        <f t="shared" si="9"/>
        <v>306.69031889641496</v>
      </c>
      <c r="F54">
        <f t="shared" si="2"/>
        <v>719639.71149031806</v>
      </c>
      <c r="G54">
        <f t="shared" si="3"/>
        <v>235673.63902373405</v>
      </c>
      <c r="L54">
        <f>Input!J55</f>
        <v>17.00754599999982</v>
      </c>
      <c r="M54">
        <f t="shared" si="4"/>
        <v>16.792260571428393</v>
      </c>
      <c r="N54">
        <f t="shared" si="10"/>
        <v>5.5676168510721755</v>
      </c>
      <c r="O54">
        <f t="shared" si="6"/>
        <v>130.87197893248438</v>
      </c>
      <c r="P54">
        <f t="shared" si="7"/>
        <v>103.39317137067803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1171.4754604285715</v>
      </c>
      <c r="D55">
        <f t="shared" si="8"/>
        <v>1170.7219614285716</v>
      </c>
      <c r="E55">
        <f t="shared" si="9"/>
        <v>312.0886313574224</v>
      </c>
      <c r="F55">
        <f t="shared" si="2"/>
        <v>737251.195509071</v>
      </c>
      <c r="G55">
        <f t="shared" si="3"/>
        <v>230461.42649763857</v>
      </c>
      <c r="L55">
        <f>Input!J56</f>
        <v>15.715833714285964</v>
      </c>
      <c r="M55">
        <f t="shared" si="4"/>
        <v>15.500548285714535</v>
      </c>
      <c r="N55">
        <f t="shared" si="10"/>
        <v>5.6598299365496647</v>
      </c>
      <c r="O55">
        <f t="shared" si="6"/>
        <v>101.12321197784672</v>
      </c>
      <c r="P55">
        <f t="shared" si="7"/>
        <v>101.5263844506196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1184.7155121428571</v>
      </c>
      <c r="D56">
        <f t="shared" si="8"/>
        <v>1183.9620131428571</v>
      </c>
      <c r="E56">
        <f t="shared" si="9"/>
        <v>317.57991363876135</v>
      </c>
      <c r="F56">
        <f t="shared" si="2"/>
        <v>750617.94234112487</v>
      </c>
      <c r="G56">
        <f t="shared" si="3"/>
        <v>225219.24700581594</v>
      </c>
      <c r="L56">
        <f>Input!J57</f>
        <v>13.240051714285528</v>
      </c>
      <c r="M56">
        <f t="shared" si="4"/>
        <v>13.024766285714099</v>
      </c>
      <c r="N56">
        <f t="shared" si="10"/>
        <v>5.753560209230602</v>
      </c>
      <c r="O56">
        <f t="shared" si="6"/>
        <v>56.047555055259572</v>
      </c>
      <c r="P56">
        <f t="shared" si="7"/>
        <v>99.646311699570475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1197.0944222857142</v>
      </c>
      <c r="D57">
        <f t="shared" si="8"/>
        <v>1196.3409232857143</v>
      </c>
      <c r="E57">
        <f t="shared" si="9"/>
        <v>323.1656941202537</v>
      </c>
      <c r="F57">
        <f t="shared" si="2"/>
        <v>762434.98082815472</v>
      </c>
      <c r="G57">
        <f t="shared" si="3"/>
        <v>219948.7301068056</v>
      </c>
      <c r="L57">
        <f>Input!J58</f>
        <v>12.378910142857194</v>
      </c>
      <c r="M57">
        <f t="shared" si="4"/>
        <v>12.163624714285765</v>
      </c>
      <c r="N57">
        <f t="shared" si="10"/>
        <v>5.8488300944586502</v>
      </c>
      <c r="O57">
        <f t="shared" si="6"/>
        <v>42.641945438492726</v>
      </c>
      <c r="P57">
        <f t="shared" si="7"/>
        <v>97.753362915156842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1209.1504041428573</v>
      </c>
      <c r="D58">
        <f t="shared" si="8"/>
        <v>1208.3969051428573</v>
      </c>
      <c r="E58">
        <f t="shared" si="9"/>
        <v>328.84752372725251</v>
      </c>
      <c r="F58">
        <f t="shared" si="2"/>
        <v>773607.11434857303</v>
      </c>
      <c r="G58">
        <f t="shared" si="3"/>
        <v>214651.60577219547</v>
      </c>
      <c r="L58">
        <f>Input!J59</f>
        <v>12.055981857143024</v>
      </c>
      <c r="M58">
        <f t="shared" si="4"/>
        <v>11.840696428571595</v>
      </c>
      <c r="N58">
        <f t="shared" si="10"/>
        <v>5.9456622578144911</v>
      </c>
      <c r="O58">
        <f t="shared" si="6"/>
        <v>37.336005605938404</v>
      </c>
      <c r="P58">
        <f t="shared" si="7"/>
        <v>95.847974368089382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1220.7758154285714</v>
      </c>
      <c r="D59">
        <f t="shared" si="8"/>
        <v>1220.0223164285715</v>
      </c>
      <c r="E59">
        <f t="shared" si="9"/>
        <v>334.62697617043563</v>
      </c>
      <c r="F59">
        <f t="shared" si="2"/>
        <v>783924.90855082008</v>
      </c>
      <c r="G59">
        <f t="shared" si="3"/>
        <v>209329.70838213898</v>
      </c>
      <c r="L59">
        <f>Input!J60</f>
        <v>11.625411285714108</v>
      </c>
      <c r="M59">
        <f t="shared" si="4"/>
        <v>11.410125857142679</v>
      </c>
      <c r="N59">
        <f t="shared" si="10"/>
        <v>6.0440796041995464</v>
      </c>
      <c r="O59">
        <f t="shared" si="6"/>
        <v>31.151263339078167</v>
      </c>
      <c r="P59">
        <f t="shared" si="7"/>
        <v>93.930609751913636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1232.2935839999998</v>
      </c>
      <c r="D60">
        <f t="shared" si="8"/>
        <v>1231.5400849999999</v>
      </c>
      <c r="E60">
        <f t="shared" si="9"/>
        <v>340.50564818459657</v>
      </c>
      <c r="F60">
        <f t="shared" si="2"/>
        <v>793942.36759094289</v>
      </c>
      <c r="G60">
        <f t="shared" si="3"/>
        <v>203984.98085247478</v>
      </c>
      <c r="L60">
        <f>Input!J61</f>
        <v>11.517768571428405</v>
      </c>
      <c r="M60">
        <f t="shared" si="4"/>
        <v>11.302483142856977</v>
      </c>
      <c r="N60">
        <f t="shared" si="10"/>
        <v>6.1441052767476414</v>
      </c>
      <c r="O60">
        <f t="shared" si="6"/>
        <v>28.876257204599323</v>
      </c>
      <c r="P60">
        <f t="shared" si="7"/>
        <v>92.001761156605284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1242.7349255714284</v>
      </c>
      <c r="D61">
        <f t="shared" si="8"/>
        <v>1241.9814265714285</v>
      </c>
      <c r="E61">
        <f t="shared" si="9"/>
        <v>346.48515976625833</v>
      </c>
      <c r="F61">
        <f t="shared" si="2"/>
        <v>801913.56386199652</v>
      </c>
      <c r="G61">
        <f t="shared" si="3"/>
        <v>198619.4788970201</v>
      </c>
      <c r="L61">
        <f>Input!J62</f>
        <v>10.441341571428666</v>
      </c>
      <c r="M61">
        <f t="shared" si="4"/>
        <v>10.226056142857237</v>
      </c>
      <c r="N61">
        <f t="shared" si="10"/>
        <v>6.2457626555576384</v>
      </c>
      <c r="O61">
        <f t="shared" si="6"/>
        <v>17.602882439301503</v>
      </c>
      <c r="P61">
        <f t="shared" si="7"/>
        <v>90.06195006622022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1252.3151254285713</v>
      </c>
      <c r="D62">
        <f t="shared" si="8"/>
        <v>1251.5616264285713</v>
      </c>
      <c r="E62">
        <f t="shared" si="9"/>
        <v>352.56715440992764</v>
      </c>
      <c r="F62">
        <f t="shared" si="2"/>
        <v>808191.06072007993</v>
      </c>
      <c r="G62">
        <f t="shared" si="3"/>
        <v>193235.37542867151</v>
      </c>
      <c r="L62">
        <f>Input!J63</f>
        <v>9.5801998571428157</v>
      </c>
      <c r="M62">
        <f t="shared" si="4"/>
        <v>9.364914428571387</v>
      </c>
      <c r="N62">
        <f t="shared" si="10"/>
        <v>6.3490753562397932</v>
      </c>
      <c r="O62">
        <f t="shared" si="6"/>
        <v>10.440165540335807</v>
      </c>
      <c r="P62">
        <f t="shared" si="7"/>
        <v>88.111728380788591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1259.204258</v>
      </c>
      <c r="D63">
        <f t="shared" si="8"/>
        <v>1258.4507590000001</v>
      </c>
      <c r="E63">
        <f t="shared" si="9"/>
        <v>358.75329934279893</v>
      </c>
      <c r="F63">
        <f t="shared" si="2"/>
        <v>809455.51891362097</v>
      </c>
      <c r="G63">
        <f t="shared" si="3"/>
        <v>187834.96510301088</v>
      </c>
      <c r="L63">
        <f>Input!J64</f>
        <v>6.8891325714287177</v>
      </c>
      <c r="M63">
        <f t="shared" si="4"/>
        <v>6.673847142857289</v>
      </c>
      <c r="N63">
        <f t="shared" si="10"/>
        <v>6.4540672282684319</v>
      </c>
      <c r="O63">
        <f t="shared" si="6"/>
        <v>0.18928185281917723</v>
      </c>
      <c r="P63">
        <f t="shared" si="7"/>
        <v>86.151679462617352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1265.3398915714286</v>
      </c>
      <c r="D64">
        <f t="shared" si="8"/>
        <v>1264.5863925714286</v>
      </c>
      <c r="E64">
        <f t="shared" si="9"/>
        <v>365.04528575771161</v>
      </c>
      <c r="F64">
        <f t="shared" si="2"/>
        <v>809174.20284764713</v>
      </c>
      <c r="G64">
        <f t="shared" si="3"/>
        <v>182420.66900817378</v>
      </c>
      <c r="L64">
        <f>Input!J65</f>
        <v>6.1356335714285706</v>
      </c>
      <c r="M64">
        <f t="shared" si="4"/>
        <v>5.9203481428571418</v>
      </c>
      <c r="N64">
        <f t="shared" si="10"/>
        <v>6.5607623531333479</v>
      </c>
      <c r="O64">
        <f t="shared" si="6"/>
        <v>0.1807344810337882</v>
      </c>
      <c r="P64">
        <f t="shared" si="7"/>
        <v>84.182419207138352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1271.3678825714285</v>
      </c>
      <c r="D65">
        <f t="shared" si="8"/>
        <v>1270.6143835714286</v>
      </c>
      <c r="E65">
        <f t="shared" si="9"/>
        <v>371.44482904415395</v>
      </c>
      <c r="F65">
        <f t="shared" si="2"/>
        <v>808505.88778877747</v>
      </c>
      <c r="G65">
        <f t="shared" si="3"/>
        <v>176995.03950479993</v>
      </c>
      <c r="L65">
        <f>Input!J66</f>
        <v>6.027990999999929</v>
      </c>
      <c r="M65">
        <f t="shared" si="4"/>
        <v>5.8127055714285003</v>
      </c>
      <c r="N65">
        <f t="shared" si="10"/>
        <v>6.6691850422821055</v>
      </c>
      <c r="O65">
        <f t="shared" si="6"/>
        <v>0.41112979985815751</v>
      </c>
      <c r="P65">
        <f t="shared" si="7"/>
        <v>82.204597138412936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1276.8576599999999</v>
      </c>
      <c r="D66">
        <f t="shared" si="8"/>
        <v>1276.104161</v>
      </c>
      <c r="E66">
        <f t="shared" si="9"/>
        <v>377.95366901710213</v>
      </c>
      <c r="F66">
        <f t="shared" si="2"/>
        <v>806674.30624912144</v>
      </c>
      <c r="G66">
        <f t="shared" si="3"/>
        <v>171560.76521994127</v>
      </c>
      <c r="L66">
        <f>Input!J67</f>
        <v>5.4897774285714149</v>
      </c>
      <c r="M66">
        <f t="shared" si="4"/>
        <v>5.2744919999999862</v>
      </c>
      <c r="N66">
        <f t="shared" si="10"/>
        <v>6.7793598348452733</v>
      </c>
      <c r="O66">
        <f t="shared" si="6"/>
        <v>1.6630227825710746</v>
      </c>
      <c r="P66">
        <f t="shared" si="7"/>
        <v>80.218897529370508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1281.9168667142858</v>
      </c>
      <c r="D67">
        <f t="shared" si="8"/>
        <v>1281.1633677142859</v>
      </c>
      <c r="E67">
        <f t="shared" ref="E67:E71" si="11">(_Ac/(1+EXP(-1*(B67-_Muc)/_sc)))</f>
        <v>384.57357014347235</v>
      </c>
      <c r="F67">
        <f t="shared" si="2"/>
        <v>803873.26510807232</v>
      </c>
      <c r="G67">
        <f t="shared" si="3"/>
        <v>166120.67619886281</v>
      </c>
      <c r="L67">
        <f>Input!J68</f>
        <v>5.0592067142858923</v>
      </c>
      <c r="M67">
        <f t="shared" si="4"/>
        <v>4.8439212857144636</v>
      </c>
      <c r="N67">
        <f t="shared" ref="N67:N71" si="12">_Ac*EXP(-1*(B67-_Muc)/_sc)*(1/_sc)*(1/(1+EXP(-1*(B67-_Muc)/_sc))^2)+$L$3</f>
        <v>6.8913114951364038</v>
      </c>
      <c r="O67">
        <f t="shared" si="6"/>
        <v>3.3566079280153009</v>
      </c>
      <c r="P67">
        <f t="shared" si="7"/>
        <v>78.226040546828017</v>
      </c>
    </row>
    <row r="68" spans="1:16" x14ac:dyDescent="0.25">
      <c r="A68">
        <f>Input!G69</f>
        <v>65</v>
      </c>
      <c r="B68">
        <f t="shared" ref="B68:B71" si="13">A68-$A$3</f>
        <v>65</v>
      </c>
      <c r="C68" s="4">
        <f>Input!I69</f>
        <v>1285.2537902857143</v>
      </c>
      <c r="D68">
        <f t="shared" ref="D68:D71" si="14">C68-$C$3</f>
        <v>1284.5002912857144</v>
      </c>
      <c r="E68">
        <f t="shared" si="11"/>
        <v>391.30632176595668</v>
      </c>
      <c r="F68">
        <f t="shared" ref="F68:F71" si="15">(D68-E68)^2</f>
        <v>797795.4671864619</v>
      </c>
      <c r="G68">
        <f t="shared" ref="G68:G71" si="16">(E68-$H$4)^2</f>
        <v>160677.74921872682</v>
      </c>
      <c r="L68">
        <f>Input!J69</f>
        <v>3.3369235714285423</v>
      </c>
      <c r="M68">
        <f t="shared" ref="M68:M71" si="17">L68-$L$3</f>
        <v>3.1216381428571136</v>
      </c>
      <c r="N68">
        <f t="shared" si="12"/>
        <v>7.0050650099183391</v>
      </c>
      <c r="O68">
        <f t="shared" ref="O68:O71" si="18">(L68-N68)^2</f>
        <v>13.455261612765996</v>
      </c>
      <c r="P68">
        <f t="shared" ref="P68:P71" si="19">(N68-$Q$4)^2</f>
        <v>76.226783421300482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1288.5907138571431</v>
      </c>
      <c r="D69">
        <f t="shared" si="14"/>
        <v>1287.8372148571432</v>
      </c>
      <c r="E69">
        <f t="shared" si="11"/>
        <v>398.15373832400536</v>
      </c>
      <c r="F69">
        <f t="shared" si="15"/>
        <v>791536.68841609033</v>
      </c>
      <c r="G69">
        <f t="shared" si="16"/>
        <v>155235.11326820275</v>
      </c>
      <c r="L69">
        <f>Input!J70</f>
        <v>3.3369235714287697</v>
      </c>
      <c r="M69">
        <f t="shared" si="17"/>
        <v>3.121638142857341</v>
      </c>
      <c r="N69">
        <f t="shared" si="12"/>
        <v>7.1206455854272912</v>
      </c>
      <c r="O69">
        <f t="shared" si="18"/>
        <v>14.316552279217028</v>
      </c>
      <c r="P69">
        <f t="shared" si="19"/>
        <v>74.221921641575747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1292.2505654285717</v>
      </c>
      <c r="D70">
        <f t="shared" si="14"/>
        <v>1291.4970664285718</v>
      </c>
      <c r="E70">
        <f t="shared" si="11"/>
        <v>405.11765957170729</v>
      </c>
      <c r="F70">
        <f t="shared" si="15"/>
        <v>785668.45289992704</v>
      </c>
      <c r="G70">
        <f t="shared" si="16"/>
        <v>149796.05519710001</v>
      </c>
      <c r="L70">
        <f>Input!J71</f>
        <v>3.6598515714285895</v>
      </c>
      <c r="M70">
        <f t="shared" si="17"/>
        <v>3.4445661428571608</v>
      </c>
      <c r="N70">
        <f t="shared" si="12"/>
        <v>7.2380786441458902</v>
      </c>
      <c r="O70">
        <f t="shared" si="18"/>
        <v>12.803708983927022</v>
      </c>
      <c r="P70">
        <f t="shared" si="19"/>
        <v>72.212290173984911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1296.4486305714288</v>
      </c>
      <c r="D71">
        <f t="shared" si="14"/>
        <v>1295.6951315714289</v>
      </c>
      <c r="E71">
        <f t="shared" si="11"/>
        <v>412.19995079231558</v>
      </c>
      <c r="F71">
        <f t="shared" si="15"/>
        <v>780563.73445991811</v>
      </c>
      <c r="G71">
        <f t="shared" si="16"/>
        <v>144364.02554016604</v>
      </c>
      <c r="L71">
        <f>Input!J72</f>
        <v>4.1980651428571036</v>
      </c>
      <c r="M71">
        <f t="shared" si="17"/>
        <v>3.9827797142856749</v>
      </c>
      <c r="N71">
        <f t="shared" si="12"/>
        <v>7.3573898213162261</v>
      </c>
      <c r="O71">
        <f t="shared" si="18"/>
        <v>9.9813324239208381</v>
      </c>
      <c r="P71">
        <f t="shared" si="19"/>
        <v>70.198764706258672</v>
      </c>
    </row>
    <row r="72" spans="1:16" x14ac:dyDescent="0.25">
      <c r="A72">
        <f>Input!G73</f>
        <v>69</v>
      </c>
      <c r="B72">
        <f t="shared" ref="B72:B88" si="20">A72-$A$3</f>
        <v>69</v>
      </c>
      <c r="C72" s="4">
        <f>Input!I73</f>
        <v>1300.539053</v>
      </c>
      <c r="D72">
        <f t="shared" ref="D72:D88" si="21">C72-$C$3</f>
        <v>1299.785554</v>
      </c>
      <c r="E72">
        <f t="shared" ref="E72:E88" si="22">(_Ac/(1+EXP(-1*(B72-_Muc)/_sc)))</f>
        <v>419.40250300915142</v>
      </c>
      <c r="F72">
        <f t="shared" ref="F72:F88" si="23">(D72-E72)^2</f>
        <v>775074.31647195527</v>
      </c>
      <c r="G72">
        <f t="shared" ref="G72:G88" si="24">(E72-$H$4)^2</f>
        <v>138942.64451924223</v>
      </c>
      <c r="L72">
        <f>Input!J73</f>
        <v>4.0904224285711734</v>
      </c>
      <c r="M72">
        <f t="shared" ref="M72:M88" si="25">L72-$L$3</f>
        <v>3.8751369999997447</v>
      </c>
      <c r="N72">
        <f t="shared" ref="N72:N88" si="26">_Ac*EXP(-1*(B72-_Muc)/_sc)*(1/_sc)*(1/(1+EXP(-1*(B72-_Muc)/_sc))^2)+$L$3</f>
        <v>7.4786049611836756</v>
      </c>
      <c r="O72">
        <f t="shared" ref="O72:O88" si="27">(L72-N72)^2</f>
        <v>11.479780874300468</v>
      </c>
      <c r="P72">
        <f t="shared" ref="P72:P88" si="28">(N72-$Q$4)^2</f>
        <v>68.182262915811691</v>
      </c>
    </row>
    <row r="73" spans="1:16" x14ac:dyDescent="0.25">
      <c r="A73">
        <f>Input!G74</f>
        <v>70</v>
      </c>
      <c r="B73">
        <f t="shared" si="20"/>
        <v>70</v>
      </c>
      <c r="C73" s="4">
        <f>Input!I74</f>
        <v>1304.3065474285715</v>
      </c>
      <c r="D73">
        <f t="shared" si="21"/>
        <v>1303.5530484285716</v>
      </c>
      <c r="E73">
        <f t="shared" si="22"/>
        <v>426.72723319261388</v>
      </c>
      <c r="F73">
        <f t="shared" si="23"/>
        <v>768823.5102642019</v>
      </c>
      <c r="G73">
        <f t="shared" si="24"/>
        <v>133535.70822801121</v>
      </c>
      <c r="L73">
        <f>Input!J74</f>
        <v>3.767494428571581</v>
      </c>
      <c r="M73">
        <f t="shared" si="25"/>
        <v>3.5522090000001523</v>
      </c>
      <c r="N73">
        <f t="shared" si="26"/>
        <v>7.6017501129621694</v>
      </c>
      <c r="O73">
        <f t="shared" si="27"/>
        <v>14.701516653281539</v>
      </c>
      <c r="P73">
        <f t="shared" si="28"/>
        <v>66.163745762249334</v>
      </c>
    </row>
    <row r="74" spans="1:16" x14ac:dyDescent="0.25">
      <c r="A74">
        <f>Input!G75</f>
        <v>71</v>
      </c>
      <c r="B74">
        <f t="shared" si="20"/>
        <v>71</v>
      </c>
      <c r="C74" s="4">
        <f>Input!I75</f>
        <v>1308.3969698571429</v>
      </c>
      <c r="D74">
        <f t="shared" si="21"/>
        <v>1307.643470857143</v>
      </c>
      <c r="E74">
        <f t="shared" si="22"/>
        <v>434.17608446301131</v>
      </c>
      <c r="F74">
        <f t="shared" si="23"/>
        <v>762945.27509419539</v>
      </c>
      <c r="G74">
        <f t="shared" si="24"/>
        <v>128147.19500361159</v>
      </c>
      <c r="L74">
        <f>Input!J75</f>
        <v>4.0904224285714008</v>
      </c>
      <c r="M74">
        <f t="shared" si="25"/>
        <v>3.8751369999999721</v>
      </c>
      <c r="N74">
        <f t="shared" si="26"/>
        <v>7.726851526511255</v>
      </c>
      <c r="O74">
        <f t="shared" si="27"/>
        <v>13.223616584343661</v>
      </c>
      <c r="P74">
        <f t="shared" si="28"/>
        <v>64.144218803838953</v>
      </c>
    </row>
    <row r="75" spans="1:16" x14ac:dyDescent="0.25">
      <c r="A75">
        <f>Input!G76</f>
        <v>72</v>
      </c>
      <c r="B75">
        <f t="shared" si="20"/>
        <v>72</v>
      </c>
      <c r="C75" s="4">
        <f>Input!I76</f>
        <v>1312.4873922857143</v>
      </c>
      <c r="D75">
        <f t="shared" si="21"/>
        <v>1311.7338932857144</v>
      </c>
      <c r="E75">
        <f t="shared" si="22"/>
        <v>441.75102628892148</v>
      </c>
      <c r="F75">
        <f t="shared" si="23"/>
        <v>756870.18886795954</v>
      </c>
      <c r="G75">
        <f t="shared" si="24"/>
        <v>122781.27198943177</v>
      </c>
      <c r="L75">
        <f>Input!J76</f>
        <v>4.0904224285714008</v>
      </c>
      <c r="M75">
        <f t="shared" si="25"/>
        <v>3.8751369999999721</v>
      </c>
      <c r="N75">
        <f t="shared" si="26"/>
        <v>7.8539356477152387</v>
      </c>
      <c r="O75">
        <f t="shared" si="27"/>
        <v>14.164031750670413</v>
      </c>
      <c r="P75">
        <f t="shared" si="28"/>
        <v>62.124733537631876</v>
      </c>
    </row>
    <row r="76" spans="1:16" x14ac:dyDescent="0.25">
      <c r="A76">
        <f>Input!G77</f>
        <v>73</v>
      </c>
      <c r="B76">
        <f t="shared" si="20"/>
        <v>73</v>
      </c>
      <c r="C76" s="4">
        <f>Input!I77</f>
        <v>1316.9007428571426</v>
      </c>
      <c r="D76">
        <f t="shared" si="21"/>
        <v>1316.1472438571427</v>
      </c>
      <c r="E76">
        <f t="shared" si="22"/>
        <v>449.45405468077854</v>
      </c>
      <c r="F76">
        <f t="shared" si="23"/>
        <v>751157.08416469698</v>
      </c>
      <c r="G76">
        <f t="shared" si="24"/>
        <v>117442.30189342807</v>
      </c>
      <c r="L76">
        <f>Input!J77</f>
        <v>4.4133505714282819</v>
      </c>
      <c r="M76">
        <f t="shared" si="25"/>
        <v>4.1980651428568532</v>
      </c>
      <c r="N76">
        <f t="shared" si="26"/>
        <v>7.9830291135543678</v>
      </c>
      <c r="O76">
        <f t="shared" si="27"/>
        <v>12.742604894115418</v>
      </c>
      <c r="P76">
        <f t="shared" si="28"/>
        <v>60.106388762864889</v>
      </c>
    </row>
    <row r="77" spans="1:16" x14ac:dyDescent="0.25">
      <c r="A77">
        <f>Input!G78</f>
        <v>74</v>
      </c>
      <c r="B77">
        <f t="shared" si="20"/>
        <v>74</v>
      </c>
      <c r="C77" s="4">
        <f>Input!I78</f>
        <v>1320.8835225714286</v>
      </c>
      <c r="D77">
        <f t="shared" si="21"/>
        <v>1320.1300235714286</v>
      </c>
      <c r="E77">
        <f t="shared" si="22"/>
        <v>457.28719237937219</v>
      </c>
      <c r="F77">
        <f t="shared" si="23"/>
        <v>744497.75133952359</v>
      </c>
      <c r="G77">
        <f t="shared" si="24"/>
        <v>112134.84994634282</v>
      </c>
      <c r="L77">
        <f>Input!J78</f>
        <v>3.9827797142859254</v>
      </c>
      <c r="M77">
        <f t="shared" si="25"/>
        <v>3.7674942857144966</v>
      </c>
      <c r="N77">
        <f t="shared" si="26"/>
        <v>8.1141587468579175</v>
      </c>
      <c r="O77">
        <f t="shared" si="27"/>
        <v>17.068292710775488</v>
      </c>
      <c r="P77">
        <f t="shared" si="28"/>
        <v>58.090331967206673</v>
      </c>
    </row>
    <row r="78" spans="1:16" x14ac:dyDescent="0.25">
      <c r="A78">
        <f>Input!G79</f>
        <v>75</v>
      </c>
      <c r="B78">
        <f t="shared" si="20"/>
        <v>75</v>
      </c>
      <c r="C78" s="4">
        <f>Input!I79</f>
        <v>1324.6510170000001</v>
      </c>
      <c r="D78">
        <f t="shared" si="21"/>
        <v>1323.8975180000002</v>
      </c>
      <c r="E78">
        <f t="shared" si="22"/>
        <v>465.2524890389364</v>
      </c>
      <c r="F78">
        <f t="shared" si="23"/>
        <v>737271.28575954621</v>
      </c>
      <c r="G78">
        <f t="shared" si="24"/>
        <v>106863.6910642217</v>
      </c>
      <c r="L78">
        <f>Input!J79</f>
        <v>3.767494428571581</v>
      </c>
      <c r="M78">
        <f t="shared" si="25"/>
        <v>3.5522090000001523</v>
      </c>
      <c r="N78">
        <f t="shared" si="26"/>
        <v>8.2473515507287818</v>
      </c>
      <c r="O78">
        <f t="shared" si="27"/>
        <v>20.069119834942597</v>
      </c>
      <c r="P78">
        <f t="shared" si="28"/>
        <v>56.077760735350424</v>
      </c>
    </row>
    <row r="79" spans="1:16" x14ac:dyDescent="0.25">
      <c r="A79">
        <f>Input!G80</f>
        <v>76</v>
      </c>
      <c r="B79">
        <f t="shared" si="20"/>
        <v>76</v>
      </c>
      <c r="C79" s="4">
        <f>Input!I80</f>
        <v>1329.2796530000001</v>
      </c>
      <c r="D79">
        <f t="shared" si="21"/>
        <v>1328.5261540000001</v>
      </c>
      <c r="E79">
        <f t="shared" si="22"/>
        <v>473.35202140449513</v>
      </c>
      <c r="F79">
        <f t="shared" si="23"/>
        <v>731322.79706047429</v>
      </c>
      <c r="G79">
        <f t="shared" si="24"/>
        <v>101633.8172196494</v>
      </c>
      <c r="L79">
        <f>Input!J80</f>
        <v>4.6286359999999149</v>
      </c>
      <c r="M79">
        <f t="shared" si="25"/>
        <v>4.4133505714284862</v>
      </c>
      <c r="N79">
        <f t="shared" si="26"/>
        <v>8.3826347026290371</v>
      </c>
      <c r="O79">
        <f t="shared" si="27"/>
        <v>14.092506259341132</v>
      </c>
      <c r="P79">
        <f t="shared" si="28"/>
        <v>54.06992417938352</v>
      </c>
    </row>
    <row r="80" spans="1:16" x14ac:dyDescent="0.25">
      <c r="A80">
        <f>Input!G81</f>
        <v>77</v>
      </c>
      <c r="B80">
        <f t="shared" si="20"/>
        <v>77</v>
      </c>
      <c r="C80" s="4">
        <f>Input!I81</f>
        <v>1334.1235742857141</v>
      </c>
      <c r="D80">
        <f t="shared" si="21"/>
        <v>1333.3700752857142</v>
      </c>
      <c r="E80">
        <f t="shared" si="22"/>
        <v>481.58789348311905</v>
      </c>
      <c r="F80">
        <f t="shared" si="23"/>
        <v>725532.88523638924</v>
      </c>
      <c r="G80">
        <f t="shared" si="24"/>
        <v>96450.445026139292</v>
      </c>
      <c r="L80">
        <f>Input!J81</f>
        <v>4.8439212857140319</v>
      </c>
      <c r="M80">
        <f t="shared" si="25"/>
        <v>4.6286358571426032</v>
      </c>
      <c r="N80">
        <f t="shared" si="26"/>
        <v>8.5200355481157342</v>
      </c>
      <c r="O80">
        <f t="shared" si="27"/>
        <v>13.513816070233212</v>
      </c>
      <c r="P80">
        <f t="shared" si="28"/>
        <v>52.068124390292553</v>
      </c>
    </row>
    <row r="81" spans="1:16" x14ac:dyDescent="0.25">
      <c r="A81">
        <f>Input!G82</f>
        <v>78</v>
      </c>
      <c r="B81">
        <f t="shared" si="20"/>
        <v>78</v>
      </c>
      <c r="C81" s="4">
        <f>Input!I82</f>
        <v>1338.7522101428572</v>
      </c>
      <c r="D81">
        <f t="shared" si="21"/>
        <v>1337.9987111428572</v>
      </c>
      <c r="E81">
        <f t="shared" si="22"/>
        <v>489.96223670873803</v>
      </c>
      <c r="F81">
        <f t="shared" si="23"/>
        <v>719165.8619706505</v>
      </c>
      <c r="G81">
        <f t="shared" si="24"/>
        <v>91319.023540121882</v>
      </c>
      <c r="L81">
        <f>Input!J82</f>
        <v>4.628635857143081</v>
      </c>
      <c r="M81">
        <f t="shared" si="25"/>
        <v>4.4133504285716523</v>
      </c>
      <c r="N81">
        <f t="shared" si="26"/>
        <v>8.6595815942159202</v>
      </c>
      <c r="O81">
        <f t="shared" si="27"/>
        <v>16.248523535225694</v>
      </c>
      <c r="P81">
        <f t="shared" si="28"/>
        <v>50.073717909886327</v>
      </c>
    </row>
    <row r="82" spans="1:16" x14ac:dyDescent="0.25">
      <c r="A82">
        <f>Input!G83</f>
        <v>79</v>
      </c>
      <c r="B82">
        <f t="shared" si="20"/>
        <v>79</v>
      </c>
      <c r="C82" s="4">
        <f>Input!I83</f>
        <v>1343.2732034285714</v>
      </c>
      <c r="D82">
        <f t="shared" si="21"/>
        <v>1342.5197044285715</v>
      </c>
      <c r="E82">
        <f t="shared" si="22"/>
        <v>498.47721010014442</v>
      </c>
      <c r="F82">
        <f t="shared" si="23"/>
        <v>712407.73223215272</v>
      </c>
      <c r="G82">
        <f t="shared" si="24"/>
        <v>86245.242284978958</v>
      </c>
      <c r="L82">
        <f>Input!J83</f>
        <v>4.5209932857142121</v>
      </c>
      <c r="M82">
        <f t="shared" si="25"/>
        <v>4.3057078571427834</v>
      </c>
      <c r="N82">
        <f t="shared" si="26"/>
        <v>8.801300502429882</v>
      </c>
      <c r="O82">
        <f t="shared" si="27"/>
        <v>18.321029869468244</v>
      </c>
      <c r="P82">
        <f t="shared" si="28"/>
        <v>48.088117222335676</v>
      </c>
    </row>
    <row r="83" spans="1:16" x14ac:dyDescent="0.25">
      <c r="A83">
        <f>Input!G84</f>
        <v>80</v>
      </c>
      <c r="B83">
        <f t="shared" si="20"/>
        <v>80</v>
      </c>
      <c r="C83" s="4">
        <f>Input!I84</f>
        <v>1347.6865540000001</v>
      </c>
      <c r="D83">
        <f t="shared" si="21"/>
        <v>1346.9330550000002</v>
      </c>
      <c r="E83">
        <f t="shared" si="22"/>
        <v>507.13500041180885</v>
      </c>
      <c r="F83">
        <f t="shared" si="23"/>
        <v>705260.77249011083</v>
      </c>
      <c r="G83">
        <f t="shared" si="24"/>
        <v>81235.039501569699</v>
      </c>
      <c r="L83">
        <f>Input!J84</f>
        <v>4.4133505714287367</v>
      </c>
      <c r="M83">
        <f t="shared" si="25"/>
        <v>4.1980651428573079</v>
      </c>
      <c r="N83">
        <f t="shared" si="26"/>
        <v>8.945220081351243</v>
      </c>
      <c r="O83">
        <f t="shared" si="27"/>
        <v>20.537841254965258</v>
      </c>
      <c r="P83">
        <f t="shared" si="28"/>
        <v>46.112792264446966</v>
      </c>
    </row>
    <row r="84" spans="1:16" x14ac:dyDescent="0.25">
      <c r="A84">
        <f>Input!G85</f>
        <v>81</v>
      </c>
      <c r="B84">
        <f t="shared" si="20"/>
        <v>81</v>
      </c>
      <c r="C84" s="4">
        <f>Input!I85</f>
        <v>1353.1763315714286</v>
      </c>
      <c r="D84">
        <f t="shared" si="21"/>
        <v>1352.4228325714287</v>
      </c>
      <c r="E84">
        <f t="shared" si="22"/>
        <v>515.93782227711961</v>
      </c>
      <c r="F84">
        <f t="shared" si="23"/>
        <v>699707.17244707036</v>
      </c>
      <c r="G84">
        <f t="shared" si="24"/>
        <v>76294.610629684918</v>
      </c>
      <c r="L84">
        <f>Input!J85</f>
        <v>5.4897775714284762</v>
      </c>
      <c r="M84">
        <f t="shared" si="25"/>
        <v>5.2744921428570475</v>
      </c>
      <c r="N84">
        <f t="shared" si="26"/>
        <v>9.091368278892503</v>
      </c>
      <c r="O84">
        <f t="shared" si="27"/>
        <v>12.971455624091229</v>
      </c>
      <c r="P84">
        <f t="shared" si="28"/>
        <v>44.149271953694736</v>
      </c>
    </row>
    <row r="85" spans="1:16" x14ac:dyDescent="0.25">
      <c r="A85">
        <f>Input!G86</f>
        <v>82</v>
      </c>
      <c r="B85">
        <f t="shared" si="20"/>
        <v>82</v>
      </c>
      <c r="C85" s="4">
        <f>Input!I86</f>
        <v>1358.4508237142857</v>
      </c>
      <c r="D85">
        <f t="shared" si="21"/>
        <v>1357.6973247142857</v>
      </c>
      <c r="E85">
        <f t="shared" si="22"/>
        <v>524.88791834364577</v>
      </c>
      <c r="F85">
        <f t="shared" si="23"/>
        <v>693571.5073394177</v>
      </c>
      <c r="G85">
        <f t="shared" si="24"/>
        <v>71430.41702484907</v>
      </c>
      <c r="L85">
        <f>Input!J86</f>
        <v>5.2744921428570706</v>
      </c>
      <c r="M85">
        <f t="shared" si="25"/>
        <v>5.0592067142856418</v>
      </c>
      <c r="N85">
        <f t="shared" si="26"/>
        <v>9.2397731741043554</v>
      </c>
      <c r="O85">
        <f t="shared" si="27"/>
        <v>15.72345365676953</v>
      </c>
      <c r="P85">
        <f t="shared" si="28"/>
        <v>42.199145732946533</v>
      </c>
    </row>
    <row r="86" spans="1:16" x14ac:dyDescent="0.25">
      <c r="A86">
        <f>Input!G87</f>
        <v>83</v>
      </c>
      <c r="B86">
        <f t="shared" si="20"/>
        <v>83</v>
      </c>
      <c r="C86" s="4">
        <f>Input!I87</f>
        <v>1362.7565315714287</v>
      </c>
      <c r="D86">
        <f t="shared" si="21"/>
        <v>1362.0030325714288</v>
      </c>
      <c r="E86">
        <f t="shared" si="22"/>
        <v>533.98755940001058</v>
      </c>
      <c r="F86">
        <f t="shared" si="23"/>
        <v>685609.62381128757</v>
      </c>
      <c r="G86">
        <f t="shared" si="24"/>
        <v>66649.194914866282</v>
      </c>
      <c r="L86">
        <f>Input!J87</f>
        <v>4.3057078571430338</v>
      </c>
      <c r="M86">
        <f t="shared" si="25"/>
        <v>4.0904224285716051</v>
      </c>
      <c r="N86">
        <f t="shared" si="26"/>
        <v>9.3904629685770651</v>
      </c>
      <c r="O86">
        <f t="shared" si="27"/>
        <v>25.854734543254509</v>
      </c>
      <c r="P86">
        <f t="shared" si="28"/>
        <v>40.264065130713391</v>
      </c>
    </row>
    <row r="87" spans="1:16" x14ac:dyDescent="0.25">
      <c r="A87">
        <f>Input!G88</f>
        <v>84</v>
      </c>
      <c r="B87">
        <f t="shared" si="20"/>
        <v>84</v>
      </c>
      <c r="C87" s="4">
        <f>Input!I88</f>
        <v>1367.3851674285713</v>
      </c>
      <c r="D87">
        <f t="shared" si="21"/>
        <v>1366.6316684285714</v>
      </c>
      <c r="E87">
        <f t="shared" si="22"/>
        <v>543.23904449395434</v>
      </c>
      <c r="F87">
        <f t="shared" si="23"/>
        <v>677975.41314993368</v>
      </c>
      <c r="G87">
        <f t="shared" si="24"/>
        <v>61957.964600472245</v>
      </c>
      <c r="L87">
        <f>Input!J88</f>
        <v>4.6286358571426263</v>
      </c>
      <c r="M87">
        <f t="shared" si="25"/>
        <v>4.4133504285711975</v>
      </c>
      <c r="N87">
        <f t="shared" si="26"/>
        <v>9.5434659774119002</v>
      </c>
      <c r="O87">
        <f t="shared" si="27"/>
        <v>24.155555111106086</v>
      </c>
      <c r="P87">
        <f t="shared" si="28"/>
        <v>38.345745335658599</v>
      </c>
    </row>
    <row r="88" spans="1:16" x14ac:dyDescent="0.25">
      <c r="A88">
        <f>Input!G89</f>
        <v>85</v>
      </c>
      <c r="B88">
        <f t="shared" si="20"/>
        <v>85</v>
      </c>
      <c r="C88" s="4">
        <f>Input!I89</f>
        <v>1372.3367315714288</v>
      </c>
      <c r="D88">
        <f t="shared" si="21"/>
        <v>1371.5832325714289</v>
      </c>
      <c r="E88">
        <f t="shared" si="22"/>
        <v>552.6447010411465</v>
      </c>
      <c r="F88">
        <f t="shared" si="23"/>
        <v>670660.31842497527</v>
      </c>
      <c r="G88">
        <f t="shared" si="24"/>
        <v>57364.039904417055</v>
      </c>
      <c r="L88">
        <f>Input!J89</f>
        <v>4.9515641428574781</v>
      </c>
      <c r="M88">
        <f t="shared" si="25"/>
        <v>4.7362787142860494</v>
      </c>
      <c r="N88">
        <f t="shared" si="26"/>
        <v>9.6988106197506223</v>
      </c>
      <c r="O88">
        <f t="shared" si="27"/>
        <v>22.536349112374371</v>
      </c>
      <c r="P88">
        <f t="shared" si="28"/>
        <v>36.445966783987735</v>
      </c>
    </row>
    <row r="89" spans="1:16" x14ac:dyDescent="0.25">
      <c r="C89" s="4"/>
    </row>
    <row r="90" spans="1:16" x14ac:dyDescent="0.25">
      <c r="C90" s="4"/>
    </row>
    <row r="91" spans="1:16" x14ac:dyDescent="0.25">
      <c r="C91" s="4"/>
    </row>
    <row r="92" spans="1:16" x14ac:dyDescent="0.25">
      <c r="C92" s="4"/>
    </row>
    <row r="93" spans="1:16" x14ac:dyDescent="0.25">
      <c r="C93" s="4"/>
    </row>
    <row r="94" spans="1:16" x14ac:dyDescent="0.25">
      <c r="C94" s="4"/>
    </row>
    <row r="95" spans="1:16" x14ac:dyDescent="0.25">
      <c r="C95" s="4"/>
    </row>
    <row r="96" spans="1:16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7"/>
  <sheetViews>
    <sheetView topLeftCell="A20" zoomScale="70" zoomScaleNormal="70" workbookViewId="0">
      <selection activeCell="O31" sqref="O3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1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1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1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0.75349900000000003</v>
      </c>
      <c r="F3" s="3"/>
      <c r="G3" s="3"/>
      <c r="H3" s="3"/>
      <c r="I3" s="3"/>
      <c r="J3" s="2" t="s">
        <v>11</v>
      </c>
      <c r="K3" s="23">
        <f>SUM(H4:H161)</f>
        <v>108536.05622292265</v>
      </c>
      <c r="L3">
        <f>1-(K3/K5)</f>
        <v>0.99509032233045447</v>
      </c>
      <c r="N3" s="15">
        <f>Input!J4</f>
        <v>0.21528542857142852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2165.7262633378864</v>
      </c>
      <c r="U3">
        <f>1-(T3/T5)</f>
        <v>0.94142335638564856</v>
      </c>
      <c r="W3">
        <f>COUNT(B4:B500)</f>
        <v>85</v>
      </c>
      <c r="Y3">
        <v>6136.3610675069885</v>
      </c>
      <c r="Z3">
        <v>3.5728224699349806</v>
      </c>
      <c r="AA3">
        <v>0.47957636454982427</v>
      </c>
    </row>
    <row r="4" spans="1:31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-7.4499552814467194</v>
      </c>
      <c r="E4" s="4">
        <f>Input!I5</f>
        <v>0.96878442857142866</v>
      </c>
      <c r="F4">
        <f>E4-$E$4</f>
        <v>0</v>
      </c>
      <c r="G4">
        <f>P4</f>
        <v>1.0413786942345827E-9</v>
      </c>
      <c r="H4">
        <f>(F4-G4)^2</f>
        <v>1.0844695848057247E-18</v>
      </c>
      <c r="I4">
        <f>(G4-$J$4)^2</f>
        <v>642012.41163884196</v>
      </c>
      <c r="J4">
        <f>AVERAGE(F3:F137)</f>
        <v>801.25677010588231</v>
      </c>
      <c r="K4" t="s">
        <v>5</v>
      </c>
      <c r="L4" t="s">
        <v>6</v>
      </c>
      <c r="N4" s="4">
        <f>Input!J5</f>
        <v>0.21528542857142863</v>
      </c>
      <c r="O4">
        <f>N4-$N$4</f>
        <v>0</v>
      </c>
      <c r="P4">
        <f>$Y$3*((1/B4*$AA$3)*(1/SQRT(2*PI()))*EXP(-1*D4*D4/2))</f>
        <v>1.0413786942345827E-9</v>
      </c>
      <c r="Q4">
        <f>(O4-P4)^2</f>
        <v>1.0844695848057247E-18</v>
      </c>
      <c r="R4">
        <f>(O4-S4)^2</f>
        <v>253.47785557815715</v>
      </c>
      <c r="S4">
        <f>AVERAGE(O3:O113)</f>
        <v>15.920987895798337</v>
      </c>
      <c r="T4" t="s">
        <v>5</v>
      </c>
      <c r="U4" t="s">
        <v>6</v>
      </c>
      <c r="AE4">
        <f>LN(37)</f>
        <v>3.6109179126442243</v>
      </c>
    </row>
    <row r="5" spans="1:31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-6.0046230428352549</v>
      </c>
      <c r="E5" s="4">
        <f>Input!I6</f>
        <v>1.1840698571428572</v>
      </c>
      <c r="F5">
        <f t="shared" ref="F5:F68" si="3">E5-$E$4</f>
        <v>0.21528542857142852</v>
      </c>
      <c r="G5">
        <f>G4+P5</f>
        <v>8.696587441150685E-6</v>
      </c>
      <c r="H5">
        <f t="shared" ref="H5:H68" si="4">(F5-G5)^2</f>
        <v>4.6344071333705529E-2</v>
      </c>
      <c r="I5">
        <f t="shared" ref="I5:I68" si="5">(G5-$J$4)^2</f>
        <v>642012.39770411176</v>
      </c>
      <c r="K5">
        <f>SUM(I4:I137)</f>
        <v>22106554.34595355</v>
      </c>
      <c r="L5">
        <f>1-((1-L3)*(W3-1)/(W3-1-1))</f>
        <v>0.99503116958744786</v>
      </c>
      <c r="N5" s="4">
        <f>Input!J6</f>
        <v>0.21528542857142852</v>
      </c>
      <c r="O5">
        <f t="shared" ref="O5:O68" si="6">N5-$N$4</f>
        <v>0</v>
      </c>
      <c r="P5">
        <f t="shared" ref="P5:P68" si="7">$Y$3*((1/B5*$AA$3)*(1/SQRT(2*PI()))*EXP(-1*D5*D5/2))</f>
        <v>8.6955460624564513E-6</v>
      </c>
      <c r="Q5">
        <f t="shared" ref="Q5:Q68" si="8">(O5-P5)^2</f>
        <v>7.5612521324301897E-11</v>
      </c>
      <c r="R5">
        <f t="shared" ref="R5:R68" si="9">(O5-S5)^2</f>
        <v>0</v>
      </c>
      <c r="T5">
        <f>SUM(R4:R113)</f>
        <v>36972.522317876181</v>
      </c>
      <c r="U5">
        <f>1-((1-U3)*(Y3-1)/(Y3-1-1))</f>
        <v>0.94141380744600034</v>
      </c>
    </row>
    <row r="6" spans="1:31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-5.1591578821641866</v>
      </c>
      <c r="E6" s="4">
        <f>Input!I7</f>
        <v>2.152854142857143</v>
      </c>
      <c r="F6">
        <f t="shared" si="3"/>
        <v>1.1840697142857144</v>
      </c>
      <c r="G6">
        <f t="shared" ref="G6:G69" si="10">G5+P6</f>
        <v>6.5848042913653688E-4</v>
      </c>
      <c r="H6">
        <f t="shared" si="4"/>
        <v>1.400462148417948</v>
      </c>
      <c r="I6">
        <f t="shared" si="5"/>
        <v>642011.35641714069</v>
      </c>
      <c r="N6" s="4">
        <f>Input!J7</f>
        <v>0.96878428571428588</v>
      </c>
      <c r="O6">
        <f t="shared" si="6"/>
        <v>0.75349885714285725</v>
      </c>
      <c r="P6">
        <f t="shared" si="7"/>
        <v>6.4978384169538615E-4</v>
      </c>
      <c r="Q6">
        <f t="shared" si="8"/>
        <v>0.5667817271704183</v>
      </c>
      <c r="R6">
        <f t="shared" si="9"/>
        <v>0.56776052771559204</v>
      </c>
    </row>
    <row r="7" spans="1:31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-4.5592908042237914</v>
      </c>
      <c r="E7" s="4">
        <f>Input!I8</f>
        <v>3.1216384285714289</v>
      </c>
      <c r="F7">
        <f t="shared" si="3"/>
        <v>2.1528540000000005</v>
      </c>
      <c r="G7">
        <f t="shared" si="10"/>
        <v>9.648285026737825E-3</v>
      </c>
      <c r="H7">
        <f t="shared" si="4"/>
        <v>4.593330736694055</v>
      </c>
      <c r="I7">
        <f t="shared" si="5"/>
        <v>641996.95022620494</v>
      </c>
      <c r="N7" s="4">
        <f>Input!J8</f>
        <v>0.96878428571428588</v>
      </c>
      <c r="O7">
        <f t="shared" si="6"/>
        <v>0.75349885714285725</v>
      </c>
      <c r="P7">
        <f t="shared" si="7"/>
        <v>8.9898045976012884E-3</v>
      </c>
      <c r="Q7">
        <f t="shared" si="8"/>
        <v>0.55429372932183474</v>
      </c>
      <c r="R7">
        <f t="shared" si="9"/>
        <v>0.56776052771559204</v>
      </c>
      <c r="T7" s="17"/>
      <c r="U7" s="18"/>
    </row>
    <row r="8" spans="1:31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-4.0939977501683149</v>
      </c>
      <c r="E8" s="4">
        <f>Input!I9</f>
        <v>4.0904227142857144</v>
      </c>
      <c r="F8">
        <f t="shared" si="3"/>
        <v>3.1216382857142859</v>
      </c>
      <c r="G8">
        <f t="shared" si="10"/>
        <v>6.3493044995536763E-2</v>
      </c>
      <c r="H8">
        <f t="shared" si="4"/>
        <v>9.3522523133307356</v>
      </c>
      <c r="I8">
        <f t="shared" si="5"/>
        <v>641910.66720756283</v>
      </c>
      <c r="N8" s="4">
        <f>Input!J9</f>
        <v>0.96878428571428543</v>
      </c>
      <c r="O8">
        <f t="shared" si="6"/>
        <v>0.7534988571428568</v>
      </c>
      <c r="P8">
        <f t="shared" si="7"/>
        <v>5.3844759968798943E-2</v>
      </c>
      <c r="Q8">
        <f t="shared" si="8"/>
        <v>0.48951585569244604</v>
      </c>
      <c r="R8">
        <f t="shared" si="9"/>
        <v>0.56776052771559138</v>
      </c>
      <c r="T8" s="19" t="s">
        <v>28</v>
      </c>
      <c r="U8" s="24">
        <f>SQRT((U5-L5)^2)</f>
        <v>5.3617362141447522E-2</v>
      </c>
    </row>
    <row r="9" spans="1:31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-3.7138256435527213</v>
      </c>
      <c r="E9" s="4">
        <f>Input!I10</f>
        <v>5.0592069999999998</v>
      </c>
      <c r="F9">
        <f t="shared" si="3"/>
        <v>4.0904225714285714</v>
      </c>
      <c r="G9">
        <f t="shared" si="10"/>
        <v>0.26142867324740882</v>
      </c>
      <c r="H9">
        <f t="shared" si="4"/>
        <v>14.661194272308574</v>
      </c>
      <c r="I9">
        <f t="shared" si="5"/>
        <v>641593.53699678334</v>
      </c>
      <c r="N9" s="4">
        <f>Input!J10</f>
        <v>0.96878428571428543</v>
      </c>
      <c r="O9">
        <f t="shared" si="6"/>
        <v>0.7534988571428568</v>
      </c>
      <c r="P9">
        <f t="shared" si="7"/>
        <v>0.19793562825187203</v>
      </c>
      <c r="Q9">
        <f t="shared" si="8"/>
        <v>0.3086505012957767</v>
      </c>
      <c r="R9">
        <f t="shared" si="9"/>
        <v>0.56776052771559138</v>
      </c>
      <c r="T9" s="21"/>
      <c r="U9" s="22"/>
    </row>
    <row r="10" spans="1:31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-3.3923947073722891</v>
      </c>
      <c r="E10" s="4">
        <f>Input!I11</f>
        <v>6.1356338571428575</v>
      </c>
      <c r="F10">
        <f t="shared" si="3"/>
        <v>5.166849428571429</v>
      </c>
      <c r="G10">
        <f t="shared" si="10"/>
        <v>0.79301771781823926</v>
      </c>
      <c r="H10">
        <f t="shared" si="4"/>
        <v>19.130403833990172</v>
      </c>
      <c r="I10">
        <f t="shared" si="5"/>
        <v>640742.21888717997</v>
      </c>
      <c r="N10" s="4">
        <f>Input!J11</f>
        <v>1.0764268571428577</v>
      </c>
      <c r="O10">
        <f t="shared" si="6"/>
        <v>0.86114142857142906</v>
      </c>
      <c r="P10">
        <f t="shared" si="7"/>
        <v>0.53158904457083045</v>
      </c>
      <c r="Q10">
        <f t="shared" si="8"/>
        <v>0.108604773800478</v>
      </c>
      <c r="R10">
        <f t="shared" si="9"/>
        <v>0.74156456000204163</v>
      </c>
    </row>
    <row r="11" spans="1:31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-3.1139585656123265</v>
      </c>
      <c r="E11" s="4">
        <f>Input!I12</f>
        <v>7.6426315714285717</v>
      </c>
      <c r="F11">
        <f t="shared" si="3"/>
        <v>6.6738471428571433</v>
      </c>
      <c r="G11">
        <f t="shared" si="10"/>
        <v>1.9437356054672015</v>
      </c>
      <c r="H11">
        <f t="shared" si="4"/>
        <v>22.373955156149435</v>
      </c>
      <c r="I11">
        <f t="shared" si="5"/>
        <v>638901.32712226186</v>
      </c>
      <c r="N11" s="4">
        <f>Input!J12</f>
        <v>1.5069977142857143</v>
      </c>
      <c r="O11">
        <f t="shared" si="6"/>
        <v>1.2917122857142855</v>
      </c>
      <c r="P11">
        <f t="shared" si="7"/>
        <v>1.1507178876489623</v>
      </c>
      <c r="Q11">
        <f t="shared" si="8"/>
        <v>1.9879420285802817E-2</v>
      </c>
      <c r="R11">
        <f t="shared" si="9"/>
        <v>1.6685206290652241</v>
      </c>
    </row>
    <row r="12" spans="1:31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-2.868360482881652</v>
      </c>
      <c r="E12" s="4">
        <f>Input!I13</f>
        <v>9.0419865714285717</v>
      </c>
      <c r="F12">
        <f t="shared" si="3"/>
        <v>8.0732021428571432</v>
      </c>
      <c r="G12">
        <f t="shared" si="10"/>
        <v>4.0760884808337909</v>
      </c>
      <c r="H12">
        <f t="shared" si="4"/>
        <v>15.976917627133734</v>
      </c>
      <c r="I12">
        <f t="shared" si="5"/>
        <v>635497.03915617685</v>
      </c>
      <c r="N12" s="4">
        <f>Input!J13</f>
        <v>1.3993549999999999</v>
      </c>
      <c r="O12">
        <f t="shared" si="6"/>
        <v>1.1840695714285712</v>
      </c>
      <c r="P12">
        <f t="shared" si="7"/>
        <v>2.1323528753665895</v>
      </c>
      <c r="Q12">
        <f t="shared" si="8"/>
        <v>0.89924122452760402</v>
      </c>
      <c r="R12">
        <f t="shared" si="9"/>
        <v>1.4020207499830402</v>
      </c>
      <c r="Z12">
        <f>Z3+AA3</f>
        <v>4.052398834484805</v>
      </c>
      <c r="AA12">
        <f>EXP(Z12)</f>
        <v>57.535309321038341</v>
      </c>
      <c r="AC12">
        <v>1199</v>
      </c>
    </row>
    <row r="13" spans="1:31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-2.64866551155685</v>
      </c>
      <c r="E13" s="4">
        <f>Input!I14</f>
        <v>16.469332571428573</v>
      </c>
      <c r="F13">
        <f t="shared" si="3"/>
        <v>15.500548142857145</v>
      </c>
      <c r="G13">
        <f t="shared" si="10"/>
        <v>7.5941035316857644</v>
      </c>
      <c r="H13">
        <f t="shared" si="4"/>
        <v>62.511866389520968</v>
      </c>
      <c r="I13">
        <f t="shared" si="5"/>
        <v>629900.42831366428</v>
      </c>
      <c r="N13" s="4">
        <f>Input!J14</f>
        <v>7.4273460000000018</v>
      </c>
      <c r="O13">
        <f t="shared" si="6"/>
        <v>7.212060571428573</v>
      </c>
      <c r="P13">
        <f t="shared" si="7"/>
        <v>3.5180150508519734</v>
      </c>
      <c r="Q13">
        <f t="shared" si="8"/>
        <v>13.645972308092041</v>
      </c>
      <c r="R13">
        <f t="shared" si="9"/>
        <v>52.013817685954635</v>
      </c>
      <c r="Z13">
        <f>Z3+AA3*2</f>
        <v>4.5319751990346289</v>
      </c>
      <c r="AA13">
        <f>EXP(Z13)</f>
        <v>92.941958766253208</v>
      </c>
    </row>
    <row r="14" spans="1:31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-2.4499272357583921</v>
      </c>
      <c r="E14" s="4">
        <f>Input!I15</f>
        <v>27.771815571428572</v>
      </c>
      <c r="F14">
        <f t="shared" si="3"/>
        <v>26.803031142857144</v>
      </c>
      <c r="G14">
        <f t="shared" si="10"/>
        <v>12.902179935974836</v>
      </c>
      <c r="H14">
        <f t="shared" si="4"/>
        <v>193.23366427588132</v>
      </c>
      <c r="I14">
        <f t="shared" si="5"/>
        <v>621502.95984196279</v>
      </c>
      <c r="N14" s="4">
        <f>Input!J15</f>
        <v>11.302482999999999</v>
      </c>
      <c r="O14">
        <f t="shared" si="6"/>
        <v>11.08719757142857</v>
      </c>
      <c r="P14">
        <f t="shared" si="7"/>
        <v>5.3080764042890705</v>
      </c>
      <c r="Q14">
        <f t="shared" si="8"/>
        <v>33.39824146447981</v>
      </c>
      <c r="R14">
        <f t="shared" si="9"/>
        <v>122.92594998789158</v>
      </c>
    </row>
    <row r="15" spans="1:31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-2.2684934049412568</v>
      </c>
      <c r="E15" s="4">
        <f>Input!I16</f>
        <v>45.102289571428578</v>
      </c>
      <c r="F15">
        <f t="shared" si="3"/>
        <v>44.133505142857146</v>
      </c>
      <c r="G15">
        <f t="shared" si="10"/>
        <v>20.367428290850839</v>
      </c>
      <c r="H15">
        <f t="shared" si="4"/>
        <v>564.82640893547</v>
      </c>
      <c r="I15">
        <f t="shared" si="5"/>
        <v>609788.16416031308</v>
      </c>
      <c r="N15" s="4">
        <f>Input!J16</f>
        <v>17.330474000000006</v>
      </c>
      <c r="O15">
        <f t="shared" si="6"/>
        <v>17.115188571428579</v>
      </c>
      <c r="P15">
        <f t="shared" si="7"/>
        <v>7.465248354876004</v>
      </c>
      <c r="Q15">
        <f t="shared" si="8"/>
        <v>93.121346183038767</v>
      </c>
      <c r="R15">
        <f t="shared" si="9"/>
        <v>292.92967983555945</v>
      </c>
    </row>
    <row r="16" spans="1:31" x14ac:dyDescent="0.25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-2.1015904597790778</v>
      </c>
      <c r="E16" s="4">
        <f>Input!I17</f>
        <v>66.092615285714288</v>
      </c>
      <c r="F16">
        <f t="shared" si="3"/>
        <v>65.123830857142863</v>
      </c>
      <c r="G16">
        <f t="shared" si="10"/>
        <v>30.290930713849534</v>
      </c>
      <c r="H16">
        <f t="shared" si="4"/>
        <v>1213.3309323926444</v>
      </c>
      <c r="I16">
        <f t="shared" si="5"/>
        <v>594388.32550946169</v>
      </c>
      <c r="N16" s="4">
        <f>Input!J17</f>
        <v>20.99032571428571</v>
      </c>
      <c r="O16">
        <f t="shared" si="6"/>
        <v>20.775040285714283</v>
      </c>
      <c r="P16">
        <f t="shared" si="7"/>
        <v>9.9235024229986966</v>
      </c>
      <c r="Q16">
        <f t="shared" si="8"/>
        <v>117.75587398594996</v>
      </c>
      <c r="R16">
        <f t="shared" si="9"/>
        <v>431.60229887305138</v>
      </c>
      <c r="X16" t="s">
        <v>469</v>
      </c>
      <c r="Y16">
        <f>EXP($Z$3-$AA$3*$AA$3)</f>
        <v>28.299071091827642</v>
      </c>
    </row>
    <row r="17" spans="1:18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-1.9470624687608249</v>
      </c>
      <c r="E17" s="4">
        <f>Input!I18</f>
        <v>89.020509571428562</v>
      </c>
      <c r="F17">
        <f t="shared" si="3"/>
        <v>88.051725142857137</v>
      </c>
      <c r="G17">
        <f t="shared" si="10"/>
        <v>42.889875399628821</v>
      </c>
      <c r="H17">
        <f t="shared" si="4"/>
        <v>2039.5926722299316</v>
      </c>
      <c r="I17">
        <f t="shared" si="5"/>
        <v>575120.34698640567</v>
      </c>
      <c r="N17" s="4">
        <f>Input!J18</f>
        <v>22.927894285714274</v>
      </c>
      <c r="O17">
        <f t="shared" si="6"/>
        <v>22.712608857142847</v>
      </c>
      <c r="P17">
        <f t="shared" si="7"/>
        <v>12.598944685779285</v>
      </c>
      <c r="Q17">
        <f t="shared" si="8"/>
        <v>102.28620297112299</v>
      </c>
      <c r="R17">
        <f t="shared" si="9"/>
        <v>515.8626010975637</v>
      </c>
    </row>
    <row r="18" spans="1:18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-1.8032003508857815</v>
      </c>
      <c r="E18" s="4">
        <f>Input!I19</f>
        <v>115.07004199999999</v>
      </c>
      <c r="F18">
        <f t="shared" si="3"/>
        <v>114.10125757142856</v>
      </c>
      <c r="G18">
        <f t="shared" si="10"/>
        <v>58.290076376446621</v>
      </c>
      <c r="H18">
        <f t="shared" si="4"/>
        <v>3114.8879463791059</v>
      </c>
      <c r="I18">
        <f t="shared" si="5"/>
        <v>551999.50799124921</v>
      </c>
      <c r="N18" s="4">
        <f>Input!J19</f>
        <v>26.049532428571425</v>
      </c>
      <c r="O18">
        <f t="shared" si="6"/>
        <v>25.834246999999998</v>
      </c>
      <c r="P18">
        <f t="shared" si="7"/>
        <v>15.400200976817798</v>
      </c>
      <c r="Q18">
        <f t="shared" si="8"/>
        <v>108.86931641388428</v>
      </c>
      <c r="R18">
        <f t="shared" si="9"/>
        <v>667.40831805700884</v>
      </c>
    </row>
    <row r="19" spans="1:18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-1.6686263270008617</v>
      </c>
      <c r="E19" s="4">
        <f>Input!I20</f>
        <v>142.0883587142857</v>
      </c>
      <c r="F19">
        <f t="shared" si="3"/>
        <v>141.11957428571426</v>
      </c>
      <c r="G19">
        <f t="shared" si="10"/>
        <v>76.527046911715189</v>
      </c>
      <c r="H19">
        <f t="shared" si="4"/>
        <v>4172.1945925608197</v>
      </c>
      <c r="I19">
        <f t="shared" si="5"/>
        <v>525233.1716810941</v>
      </c>
      <c r="N19" s="4">
        <f>Input!J20</f>
        <v>27.018316714285717</v>
      </c>
      <c r="O19">
        <f t="shared" si="6"/>
        <v>26.80303128571429</v>
      </c>
      <c r="P19">
        <f t="shared" si="7"/>
        <v>18.236970535268568</v>
      </c>
      <c r="Q19">
        <f t="shared" si="8"/>
        <v>73.37739678032672</v>
      </c>
      <c r="R19">
        <f t="shared" si="9"/>
        <v>718.40248610297908</v>
      </c>
    </row>
    <row r="20" spans="1:18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-1.542213462861189</v>
      </c>
      <c r="E20" s="4">
        <f>Input!I21</f>
        <v>164.04746871428571</v>
      </c>
      <c r="F20">
        <f t="shared" si="3"/>
        <v>163.07868428571427</v>
      </c>
      <c r="G20">
        <f t="shared" si="10"/>
        <v>97.553303848306342</v>
      </c>
      <c r="H20">
        <f t="shared" si="4"/>
        <v>4293.5754814670418</v>
      </c>
      <c r="I20">
        <f t="shared" si="5"/>
        <v>495198.5684229274</v>
      </c>
      <c r="N20" s="4">
        <f>Input!J21</f>
        <v>21.95911000000001</v>
      </c>
      <c r="O20">
        <f t="shared" si="6"/>
        <v>21.743824571428583</v>
      </c>
      <c r="P20">
        <f t="shared" si="7"/>
        <v>21.02625693659115</v>
      </c>
      <c r="Q20">
        <f t="shared" si="8"/>
        <v>0.51490331056618777</v>
      </c>
      <c r="R20">
        <f t="shared" si="9"/>
        <v>472.7939069930614</v>
      </c>
    </row>
    <row r="21" spans="1:18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-1.423028244270188</v>
      </c>
      <c r="E21" s="4">
        <f>Input!I22</f>
        <v>184.60722371428571</v>
      </c>
      <c r="F21">
        <f t="shared" si="3"/>
        <v>183.63843928571427</v>
      </c>
      <c r="G21">
        <f t="shared" si="10"/>
        <v>121.24963100179886</v>
      </c>
      <c r="H21">
        <f t="shared" si="4"/>
        <v>3892.3633990871522</v>
      </c>
      <c r="I21">
        <f t="shared" si="5"/>
        <v>462409.70923252025</v>
      </c>
      <c r="N21" s="4">
        <f>Input!J22</f>
        <v>20.559754999999996</v>
      </c>
      <c r="O21">
        <f t="shared" si="6"/>
        <v>20.344469571428569</v>
      </c>
      <c r="P21">
        <f t="shared" si="7"/>
        <v>23.696327153492518</v>
      </c>
      <c r="Q21">
        <f t="shared" si="8"/>
        <v>11.234949250439588</v>
      </c>
      <c r="R21">
        <f t="shared" si="9"/>
        <v>413.89744214278295</v>
      </c>
    </row>
    <row r="22" spans="1:18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-1.3102886989820706</v>
      </c>
      <c r="E22" s="4">
        <f>Input!I23</f>
        <v>201.29184157142859</v>
      </c>
      <c r="F22">
        <f t="shared" si="3"/>
        <v>200.32305714285715</v>
      </c>
      <c r="G22">
        <f t="shared" si="10"/>
        <v>147.43836444658749</v>
      </c>
      <c r="H22">
        <f t="shared" si="4"/>
        <v>2796.7907215788782</v>
      </c>
      <c r="I22">
        <f t="shared" si="5"/>
        <v>427478.50757886225</v>
      </c>
      <c r="N22" s="4">
        <f>Input!J23</f>
        <v>16.684617857142882</v>
      </c>
      <c r="O22">
        <f t="shared" si="6"/>
        <v>16.469332428571455</v>
      </c>
      <c r="P22">
        <f t="shared" si="7"/>
        <v>26.188733444788618</v>
      </c>
      <c r="Q22">
        <f t="shared" si="8"/>
        <v>94.466756114043207</v>
      </c>
      <c r="R22">
        <f t="shared" si="9"/>
        <v>271.23891064279536</v>
      </c>
    </row>
    <row r="23" spans="1:18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-1.2033332729453863</v>
      </c>
      <c r="E23" s="4">
        <f>Input!I24</f>
        <v>217.11531785714286</v>
      </c>
      <c r="F23">
        <f t="shared" si="3"/>
        <v>216.14653342857142</v>
      </c>
      <c r="G23">
        <f t="shared" si="10"/>
        <v>175.89720229176507</v>
      </c>
      <c r="H23">
        <f t="shared" si="4"/>
        <v>1620.008656960289</v>
      </c>
      <c r="I23">
        <f t="shared" si="5"/>
        <v>391074.58905665949</v>
      </c>
      <c r="N23" s="4">
        <f>Input!J24</f>
        <v>15.823476285714264</v>
      </c>
      <c r="O23">
        <f t="shared" si="6"/>
        <v>15.608190857142835</v>
      </c>
      <c r="P23">
        <f t="shared" si="7"/>
        <v>28.458837845177584</v>
      </c>
      <c r="Q23">
        <f t="shared" si="8"/>
        <v>165.13912801108654</v>
      </c>
      <c r="R23">
        <f t="shared" si="9"/>
        <v>243.61562183299719</v>
      </c>
    </row>
    <row r="24" spans="1:18" ht="14.45" x14ac:dyDescent="0.3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-1.1015973080897554</v>
      </c>
      <c r="E24" s="4">
        <f>Input!I25</f>
        <v>232.61586614285713</v>
      </c>
      <c r="F24">
        <f t="shared" si="3"/>
        <v>231.64708171428569</v>
      </c>
      <c r="G24">
        <f t="shared" si="10"/>
        <v>206.37247918614847</v>
      </c>
      <c r="H24">
        <f t="shared" si="4"/>
        <v>638.80553295532047</v>
      </c>
      <c r="I24">
        <f t="shared" si="5"/>
        <v>353887.31958307454</v>
      </c>
      <c r="N24" s="4">
        <f>Input!J25</f>
        <v>15.500548285714274</v>
      </c>
      <c r="O24">
        <f t="shared" si="6"/>
        <v>15.285262857142845</v>
      </c>
      <c r="P24">
        <f t="shared" si="7"/>
        <v>30.475276894383388</v>
      </c>
      <c r="Q24">
        <f t="shared" si="8"/>
        <v>230.73652645156474</v>
      </c>
      <c r="R24">
        <f t="shared" si="9"/>
        <v>233.63926061195065</v>
      </c>
    </row>
    <row r="25" spans="1:18" ht="14.45" x14ac:dyDescent="0.3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-1.0045949971469275</v>
      </c>
      <c r="E25" s="4">
        <f>Input!I26</f>
        <v>248.33169971428569</v>
      </c>
      <c r="F25">
        <f t="shared" si="3"/>
        <v>247.36291528571425</v>
      </c>
      <c r="G25">
        <f t="shared" si="10"/>
        <v>238.59122676570811</v>
      </c>
      <c r="H25">
        <f t="shared" si="4"/>
        <v>76.942519492007449</v>
      </c>
      <c r="I25">
        <f t="shared" si="5"/>
        <v>316592.51366229344</v>
      </c>
      <c r="N25" s="4">
        <f>Input!J26</f>
        <v>15.715833571428561</v>
      </c>
      <c r="O25">
        <f t="shared" si="6"/>
        <v>15.500548142857133</v>
      </c>
      <c r="P25">
        <f t="shared" si="7"/>
        <v>32.21874757955964</v>
      </c>
      <c r="Q25">
        <f t="shared" si="8"/>
        <v>279.49819240535999</v>
      </c>
      <c r="R25">
        <f t="shared" si="9"/>
        <v>240.2669927290317</v>
      </c>
    </row>
    <row r="26" spans="1:18" ht="14.45" x14ac:dyDescent="0.3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-0.91190535300118181</v>
      </c>
      <c r="E26" s="4">
        <f>Input!I27</f>
        <v>277.50287028571427</v>
      </c>
      <c r="F26">
        <f t="shared" si="3"/>
        <v>276.53408585714283</v>
      </c>
      <c r="G26">
        <f t="shared" si="10"/>
        <v>272.27164513713313</v>
      </c>
      <c r="H26">
        <f t="shared" si="4"/>
        <v>18.168400891596747</v>
      </c>
      <c r="I26">
        <f t="shared" si="5"/>
        <v>279825.26243820327</v>
      </c>
      <c r="N26" s="4">
        <f>Input!J27</f>
        <v>29.171170571428576</v>
      </c>
      <c r="O26">
        <f t="shared" si="6"/>
        <v>28.955885142857149</v>
      </c>
      <c r="P26">
        <f t="shared" si="7"/>
        <v>33.680418371425034</v>
      </c>
      <c r="Q26">
        <f t="shared" si="8"/>
        <v>22.321214227842088</v>
      </c>
      <c r="R26">
        <f t="shared" si="9"/>
        <v>838.44328440633535</v>
      </c>
    </row>
    <row r="27" spans="1:18" ht="14.45" x14ac:dyDescent="0.3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-0.82316116632979208</v>
      </c>
      <c r="E27" s="4">
        <f>Input!I28</f>
        <v>308.93453742857139</v>
      </c>
      <c r="F27">
        <f t="shared" si="3"/>
        <v>307.96575299999995</v>
      </c>
      <c r="G27">
        <f t="shared" si="10"/>
        <v>307.13183652882356</v>
      </c>
      <c r="H27">
        <f t="shared" si="4"/>
        <v>0.69541668089928999</v>
      </c>
      <c r="I27">
        <f t="shared" si="5"/>
        <v>244159.44998253274</v>
      </c>
      <c r="N27" s="4">
        <f>Input!J28</f>
        <v>31.431667142857123</v>
      </c>
      <c r="O27">
        <f t="shared" si="6"/>
        <v>31.216381714285696</v>
      </c>
      <c r="P27">
        <f t="shared" si="7"/>
        <v>34.860191391690435</v>
      </c>
      <c r="Q27">
        <f t="shared" si="8"/>
        <v>13.277348965148432</v>
      </c>
      <c r="R27">
        <f t="shared" si="9"/>
        <v>974.46248733199036</v>
      </c>
    </row>
    <row r="28" spans="1:18" ht="14.45" x14ac:dyDescent="0.3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-0.738040218889911</v>
      </c>
      <c r="E28" s="4">
        <f>Input!I29</f>
        <v>345.42541128571429</v>
      </c>
      <c r="F28">
        <f t="shared" si="3"/>
        <v>344.45662685714285</v>
      </c>
      <c r="G28">
        <f t="shared" si="10"/>
        <v>342.89680951976999</v>
      </c>
      <c r="H28">
        <f t="shared" si="4"/>
        <v>2.4330301259689673</v>
      </c>
      <c r="I28">
        <f t="shared" si="5"/>
        <v>210093.85346850244</v>
      </c>
      <c r="N28" s="4">
        <f>Input!J29</f>
        <v>36.490873857142901</v>
      </c>
      <c r="O28">
        <f t="shared" si="6"/>
        <v>36.275588428571474</v>
      </c>
      <c r="P28">
        <f t="shared" si="7"/>
        <v>35.764972990946433</v>
      </c>
      <c r="Q28">
        <f t="shared" si="8"/>
        <v>0.26072812514101273</v>
      </c>
      <c r="R28">
        <f t="shared" si="9"/>
        <v>1315.9183158391086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-0.65625822116761323</v>
      </c>
      <c r="E29" s="4">
        <f>Input!I30</f>
        <v>383.42328300000003</v>
      </c>
      <c r="F29">
        <f t="shared" si="3"/>
        <v>382.45449857142859</v>
      </c>
      <c r="G29">
        <f t="shared" si="10"/>
        <v>379.30386359526864</v>
      </c>
      <c r="H29">
        <f t="shared" si="4"/>
        <v>9.9265007530024061</v>
      </c>
      <c r="I29">
        <f t="shared" si="5"/>
        <v>178044.25531275469</v>
      </c>
      <c r="N29" s="4">
        <f>Input!J30</f>
        <v>37.997871714285736</v>
      </c>
      <c r="O29">
        <f t="shared" si="6"/>
        <v>37.782586285714309</v>
      </c>
      <c r="P29">
        <f t="shared" si="7"/>
        <v>36.407054075498628</v>
      </c>
      <c r="Q29">
        <f t="shared" si="8"/>
        <v>1.8920888613408366</v>
      </c>
      <c r="R29">
        <f t="shared" si="9"/>
        <v>1427.523826437447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-0.57756308359911857</v>
      </c>
      <c r="E30" s="4">
        <f>Input!I31</f>
        <v>422.49758157142861</v>
      </c>
      <c r="F30">
        <f t="shared" si="3"/>
        <v>421.52879714285717</v>
      </c>
      <c r="G30">
        <f t="shared" si="10"/>
        <v>416.10652229439563</v>
      </c>
      <c r="H30">
        <f t="shared" si="4"/>
        <v>29.401064532258626</v>
      </c>
      <c r="I30">
        <f t="shared" si="5"/>
        <v>148340.71338924961</v>
      </c>
      <c r="N30" s="4">
        <f>Input!J31</f>
        <v>39.074298571428585</v>
      </c>
      <c r="O30">
        <f t="shared" si="6"/>
        <v>38.859013142857158</v>
      </c>
      <c r="P30">
        <f t="shared" si="7"/>
        <v>36.802658699127001</v>
      </c>
      <c r="Q30">
        <f t="shared" si="8"/>
        <v>4.2285935982487644</v>
      </c>
      <c r="R30">
        <f t="shared" si="9"/>
        <v>1510.0229024367454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-0.50173023014936025</v>
      </c>
      <c r="E31" s="4">
        <f>Input!I32</f>
        <v>462.97123528571427</v>
      </c>
      <c r="F31">
        <f t="shared" si="3"/>
        <v>462.00245085714283</v>
      </c>
      <c r="G31">
        <f t="shared" si="10"/>
        <v>453.07721062859866</v>
      </c>
      <c r="H31">
        <f t="shared" si="4"/>
        <v>79.659913137223171</v>
      </c>
      <c r="I31">
        <f t="shared" si="5"/>
        <v>121229.0056377953</v>
      </c>
      <c r="N31" s="4">
        <f>Input!J32</f>
        <v>40.47365371428566</v>
      </c>
      <c r="O31">
        <f t="shared" si="6"/>
        <v>40.258368285714234</v>
      </c>
      <c r="P31">
        <f t="shared" si="7"/>
        <v>36.970688334203011</v>
      </c>
      <c r="Q31">
        <f t="shared" si="8"/>
        <v>10.808839463568834</v>
      </c>
      <c r="R31">
        <f t="shared" si="9"/>
        <v>1620.7362170282015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-0.42855873462703536</v>
      </c>
      <c r="E32" s="4">
        <f>Input!I33</f>
        <v>503.33724628571429</v>
      </c>
      <c r="F32">
        <f t="shared" si="3"/>
        <v>502.36846185714285</v>
      </c>
      <c r="G32">
        <f t="shared" si="10"/>
        <v>490.00887843366763</v>
      </c>
      <c r="H32">
        <f t="shared" si="4"/>
        <v>152.75930240184331</v>
      </c>
      <c r="I32">
        <f t="shared" si="5"/>
        <v>96875.250070398688</v>
      </c>
      <c r="N32" s="4">
        <f>Input!J33</f>
        <v>40.366011000000015</v>
      </c>
      <c r="O32">
        <f t="shared" si="6"/>
        <v>40.150725571428588</v>
      </c>
      <c r="P32">
        <f t="shared" si="7"/>
        <v>36.931667805068997</v>
      </c>
      <c r="Q32">
        <f t="shared" si="8"/>
        <v>10.362332903159995</v>
      </c>
      <c r="R32">
        <f t="shared" si="9"/>
        <v>1612.0807639121695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-0.35786811227431681</v>
      </c>
      <c r="E33" s="4">
        <f>Input!I34</f>
        <v>537.7829089999999</v>
      </c>
      <c r="F33">
        <f t="shared" si="3"/>
        <v>536.81412457142847</v>
      </c>
      <c r="G33">
        <f t="shared" si="10"/>
        <v>526.71576341156401</v>
      </c>
      <c r="H33">
        <f t="shared" si="4"/>
        <v>101.97689811505894</v>
      </c>
      <c r="I33">
        <f t="shared" si="5"/>
        <v>75372.76435672972</v>
      </c>
      <c r="N33" s="4">
        <f>Input!J34</f>
        <v>34.445662714285618</v>
      </c>
      <c r="O33">
        <f t="shared" si="6"/>
        <v>34.230377285714191</v>
      </c>
      <c r="P33">
        <f t="shared" si="7"/>
        <v>36.706884977896372</v>
      </c>
      <c r="Q33">
        <f t="shared" si="8"/>
        <v>6.1330903494375146</v>
      </c>
      <c r="R33">
        <f t="shared" si="9"/>
        <v>1171.7187291223381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-0.28949563763459923</v>
      </c>
      <c r="E34" s="4">
        <f>Input!I35</f>
        <v>579.33298971428565</v>
      </c>
      <c r="F34">
        <f t="shared" si="3"/>
        <v>578.36420528571421</v>
      </c>
      <c r="G34">
        <f t="shared" si="10"/>
        <v>563.03347144758413</v>
      </c>
      <c r="H34">
        <f t="shared" si="4"/>
        <v>235.03140001558643</v>
      </c>
      <c r="I34">
        <f t="shared" si="5"/>
        <v>56750.340023640732</v>
      </c>
      <c r="N34" s="4">
        <f>Input!J35</f>
        <v>41.550080714285741</v>
      </c>
      <c r="O34">
        <f t="shared" si="6"/>
        <v>41.334795285714314</v>
      </c>
      <c r="P34">
        <f t="shared" si="7"/>
        <v>36.317708036020115</v>
      </c>
      <c r="Q34">
        <f t="shared" si="8"/>
        <v>25.171164471044108</v>
      </c>
      <c r="R34">
        <f t="shared" si="9"/>
        <v>1708.5653013119104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-0.22329408838939693</v>
      </c>
      <c r="E35" s="4">
        <f>Input!I36</f>
        <v>621.74421199999995</v>
      </c>
      <c r="F35">
        <f t="shared" si="3"/>
        <v>620.77542757142851</v>
      </c>
      <c r="G35">
        <f t="shared" si="10"/>
        <v>598.8185313750397</v>
      </c>
      <c r="H35">
        <f t="shared" si="4"/>
        <v>482.10529057899345</v>
      </c>
      <c r="I35">
        <f t="shared" si="5"/>
        <v>40981.240500445623</v>
      </c>
      <c r="N35" s="4">
        <f>Input!J36</f>
        <v>42.411222285714302</v>
      </c>
      <c r="O35">
        <f t="shared" si="6"/>
        <v>42.195936857142875</v>
      </c>
      <c r="P35">
        <f t="shared" si="7"/>
        <v>35.785059927455563</v>
      </c>
      <c r="Q35">
        <f t="shared" si="8"/>
        <v>41.099343007597014</v>
      </c>
      <c r="R35">
        <f t="shared" si="9"/>
        <v>1780.4970872519887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-0.15912983647585888</v>
      </c>
      <c r="E36" s="4">
        <f>Input!I37</f>
        <v>666.73885899999993</v>
      </c>
      <c r="F36">
        <f t="shared" si="3"/>
        <v>665.77007457142849</v>
      </c>
      <c r="G36">
        <f t="shared" si="10"/>
        <v>633.94755946167038</v>
      </c>
      <c r="H36">
        <f t="shared" si="4"/>
        <v>1012.6724679107836</v>
      </c>
      <c r="I36">
        <f t="shared" si="5"/>
        <v>27992.371966389277</v>
      </c>
      <c r="N36" s="4">
        <f>Input!J37</f>
        <v>44.994646999999986</v>
      </c>
      <c r="O36">
        <f t="shared" si="6"/>
        <v>44.779361571428559</v>
      </c>
      <c r="P36">
        <f t="shared" si="7"/>
        <v>35.129028086630683</v>
      </c>
      <c r="Q36">
        <f t="shared" si="8"/>
        <v>93.128936367811121</v>
      </c>
      <c r="R36">
        <f t="shared" si="9"/>
        <v>2005.1912227447328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-9.6881224249724368E-2</v>
      </c>
      <c r="E37" s="4">
        <f>Input!I38</f>
        <v>709.04243857142853</v>
      </c>
      <c r="F37">
        <f t="shared" si="3"/>
        <v>708.07365414285709</v>
      </c>
      <c r="G37">
        <f t="shared" si="10"/>
        <v>668.31614730686874</v>
      </c>
      <c r="H37">
        <f t="shared" si="4"/>
        <v>1580.6593498136606</v>
      </c>
      <c r="I37">
        <f t="shared" si="5"/>
        <v>17673.209190189606</v>
      </c>
      <c r="N37" s="4">
        <f>Input!J38</f>
        <v>42.3035795714286</v>
      </c>
      <c r="O37">
        <f t="shared" si="6"/>
        <v>42.088294142857173</v>
      </c>
      <c r="P37">
        <f t="shared" si="7"/>
        <v>34.368587845198348</v>
      </c>
      <c r="Q37">
        <f t="shared" si="8"/>
        <v>59.593865322113309</v>
      </c>
      <c r="R37">
        <f t="shared" si="9"/>
        <v>1771.4245038556653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-3.6437176093884999E-2</v>
      </c>
      <c r="E38" s="4">
        <f>Input!I39</f>
        <v>752.53008771428574</v>
      </c>
      <c r="F38">
        <f t="shared" si="3"/>
        <v>751.5613032857143</v>
      </c>
      <c r="G38">
        <f t="shared" si="10"/>
        <v>701.83756666061902</v>
      </c>
      <c r="H38">
        <f t="shared" si="4"/>
        <v>2472.449983961842</v>
      </c>
      <c r="I38">
        <f t="shared" si="5"/>
        <v>9884.1780136906527</v>
      </c>
      <c r="N38" s="4">
        <f>Input!J39</f>
        <v>43.487649142857208</v>
      </c>
      <c r="O38">
        <f t="shared" si="6"/>
        <v>43.272363714285781</v>
      </c>
      <c r="P38">
        <f t="shared" si="7"/>
        <v>33.521419353750261</v>
      </c>
      <c r="Q38">
        <f t="shared" si="8"/>
        <v>95.080915922259464</v>
      </c>
      <c r="R38">
        <f t="shared" si="9"/>
        <v>1872.4974614214368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2.230399434127656E-2</v>
      </c>
      <c r="E39" s="4">
        <f>Input!I40</f>
        <v>796.23302228571436</v>
      </c>
      <c r="F39">
        <f t="shared" si="3"/>
        <v>795.26423785714292</v>
      </c>
      <c r="G39">
        <f t="shared" si="10"/>
        <v>734.44136649962206</v>
      </c>
      <c r="H39">
        <f t="shared" si="4"/>
        <v>3699.4216801735306</v>
      </c>
      <c r="I39">
        <f t="shared" si="5"/>
        <v>4464.2981590674544</v>
      </c>
      <c r="N39" s="4">
        <f>Input!J40</f>
        <v>43.702934571428614</v>
      </c>
      <c r="O39">
        <f t="shared" si="6"/>
        <v>43.487649142857187</v>
      </c>
      <c r="P39">
        <f t="shared" si="7"/>
        <v>32.603799839003088</v>
      </c>
      <c r="Q39">
        <f t="shared" si="8"/>
        <v>118.45817566900536</v>
      </c>
      <c r="R39">
        <f t="shared" si="9"/>
        <v>1891.1756279722474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7.943561343979845E-2</v>
      </c>
      <c r="E40" s="4">
        <f>Input!I41</f>
        <v>833.80032328571428</v>
      </c>
      <c r="F40">
        <f t="shared" si="3"/>
        <v>832.83153885714285</v>
      </c>
      <c r="G40">
        <f t="shared" si="10"/>
        <v>766.07192177843251</v>
      </c>
      <c r="H40">
        <f t="shared" si="4"/>
        <v>4456.8464724960322</v>
      </c>
      <c r="I40">
        <f t="shared" si="5"/>
        <v>1237.9735518256468</v>
      </c>
      <c r="N40" s="4">
        <f>Input!J41</f>
        <v>37.567300999999929</v>
      </c>
      <c r="O40">
        <f t="shared" si="6"/>
        <v>37.352015571428502</v>
      </c>
      <c r="P40">
        <f t="shared" si="7"/>
        <v>31.630555278810395</v>
      </c>
      <c r="Q40">
        <f t="shared" si="8"/>
        <v>32.735107880005685</v>
      </c>
      <c r="R40">
        <f t="shared" si="9"/>
        <v>1395.1730672482374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0.13504353962939422</v>
      </c>
      <c r="E41" s="4">
        <f>Input!I42</f>
        <v>865.77020400000004</v>
      </c>
      <c r="F41">
        <f t="shared" si="3"/>
        <v>864.8014195714286</v>
      </c>
      <c r="G41">
        <f t="shared" si="10"/>
        <v>796.68697964520084</v>
      </c>
      <c r="H41">
        <f t="shared" si="4"/>
        <v>4639.5769264636901</v>
      </c>
      <c r="I41">
        <f t="shared" si="5"/>
        <v>20.882984854535405</v>
      </c>
      <c r="N41" s="4">
        <f>Input!J42</f>
        <v>31.96988071428575</v>
      </c>
      <c r="O41">
        <f t="shared" si="6"/>
        <v>31.754595285714323</v>
      </c>
      <c r="P41">
        <f t="shared" si="7"/>
        <v>30.615057866768314</v>
      </c>
      <c r="Q41">
        <f t="shared" si="8"/>
        <v>1.2985455291781325</v>
      </c>
      <c r="R41">
        <f t="shared" si="9"/>
        <v>1008.3543217595103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0.18920693950345535</v>
      </c>
      <c r="E42" s="4">
        <f>Input!I43</f>
        <v>894.29551842857131</v>
      </c>
      <c r="F42">
        <f t="shared" si="3"/>
        <v>893.32673399999987</v>
      </c>
      <c r="G42">
        <f t="shared" si="10"/>
        <v>826.25623746598114</v>
      </c>
      <c r="H42">
        <f t="shared" si="4"/>
        <v>4498.4515053198184</v>
      </c>
      <c r="I42">
        <f t="shared" si="5"/>
        <v>624.97336828864695</v>
      </c>
      <c r="N42" s="4">
        <f>Input!J43</f>
        <v>28.525314428571278</v>
      </c>
      <c r="O42">
        <f t="shared" si="6"/>
        <v>28.310028999999851</v>
      </c>
      <c r="P42">
        <f t="shared" si="7"/>
        <v>29.569257820780308</v>
      </c>
      <c r="Q42">
        <f t="shared" si="8"/>
        <v>1.5856572230841408</v>
      </c>
      <c r="R42">
        <f t="shared" si="9"/>
        <v>801.45774198083257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0.24199896566607837</v>
      </c>
      <c r="E43" s="4">
        <f>Input!I44</f>
        <v>917.11576985714294</v>
      </c>
      <c r="F43">
        <f t="shared" si="3"/>
        <v>916.1469854285715</v>
      </c>
      <c r="G43">
        <f t="shared" si="10"/>
        <v>854.75997755308458</v>
      </c>
      <c r="H43">
        <f t="shared" si="4"/>
        <v>3768.3647359050924</v>
      </c>
      <c r="I43">
        <f t="shared" si="5"/>
        <v>2862.5932071383604</v>
      </c>
      <c r="N43" s="4">
        <f>Input!J44</f>
        <v>22.820251428571623</v>
      </c>
      <c r="O43">
        <f t="shared" si="6"/>
        <v>22.604966000000196</v>
      </c>
      <c r="P43">
        <f t="shared" si="7"/>
        <v>28.503740087103484</v>
      </c>
      <c r="Q43">
        <f t="shared" si="8"/>
        <v>34.795535730681223</v>
      </c>
      <c r="R43">
        <f t="shared" si="9"/>
        <v>510.98448786116489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0.293487350865275</v>
      </c>
      <c r="E44" s="4">
        <f>Input!I45</f>
        <v>941.22773385714299</v>
      </c>
      <c r="F44">
        <f t="shared" si="3"/>
        <v>940.25894942857155</v>
      </c>
      <c r="G44">
        <f t="shared" si="10"/>
        <v>882.18777581845279</v>
      </c>
      <c r="H44">
        <f t="shared" si="4"/>
        <v>3372.261204456554</v>
      </c>
      <c r="I44">
        <f t="shared" si="5"/>
        <v>6549.8276856481161</v>
      </c>
      <c r="N44" s="4">
        <f>Input!J45</f>
        <v>24.111964000000057</v>
      </c>
      <c r="O44">
        <f t="shared" si="6"/>
        <v>23.89667857142863</v>
      </c>
      <c r="P44">
        <f t="shared" si="7"/>
        <v>27.427798265368196</v>
      </c>
      <c r="Q44">
        <f t="shared" si="8"/>
        <v>12.468806292927852</v>
      </c>
      <c r="R44">
        <f t="shared" si="9"/>
        <v>571.05124674617628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0.34373493052170928</v>
      </c>
      <c r="E45" s="4">
        <f>Input!I46</f>
        <v>965.33969771428576</v>
      </c>
      <c r="F45">
        <f t="shared" si="3"/>
        <v>964.37091328571432</v>
      </c>
      <c r="G45">
        <f t="shared" si="10"/>
        <v>908.53729543849897</v>
      </c>
      <c r="H45">
        <f t="shared" si="4"/>
        <v>3117.3928819088846</v>
      </c>
      <c r="I45">
        <f t="shared" si="5"/>
        <v>11509.111115642205</v>
      </c>
      <c r="N45" s="4">
        <f>Input!J46</f>
        <v>24.111963857142769</v>
      </c>
      <c r="O45">
        <f t="shared" si="6"/>
        <v>23.896678428571342</v>
      </c>
      <c r="P45">
        <f t="shared" si="7"/>
        <v>26.349519620046166</v>
      </c>
      <c r="Q45">
        <f t="shared" si="8"/>
        <v>6.0164299105956376</v>
      </c>
      <c r="R45">
        <f t="shared" si="9"/>
        <v>571.05123991854691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0.39280010376535301</v>
      </c>
      <c r="E46" s="4">
        <f>Input!I47</f>
        <v>988.48287742857133</v>
      </c>
      <c r="F46">
        <f t="shared" si="3"/>
        <v>987.51409299999989</v>
      </c>
      <c r="G46">
        <f t="shared" si="10"/>
        <v>933.81317179449479</v>
      </c>
      <c r="H46">
        <f t="shared" si="4"/>
        <v>2883.7889383198672</v>
      </c>
      <c r="I46">
        <f t="shared" si="5"/>
        <v>17571.199628632785</v>
      </c>
      <c r="N46" s="4">
        <f>Input!J47</f>
        <v>23.143179714285566</v>
      </c>
      <c r="O46">
        <f t="shared" si="6"/>
        <v>22.927894285714139</v>
      </c>
      <c r="P46">
        <f t="shared" si="7"/>
        <v>25.275876355995852</v>
      </c>
      <c r="Q46">
        <f t="shared" si="8"/>
        <v>5.5130198023643988</v>
      </c>
      <c r="R46">
        <f t="shared" si="9"/>
        <v>525.68833637688306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0.44073724146453624</v>
      </c>
      <c r="E47" s="4">
        <f>Input!I48</f>
        <v>1012.9177692857141</v>
      </c>
      <c r="F47">
        <f t="shared" si="3"/>
        <v>1011.9489848571427</v>
      </c>
      <c r="G47">
        <f t="shared" si="10"/>
        <v>958.02599123062282</v>
      </c>
      <c r="H47">
        <f t="shared" si="4"/>
        <v>2907.689241645704</v>
      </c>
      <c r="I47">
        <f t="shared" si="5"/>
        <v>24576.588692057787</v>
      </c>
      <c r="N47" s="4">
        <f>Input!J48</f>
        <v>24.434891857142816</v>
      </c>
      <c r="O47">
        <f t="shared" si="6"/>
        <v>24.219606428571389</v>
      </c>
      <c r="P47">
        <f t="shared" si="7"/>
        <v>24.212819436128015</v>
      </c>
      <c r="Q47">
        <f t="shared" si="8"/>
        <v>4.6063266426411202E-5</v>
      </c>
      <c r="R47">
        <f t="shared" si="9"/>
        <v>586.58933555489659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0.48759704839675183</v>
      </c>
      <c r="E48" s="4">
        <f>Input!I49</f>
        <v>1034.5539511428572</v>
      </c>
      <c r="F48">
        <f t="shared" si="3"/>
        <v>1033.5851667142858</v>
      </c>
      <c r="G48">
        <f t="shared" si="10"/>
        <v>981.19136335976486</v>
      </c>
      <c r="H48">
        <f t="shared" si="4"/>
        <v>2745.1106299522125</v>
      </c>
      <c r="I48">
        <f t="shared" si="5"/>
        <v>32376.457849440158</v>
      </c>
      <c r="N48" s="4">
        <f>Input!J49</f>
        <v>21.636181857143015</v>
      </c>
      <c r="O48">
        <f t="shared" si="6"/>
        <v>21.420896428571588</v>
      </c>
      <c r="P48">
        <f t="shared" si="7"/>
        <v>23.165372129142092</v>
      </c>
      <c r="Q48">
        <f t="shared" si="8"/>
        <v>3.0431954698809518</v>
      </c>
      <c r="R48">
        <f t="shared" si="9"/>
        <v>458.85480380359098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0.53342688561028284</v>
      </c>
      <c r="E49" s="4">
        <f>Input!I50</f>
        <v>1056.9436318571429</v>
      </c>
      <c r="F49">
        <f t="shared" si="3"/>
        <v>1055.9748474285716</v>
      </c>
      <c r="G49">
        <f t="shared" si="10"/>
        <v>1003.329084577646</v>
      </c>
      <c r="H49">
        <f t="shared" si="4"/>
        <v>2771.5763461559</v>
      </c>
      <c r="I49">
        <f t="shared" si="5"/>
        <v>40833.220275975349</v>
      </c>
      <c r="N49" s="4">
        <f>Input!J50</f>
        <v>22.38968071428576</v>
      </c>
      <c r="O49">
        <f t="shared" si="6"/>
        <v>22.174395285714333</v>
      </c>
      <c r="P49">
        <f t="shared" si="7"/>
        <v>22.137721217881147</v>
      </c>
      <c r="Q49">
        <f t="shared" si="8"/>
        <v>1.3449872514331156E-3</v>
      </c>
      <c r="R49">
        <f t="shared" si="9"/>
        <v>491.70380628711001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0.57827105811480384</v>
      </c>
      <c r="E50" s="4">
        <f>Input!I51</f>
        <v>1080.5173822857143</v>
      </c>
      <c r="F50">
        <f t="shared" si="3"/>
        <v>1079.548597857143</v>
      </c>
      <c r="G50">
        <f t="shared" si="10"/>
        <v>1024.4623889749203</v>
      </c>
      <c r="H50">
        <f t="shared" si="4"/>
        <v>3034.490409015878</v>
      </c>
      <c r="I50">
        <f t="shared" si="5"/>
        <v>49820.748294710233</v>
      </c>
      <c r="N50" s="4">
        <f>Input!J51</f>
        <v>23.573750428571429</v>
      </c>
      <c r="O50">
        <f t="shared" si="6"/>
        <v>23.358465000000002</v>
      </c>
      <c r="P50">
        <f t="shared" si="7"/>
        <v>21.133304397274397</v>
      </c>
      <c r="Q50">
        <f t="shared" si="8"/>
        <v>4.9513397079221786</v>
      </c>
      <c r="R50">
        <f t="shared" si="9"/>
        <v>545.61788715622515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0.62217107228167268</v>
      </c>
      <c r="E51" s="4">
        <f>Input!I52</f>
        <v>1102.3688495714284</v>
      </c>
      <c r="F51">
        <f t="shared" si="3"/>
        <v>1101.4000651428571</v>
      </c>
      <c r="G51">
        <f t="shared" si="10"/>
        <v>1044.6172818418581</v>
      </c>
      <c r="H51">
        <f t="shared" si="4"/>
        <v>3224.2844794082075</v>
      </c>
      <c r="I51">
        <f t="shared" si="5"/>
        <v>59224.338672396021</v>
      </c>
      <c r="N51" s="4">
        <f>Input!J52</f>
        <v>21.851467285714079</v>
      </c>
      <c r="O51">
        <f t="shared" si="6"/>
        <v>21.636181857142653</v>
      </c>
      <c r="P51">
        <f t="shared" si="7"/>
        <v>20.154892866937917</v>
      </c>
      <c r="Q51">
        <f t="shared" si="8"/>
        <v>2.1942170725017642</v>
      </c>
      <c r="R51">
        <f t="shared" si="9"/>
        <v>468.12436535534886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0.66516586670214106</v>
      </c>
      <c r="E52" s="4">
        <f>Input!I53</f>
        <v>1121.6368921428571</v>
      </c>
      <c r="F52">
        <f t="shared" si="3"/>
        <v>1120.6681077142857</v>
      </c>
      <c r="G52">
        <f t="shared" si="10"/>
        <v>1063.821950339059</v>
      </c>
      <c r="H52">
        <f t="shared" si="4"/>
        <v>3231.4856083290483</v>
      </c>
      <c r="I52">
        <f t="shared" si="5"/>
        <v>68940.473870880538</v>
      </c>
      <c r="N52" s="4">
        <f>Input!J53</f>
        <v>19.268042571428623</v>
      </c>
      <c r="O52">
        <f t="shared" si="6"/>
        <v>19.052757142857196</v>
      </c>
      <c r="P52">
        <f t="shared" si="7"/>
        <v>19.204668497200785</v>
      </c>
      <c r="Q52">
        <f t="shared" si="8"/>
        <v>2.3077059578503537E-2</v>
      </c>
      <c r="R52">
        <f t="shared" si="9"/>
        <v>363.00755474469588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0.70729201972155364</v>
      </c>
      <c r="E53" s="4">
        <f>Input!I54</f>
        <v>1138.7520807142857</v>
      </c>
      <c r="F53">
        <f t="shared" si="3"/>
        <v>1137.7832962857144</v>
      </c>
      <c r="G53">
        <f t="shared" si="10"/>
        <v>1082.1062455753502</v>
      </c>
      <c r="H53">
        <f t="shared" si="4"/>
        <v>3099.933975804473</v>
      </c>
      <c r="I53">
        <f t="shared" si="5"/>
        <v>78876.427871475229</v>
      </c>
      <c r="N53" s="4">
        <f>Input!J54</f>
        <v>17.115188571428689</v>
      </c>
      <c r="O53">
        <f t="shared" si="6"/>
        <v>16.899903142857262</v>
      </c>
      <c r="P53">
        <f t="shared" si="7"/>
        <v>18.284295236291175</v>
      </c>
      <c r="Q53">
        <f t="shared" si="8"/>
        <v>1.9165414683623325</v>
      </c>
      <c r="R53">
        <f t="shared" si="9"/>
        <v>285.60672623795676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0.74858393642134424</v>
      </c>
      <c r="E54" s="4">
        <f>Input!I55</f>
        <v>1155.7596267142856</v>
      </c>
      <c r="F54">
        <f t="shared" si="3"/>
        <v>1154.7908422857142</v>
      </c>
      <c r="G54">
        <f t="shared" si="10"/>
        <v>1099.5012302213886</v>
      </c>
      <c r="H54">
        <f t="shared" si="4"/>
        <v>3056.9412022236233</v>
      </c>
      <c r="I54">
        <f t="shared" si="5"/>
        <v>88949.757989589823</v>
      </c>
      <c r="N54" s="4">
        <f>Input!J55</f>
        <v>17.00754599999982</v>
      </c>
      <c r="O54">
        <f t="shared" si="6"/>
        <v>16.792260571428393</v>
      </c>
      <c r="P54">
        <f t="shared" si="7"/>
        <v>17.394984646038406</v>
      </c>
      <c r="Q54">
        <f t="shared" si="8"/>
        <v>0.36327631011449607</v>
      </c>
      <c r="R54">
        <f t="shared" si="9"/>
        <v>281.98001509874865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0.78907401744385142</v>
      </c>
      <c r="E55" s="4">
        <f>Input!I56</f>
        <v>1171.4754604285715</v>
      </c>
      <c r="F55">
        <f t="shared" si="3"/>
        <v>1170.5066760000002</v>
      </c>
      <c r="G55">
        <f t="shared" si="10"/>
        <v>1116.0387858382796</v>
      </c>
      <c r="H55">
        <f t="shared" si="4"/>
        <v>2966.7510586692556</v>
      </c>
      <c r="I55">
        <f t="shared" si="5"/>
        <v>99087.717428551245</v>
      </c>
      <c r="N55" s="4">
        <f>Input!J56</f>
        <v>15.715833714285964</v>
      </c>
      <c r="O55">
        <f t="shared" si="6"/>
        <v>15.500548285714535</v>
      </c>
      <c r="P55">
        <f t="shared" si="7"/>
        <v>16.537555616891144</v>
      </c>
      <c r="Q55">
        <f t="shared" si="8"/>
        <v>1.0753842049140327</v>
      </c>
      <c r="R55">
        <f t="shared" si="9"/>
        <v>240.2669971577678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0.8287928117355069</v>
      </c>
      <c r="E56" s="4">
        <f>Input!I57</f>
        <v>1184.7155121428571</v>
      </c>
      <c r="F56">
        <f t="shared" si="3"/>
        <v>1183.7467277142857</v>
      </c>
      <c r="G56">
        <f t="shared" si="10"/>
        <v>1131.7512742697349</v>
      </c>
      <c r="H56">
        <f t="shared" si="4"/>
        <v>2703.5271789044473</v>
      </c>
      <c r="I56">
        <f t="shared" si="5"/>
        <v>109226.61728251081</v>
      </c>
      <c r="N56" s="4">
        <f>Input!J57</f>
        <v>13.240051714285528</v>
      </c>
      <c r="O56">
        <f t="shared" si="6"/>
        <v>13.024766285714099</v>
      </c>
      <c r="P56">
        <f t="shared" si="7"/>
        <v>15.712488431455256</v>
      </c>
      <c r="Q56">
        <f t="shared" si="8"/>
        <v>7.2238503327074488</v>
      </c>
      <c r="R56">
        <f t="shared" si="9"/>
        <v>169.64453679747464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0.86776915501234608</v>
      </c>
      <c r="E57" s="4">
        <f>Input!I58</f>
        <v>1197.0944222857142</v>
      </c>
      <c r="F57">
        <f t="shared" si="3"/>
        <v>1196.1256378571429</v>
      </c>
      <c r="G57">
        <f t="shared" si="10"/>
        <v>1146.6712476981538</v>
      </c>
      <c r="H57">
        <f t="shared" si="4"/>
        <v>2445.7367059975177</v>
      </c>
      <c r="I57">
        <f t="shared" si="5"/>
        <v>119311.16133034184</v>
      </c>
      <c r="N57" s="4">
        <f>Input!J58</f>
        <v>12.378910142857194</v>
      </c>
      <c r="O57">
        <f t="shared" si="6"/>
        <v>12.163624714285765</v>
      </c>
      <c r="P57">
        <f t="shared" si="7"/>
        <v>14.919973428418913</v>
      </c>
      <c r="Q57">
        <f t="shared" si="8"/>
        <v>7.5974582339034598</v>
      </c>
      <c r="R57">
        <f t="shared" si="9"/>
        <v>147.95376618998347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0.90603029552001246</v>
      </c>
      <c r="E58" s="4">
        <f>Input!I59</f>
        <v>1209.1504041428573</v>
      </c>
      <c r="F58">
        <f t="shared" si="3"/>
        <v>1208.1816197142859</v>
      </c>
      <c r="G58">
        <f t="shared" si="10"/>
        <v>1160.8312022715104</v>
      </c>
      <c r="H58">
        <f t="shared" si="4"/>
        <v>2242.062032005103</v>
      </c>
      <c r="I58">
        <f t="shared" si="5"/>
        <v>129293.77226723387</v>
      </c>
      <c r="N58" s="4">
        <f>Input!J59</f>
        <v>12.055981857143024</v>
      </c>
      <c r="O58">
        <f t="shared" si="6"/>
        <v>11.840696428571595</v>
      </c>
      <c r="P58">
        <f t="shared" si="7"/>
        <v>14.159954573356599</v>
      </c>
      <c r="Q58">
        <f t="shared" si="8"/>
        <v>5.3789583421515745</v>
      </c>
      <c r="R58">
        <f t="shared" si="9"/>
        <v>140.20209191358813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0.94360200846210529</v>
      </c>
      <c r="E59" s="4">
        <f>Input!I60</f>
        <v>1220.7758154285714</v>
      </c>
      <c r="F59">
        <f t="shared" si="3"/>
        <v>1219.8070310000001</v>
      </c>
      <c r="G59">
        <f t="shared" si="10"/>
        <v>1174.2633705473093</v>
      </c>
      <c r="H59">
        <f t="shared" si="4"/>
        <v>2074.2250074299923</v>
      </c>
      <c r="I59">
        <f t="shared" si="5"/>
        <v>139133.92397287031</v>
      </c>
      <c r="N59" s="4">
        <f>Input!J60</f>
        <v>11.625411285714108</v>
      </c>
      <c r="O59">
        <f t="shared" si="6"/>
        <v>11.410125857142679</v>
      </c>
      <c r="P59">
        <f t="shared" si="7"/>
        <v>13.432168275798881</v>
      </c>
      <c r="Q59">
        <f t="shared" si="8"/>
        <v>4.0886555428450233</v>
      </c>
      <c r="R59">
        <f t="shared" si="9"/>
        <v>130.19097207583596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0.98050870030046378</v>
      </c>
      <c r="E60" s="4">
        <f>Input!I61</f>
        <v>1232.2935839999998</v>
      </c>
      <c r="F60">
        <f t="shared" si="3"/>
        <v>1231.3247995714285</v>
      </c>
      <c r="G60">
        <f t="shared" si="10"/>
        <v>1186.9995483555615</v>
      </c>
      <c r="H60">
        <f t="shared" si="4"/>
        <v>1964.727895349715</v>
      </c>
      <c r="I60">
        <f t="shared" si="5"/>
        <v>148797.49097178117</v>
      </c>
      <c r="N60" s="4">
        <f>Input!J61</f>
        <v>11.517768571428405</v>
      </c>
      <c r="O60">
        <f t="shared" si="6"/>
        <v>11.302483142856977</v>
      </c>
      <c r="P60">
        <f t="shared" si="7"/>
        <v>12.736177808252208</v>
      </c>
      <c r="Q60">
        <f t="shared" si="8"/>
        <v>2.0554803935827444</v>
      </c>
      <c r="R60">
        <f t="shared" si="9"/>
        <v>127.74612519456612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1.0167735039844283</v>
      </c>
      <c r="E61" s="4">
        <f>Input!I62</f>
        <v>1242.7349255714284</v>
      </c>
      <c r="F61">
        <f t="shared" si="3"/>
        <v>1241.7661411428571</v>
      </c>
      <c r="G61">
        <f t="shared" si="10"/>
        <v>1199.070952042249</v>
      </c>
      <c r="H61">
        <f t="shared" si="4"/>
        <v>1822.8791723366851</v>
      </c>
      <c r="I61">
        <f t="shared" si="5"/>
        <v>158256.12334970068</v>
      </c>
      <c r="N61" s="4">
        <f>Input!J62</f>
        <v>10.441341571428666</v>
      </c>
      <c r="O61">
        <f t="shared" si="6"/>
        <v>10.226056142857237</v>
      </c>
      <c r="P61">
        <f t="shared" si="7"/>
        <v>12.071403686687482</v>
      </c>
      <c r="Q61">
        <f t="shared" si="8"/>
        <v>3.4053075575203184</v>
      </c>
      <c r="R61">
        <f t="shared" si="9"/>
        <v>104.57222423686824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1.0524183660396029</v>
      </c>
      <c r="E62" s="4">
        <f>Input!I63</f>
        <v>1252.3151254285713</v>
      </c>
      <c r="F62">
        <f t="shared" si="3"/>
        <v>1251.3463409999999</v>
      </c>
      <c r="G62">
        <f t="shared" si="10"/>
        <v>1210.5081024089432</v>
      </c>
      <c r="H62">
        <f t="shared" si="4"/>
        <v>1667.7617312200791</v>
      </c>
      <c r="I62">
        <f t="shared" si="5"/>
        <v>167486.65299183034</v>
      </c>
      <c r="N62" s="4">
        <f>Input!J63</f>
        <v>9.5801998571428157</v>
      </c>
      <c r="O62">
        <f t="shared" si="6"/>
        <v>9.364914428571387</v>
      </c>
      <c r="P62">
        <f t="shared" si="7"/>
        <v>11.437150366694251</v>
      </c>
      <c r="Q62">
        <f t="shared" si="8"/>
        <v>4.2941617832479455</v>
      </c>
      <c r="R62">
        <f t="shared" si="9"/>
        <v>87.701622254464553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1.087464126337147</v>
      </c>
      <c r="E63" s="4">
        <f>Input!I64</f>
        <v>1259.204258</v>
      </c>
      <c r="F63">
        <f t="shared" si="3"/>
        <v>1258.2354735714287</v>
      </c>
      <c r="G63">
        <f t="shared" si="10"/>
        <v>1221.3407320065801</v>
      </c>
      <c r="H63">
        <f t="shared" si="4"/>
        <v>1361.2219551369649</v>
      </c>
      <c r="I63">
        <f t="shared" si="5"/>
        <v>176470.53504618691</v>
      </c>
      <c r="N63" s="4">
        <f>Input!J64</f>
        <v>6.8891325714287177</v>
      </c>
      <c r="O63">
        <f t="shared" si="6"/>
        <v>6.673847142857289</v>
      </c>
      <c r="P63">
        <f t="shared" si="7"/>
        <v>10.832629597636931</v>
      </c>
      <c r="Q63">
        <f t="shared" si="8"/>
        <v>17.295471506182984</v>
      </c>
      <c r="R63">
        <f t="shared" si="9"/>
        <v>44.540235686224399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1.121930591269644</v>
      </c>
      <c r="E64" s="4">
        <f>Input!I65</f>
        <v>1265.3398915714286</v>
      </c>
      <c r="F64">
        <f t="shared" si="3"/>
        <v>1264.3711071428572</v>
      </c>
      <c r="G64">
        <f t="shared" si="10"/>
        <v>1231.5977127673868</v>
      </c>
      <c r="H64">
        <f t="shared" si="4"/>
        <v>1074.095378890114</v>
      </c>
      <c r="I64">
        <f t="shared" si="5"/>
        <v>185193.32693079233</v>
      </c>
      <c r="N64" s="4">
        <f>Input!J65</f>
        <v>6.1356335714285706</v>
      </c>
      <c r="O64">
        <f t="shared" si="6"/>
        <v>5.9203481428571418</v>
      </c>
      <c r="P64">
        <f t="shared" si="7"/>
        <v>10.256980760806645</v>
      </c>
      <c r="Q64">
        <f t="shared" si="8"/>
        <v>18.80638246306356</v>
      </c>
      <c r="R64">
        <f t="shared" si="9"/>
        <v>35.050522132632011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1.1558366009768655</v>
      </c>
      <c r="E65" s="4">
        <f>Input!I66</f>
        <v>1271.3678825714285</v>
      </c>
      <c r="F65">
        <f t="shared" si="3"/>
        <v>1270.3990981428572</v>
      </c>
      <c r="G65">
        <f t="shared" si="10"/>
        <v>1241.3070012657213</v>
      </c>
      <c r="H65">
        <f t="shared" si="4"/>
        <v>846.35010070865883</v>
      </c>
      <c r="I65">
        <f t="shared" si="5"/>
        <v>193644.20594382772</v>
      </c>
      <c r="N65" s="4">
        <f>Input!J66</f>
        <v>6.027990999999929</v>
      </c>
      <c r="O65">
        <f t="shared" si="6"/>
        <v>5.8127055714285003</v>
      </c>
      <c r="P65">
        <f t="shared" si="7"/>
        <v>9.7092884983343453</v>
      </c>
      <c r="Q65">
        <f t="shared" si="8"/>
        <v>15.183358506254121</v>
      </c>
      <c r="R65">
        <f t="shared" si="9"/>
        <v>33.787546060115929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1.1892000911927778</v>
      </c>
      <c r="E66" s="4">
        <f>Input!I67</f>
        <v>1276.8576599999999</v>
      </c>
      <c r="F66">
        <f t="shared" si="3"/>
        <v>1275.8888755714286</v>
      </c>
      <c r="G66">
        <f t="shared" si="10"/>
        <v>1250.4955991844611</v>
      </c>
      <c r="H66">
        <f t="shared" si="4"/>
        <v>644.81848566492124</v>
      </c>
      <c r="I66">
        <f t="shared" si="5"/>
        <v>201815.5255518925</v>
      </c>
      <c r="N66" s="4">
        <f>Input!J67</f>
        <v>5.4897774285714149</v>
      </c>
      <c r="O66">
        <f t="shared" si="6"/>
        <v>5.2744919999999862</v>
      </c>
      <c r="P66">
        <f t="shared" si="7"/>
        <v>9.188597918739756</v>
      </c>
      <c r="Q66">
        <f t="shared" si="8"/>
        <v>15.320225143113698</v>
      </c>
      <c r="R66">
        <f t="shared" si="9"/>
        <v>27.820265858063856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1.2220381502220667</v>
      </c>
      <c r="E67" s="4">
        <f>Input!I68</f>
        <v>1281.9168667142858</v>
      </c>
      <c r="F67">
        <f t="shared" si="3"/>
        <v>1280.9480822857145</v>
      </c>
      <c r="G67">
        <f t="shared" si="10"/>
        <v>1259.1895268278283</v>
      </c>
      <c r="H67">
        <f t="shared" si="4"/>
        <v>473.43473561390635</v>
      </c>
      <c r="I67">
        <f t="shared" si="5"/>
        <v>209702.409678961</v>
      </c>
      <c r="N67" s="4">
        <f>Input!J68</f>
        <v>5.0592067142858923</v>
      </c>
      <c r="O67">
        <f t="shared" si="6"/>
        <v>4.8439212857144636</v>
      </c>
      <c r="P67">
        <f t="shared" si="7"/>
        <v>8.6939276433671502</v>
      </c>
      <c r="Q67">
        <f t="shared" si="8"/>
        <v>14.822548953966107</v>
      </c>
      <c r="R67">
        <f t="shared" si="9"/>
        <v>23.463573422197662</v>
      </c>
    </row>
    <row r="68" spans="1:18" x14ac:dyDescent="0.25">
      <c r="A68">
        <f>Input!G69</f>
        <v>65</v>
      </c>
      <c r="B68">
        <f t="shared" ref="B68:B71" si="11">A68-$A$3</f>
        <v>65</v>
      </c>
      <c r="C68">
        <f t="shared" si="1"/>
        <v>4.1743872698956368</v>
      </c>
      <c r="D68">
        <f t="shared" si="2"/>
        <v>1.2543670714993258</v>
      </c>
      <c r="E68" s="4">
        <f>Input!I69</f>
        <v>1285.2537902857143</v>
      </c>
      <c r="F68">
        <f t="shared" si="3"/>
        <v>1284.285005857143</v>
      </c>
      <c r="G68">
        <f t="shared" si="10"/>
        <v>1267.4138077641155</v>
      </c>
      <c r="H68">
        <f t="shared" si="4"/>
        <v>284.63732509417434</v>
      </c>
      <c r="I68">
        <f t="shared" si="5"/>
        <v>217302.38375829946</v>
      </c>
      <c r="N68" s="4">
        <f>Input!J69</f>
        <v>3.3369235714285423</v>
      </c>
      <c r="O68">
        <f t="shared" si="6"/>
        <v>3.1216381428571136</v>
      </c>
      <c r="P68">
        <f t="shared" si="7"/>
        <v>8.2242809362872773</v>
      </c>
      <c r="Q68">
        <f t="shared" si="8"/>
        <v>26.036963477344784</v>
      </c>
      <c r="R68">
        <f t="shared" si="9"/>
        <v>9.7446246949404092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71" si="12">LN(B69)</f>
        <v>4.1896547420264252</v>
      </c>
      <c r="D69">
        <f t="shared" ref="D69:D71" si="13">((C69-$Z$3)/$AA$3)</f>
        <v>1.2862024021356049</v>
      </c>
      <c r="E69" s="4">
        <f>Input!I70</f>
        <v>1288.5907138571431</v>
      </c>
      <c r="F69">
        <f t="shared" ref="F69:F71" si="14">E69-$E$4</f>
        <v>1287.6219294285718</v>
      </c>
      <c r="G69">
        <f t="shared" si="10"/>
        <v>1275.192462903143</v>
      </c>
      <c r="H69">
        <f t="shared" ref="H69:H71" si="15">(F69-G69)^2</f>
        <v>154.49163810675458</v>
      </c>
      <c r="I69">
        <f t="shared" ref="I69:I71" si="16">(G69-$J$4)^2</f>
        <v>224615.04090721946</v>
      </c>
      <c r="N69" s="4">
        <f>Input!J70</f>
        <v>3.3369235714287697</v>
      </c>
      <c r="O69">
        <f t="shared" ref="O69:O71" si="17">N69-$N$4</f>
        <v>3.121638142857341</v>
      </c>
      <c r="P69">
        <f t="shared" ref="P69:P71" si="18">$Y$3*((1/B69*$AA$3)*(1/SQRT(2*PI()))*EXP(-1*D69*D69/2))</f>
        <v>7.7786551390273839</v>
      </c>
      <c r="Q69">
        <f t="shared" ref="Q69:Q71" si="19">(O69-P69)^2</f>
        <v>21.687807302616651</v>
      </c>
      <c r="R69">
        <f t="shared" ref="R69:R71" si="20">(O69-S69)^2</f>
        <v>9.7446246949418285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1.3175589878144185</v>
      </c>
      <c r="E70" s="4">
        <f>Input!I71</f>
        <v>1292.2505654285717</v>
      </c>
      <c r="F70">
        <f t="shared" si="14"/>
        <v>1291.2817810000004</v>
      </c>
      <c r="G70">
        <f t="shared" ref="G70:G71" si="21">G69+P70</f>
        <v>1282.5485125142218</v>
      </c>
      <c r="H70">
        <f t="shared" si="15"/>
        <v>76.269978444693308</v>
      </c>
      <c r="I70">
        <f t="shared" si="16"/>
        <v>231641.7413104554</v>
      </c>
      <c r="N70" s="4">
        <f>Input!J71</f>
        <v>3.6598515714285895</v>
      </c>
      <c r="O70">
        <f t="shared" si="17"/>
        <v>3.4445661428571608</v>
      </c>
      <c r="P70">
        <f t="shared" si="18"/>
        <v>7.3560496110787321</v>
      </c>
      <c r="Q70">
        <f t="shared" si="19"/>
        <v>15.299702922170653</v>
      </c>
      <c r="R70">
        <f t="shared" si="20"/>
        <v>11.865035912517857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1.3484510143617403</v>
      </c>
      <c r="E71" s="4">
        <f>Input!I72</f>
        <v>1296.4486305714288</v>
      </c>
      <c r="F71">
        <f t="shared" si="14"/>
        <v>1295.4798461428575</v>
      </c>
      <c r="G71">
        <f t="shared" si="21"/>
        <v>1289.5039848719821</v>
      </c>
      <c r="H71">
        <f t="shared" si="15"/>
        <v>35.710917928748366</v>
      </c>
      <c r="I71">
        <f t="shared" si="16"/>
        <v>238385.34272685397</v>
      </c>
      <c r="N71" s="4">
        <f>Input!J72</f>
        <v>4.1980651428571036</v>
      </c>
      <c r="O71">
        <f t="shared" si="17"/>
        <v>3.9827797142856749</v>
      </c>
      <c r="P71">
        <f t="shared" si="18"/>
        <v>6.955472357760395</v>
      </c>
      <c r="Q71">
        <f t="shared" si="19"/>
        <v>8.8369015525687189</v>
      </c>
      <c r="R71">
        <f t="shared" si="20"/>
        <v>15.862534252525482</v>
      </c>
    </row>
    <row r="72" spans="1:18" x14ac:dyDescent="0.25">
      <c r="A72">
        <f>Input!G73</f>
        <v>69</v>
      </c>
      <c r="B72">
        <f t="shared" ref="B72:B85" si="22">A72-$A$3</f>
        <v>69</v>
      </c>
      <c r="C72">
        <f t="shared" ref="C72:C85" si="23">LN(B72)</f>
        <v>4.2341065045972597</v>
      </c>
      <c r="D72">
        <f t="shared" ref="D72:D85" si="24">((C72-$Z$3)/$AA$3)</f>
        <v>1.3788920462813523</v>
      </c>
      <c r="E72" s="4">
        <f>Input!I73</f>
        <v>1300.539053</v>
      </c>
      <c r="F72">
        <f t="shared" ref="F72:F85" si="25">E72-$E$4</f>
        <v>1299.5702685714286</v>
      </c>
      <c r="G72">
        <f t="shared" ref="G72:G85" si="26">G71+P72</f>
        <v>1296.0799303808187</v>
      </c>
      <c r="H72">
        <f t="shared" ref="H72:H85" si="27">(F72-G72)^2</f>
        <v>12.182460684830119</v>
      </c>
      <c r="I72">
        <f t="shared" ref="I72:I85" si="28">(G72-$J$4)^2</f>
        <v>244849.95994447541</v>
      </c>
      <c r="N72" s="4">
        <f>Input!J73</f>
        <v>4.0904224285711734</v>
      </c>
      <c r="O72">
        <f t="shared" ref="O72:O85" si="29">N72-$N$4</f>
        <v>3.8751369999997447</v>
      </c>
      <c r="P72">
        <f t="shared" ref="P72:P85" si="30">$Y$3*((1/B72*$AA$3)*(1/SQRT(2*PI()))*EXP(-1*D72*D72/2))</f>
        <v>6.5759455088365364</v>
      </c>
      <c r="Q72">
        <f t="shared" ref="Q72:Q85" si="31">(O72-P72)^2</f>
        <v>7.2943666014052146</v>
      </c>
      <c r="R72">
        <f t="shared" ref="R72:R85" si="32">(O72-S72)^2</f>
        <v>15.016686768767022</v>
      </c>
    </row>
    <row r="73" spans="1:18" x14ac:dyDescent="0.25">
      <c r="A73">
        <f>Input!G74</f>
        <v>70</v>
      </c>
      <c r="B73">
        <f t="shared" si="22"/>
        <v>70</v>
      </c>
      <c r="C73">
        <f t="shared" si="23"/>
        <v>4.2484952420493594</v>
      </c>
      <c r="D73">
        <f t="shared" si="24"/>
        <v>1.4088950625175807</v>
      </c>
      <c r="E73" s="4">
        <f>Input!I74</f>
        <v>1304.3065474285715</v>
      </c>
      <c r="F73">
        <f t="shared" si="25"/>
        <v>1303.3377630000002</v>
      </c>
      <c r="G73">
        <f t="shared" si="26"/>
        <v>1302.296440175191</v>
      </c>
      <c r="H73">
        <f t="shared" si="27"/>
        <v>1.0843532254685815</v>
      </c>
      <c r="I73">
        <f t="shared" si="28"/>
        <v>251040.75098316174</v>
      </c>
      <c r="N73" s="4">
        <f>Input!J74</f>
        <v>3.767494428571581</v>
      </c>
      <c r="O73">
        <f t="shared" si="29"/>
        <v>3.5522090000001523</v>
      </c>
      <c r="P73">
        <f t="shared" si="30"/>
        <v>6.216509794372211</v>
      </c>
      <c r="Q73">
        <f t="shared" si="31"/>
        <v>7.0984987228915832</v>
      </c>
      <c r="R73">
        <f t="shared" si="32"/>
        <v>12.618188779682082</v>
      </c>
    </row>
    <row r="74" spans="1:18" x14ac:dyDescent="0.25">
      <c r="A74">
        <f>Input!G75</f>
        <v>71</v>
      </c>
      <c r="B74">
        <f t="shared" si="22"/>
        <v>71</v>
      </c>
      <c r="C74">
        <f t="shared" si="23"/>
        <v>4.2626798770413155</v>
      </c>
      <c r="D74">
        <f t="shared" si="24"/>
        <v>1.4384724896813883</v>
      </c>
      <c r="E74" s="4">
        <f>Input!I75</f>
        <v>1308.3969698571429</v>
      </c>
      <c r="F74">
        <f t="shared" si="25"/>
        <v>1307.4281854285716</v>
      </c>
      <c r="G74">
        <f t="shared" si="26"/>
        <v>1308.172668323891</v>
      </c>
      <c r="H74">
        <f t="shared" si="27"/>
        <v>0.55425478142312568</v>
      </c>
      <c r="I74">
        <f t="shared" si="28"/>
        <v>256963.72786617055</v>
      </c>
      <c r="N74" s="4">
        <f>Input!J75</f>
        <v>4.0904224285714008</v>
      </c>
      <c r="O74">
        <f t="shared" si="29"/>
        <v>3.8751369999999721</v>
      </c>
      <c r="P74">
        <f t="shared" si="30"/>
        <v>5.8762281486999344</v>
      </c>
      <c r="Q74">
        <f t="shared" si="31"/>
        <v>4.0043657854053345</v>
      </c>
      <c r="R74">
        <f t="shared" si="32"/>
        <v>15.016686768768784</v>
      </c>
    </row>
    <row r="75" spans="1:18" x14ac:dyDescent="0.25">
      <c r="A75">
        <f>Input!G76</f>
        <v>72</v>
      </c>
      <c r="B75">
        <f t="shared" si="22"/>
        <v>72</v>
      </c>
      <c r="C75">
        <f t="shared" si="23"/>
        <v>4.2766661190160553</v>
      </c>
      <c r="D75">
        <f t="shared" si="24"/>
        <v>1.4676362329527413</v>
      </c>
      <c r="E75" s="4">
        <f>Input!I76</f>
        <v>1312.4873922857143</v>
      </c>
      <c r="F75">
        <f t="shared" si="25"/>
        <v>1311.518607857143</v>
      </c>
      <c r="G75">
        <f t="shared" si="26"/>
        <v>1313.7268568829377</v>
      </c>
      <c r="H75">
        <f t="shared" si="27"/>
        <v>4.8763637599230538</v>
      </c>
      <c r="I75">
        <f t="shared" si="28"/>
        <v>262625.58984128264</v>
      </c>
      <c r="N75" s="4">
        <f>Input!J76</f>
        <v>4.0904224285714008</v>
      </c>
      <c r="O75">
        <f t="shared" si="29"/>
        <v>3.8751369999999721</v>
      </c>
      <c r="P75">
        <f t="shared" si="30"/>
        <v>5.5541885590466071</v>
      </c>
      <c r="Q75">
        <f t="shared" si="31"/>
        <v>2.8192141379369358</v>
      </c>
      <c r="R75">
        <f t="shared" si="32"/>
        <v>15.016686768768784</v>
      </c>
    </row>
    <row r="76" spans="1:18" x14ac:dyDescent="0.25">
      <c r="A76">
        <f>Input!G77</f>
        <v>73</v>
      </c>
      <c r="B76">
        <f t="shared" si="22"/>
        <v>73</v>
      </c>
      <c r="C76">
        <f t="shared" si="23"/>
        <v>4.290459441148391</v>
      </c>
      <c r="D76">
        <f t="shared" si="24"/>
        <v>1.4963977048515562</v>
      </c>
      <c r="E76" s="4">
        <f>Input!I77</f>
        <v>1316.9007428571426</v>
      </c>
      <c r="F76">
        <f t="shared" si="25"/>
        <v>1315.9319584285713</v>
      </c>
      <c r="G76">
        <f t="shared" si="26"/>
        <v>1318.9763631452427</v>
      </c>
      <c r="H76">
        <f t="shared" si="27"/>
        <v>9.2684000788907728</v>
      </c>
      <c r="I76">
        <f t="shared" si="28"/>
        <v>268033.57701684092</v>
      </c>
      <c r="N76" s="4">
        <f>Input!J77</f>
        <v>4.4133505714282819</v>
      </c>
      <c r="O76">
        <f t="shared" si="29"/>
        <v>4.1980651428568532</v>
      </c>
      <c r="P76">
        <f t="shared" si="30"/>
        <v>5.2495062623050011</v>
      </c>
      <c r="Q76">
        <f t="shared" si="31"/>
        <v>1.1055284276663744</v>
      </c>
      <c r="R76">
        <f t="shared" si="32"/>
        <v>17.62375094366973</v>
      </c>
    </row>
    <row r="77" spans="1:18" x14ac:dyDescent="0.25">
      <c r="A77">
        <f>Input!G78</f>
        <v>74</v>
      </c>
      <c r="B77">
        <f t="shared" si="22"/>
        <v>74</v>
      </c>
      <c r="C77">
        <f t="shared" si="23"/>
        <v>4.3040650932041702</v>
      </c>
      <c r="D77">
        <f t="shared" si="24"/>
        <v>1.524767852051264</v>
      </c>
      <c r="E77" s="4">
        <f>Input!I78</f>
        <v>1320.8835225714286</v>
      </c>
      <c r="F77">
        <f t="shared" si="25"/>
        <v>1319.9147381428572</v>
      </c>
      <c r="G77">
        <f t="shared" si="26"/>
        <v>1323.9376885268139</v>
      </c>
      <c r="H77">
        <f t="shared" si="27"/>
        <v>16.184129791776883</v>
      </c>
      <c r="I77">
        <f t="shared" si="28"/>
        <v>273195.34248134849</v>
      </c>
      <c r="N77" s="4">
        <f>Input!J78</f>
        <v>3.9827797142859254</v>
      </c>
      <c r="O77">
        <f t="shared" si="29"/>
        <v>3.7674942857144966</v>
      </c>
      <c r="P77">
        <f t="shared" si="30"/>
        <v>4.9613253815711671</v>
      </c>
      <c r="Q77">
        <f t="shared" si="31"/>
        <v>1.4252326854343387</v>
      </c>
      <c r="R77">
        <f t="shared" si="32"/>
        <v>14.194013192891385</v>
      </c>
    </row>
    <row r="78" spans="1:18" x14ac:dyDescent="0.25">
      <c r="A78">
        <f>Input!G79</f>
        <v>75</v>
      </c>
      <c r="B78">
        <f t="shared" si="22"/>
        <v>75</v>
      </c>
      <c r="C78">
        <f t="shared" si="23"/>
        <v>4.3174881135363101</v>
      </c>
      <c r="D78">
        <f t="shared" si="24"/>
        <v>1.5527571803926223</v>
      </c>
      <c r="E78" s="4">
        <f>Input!I79</f>
        <v>1324.6510170000001</v>
      </c>
      <c r="F78">
        <f t="shared" si="25"/>
        <v>1323.6822325714288</v>
      </c>
      <c r="G78">
        <f t="shared" si="26"/>
        <v>1328.6265086101587</v>
      </c>
      <c r="H78">
        <f t="shared" si="27"/>
        <v>24.445865547158313</v>
      </c>
      <c r="I78">
        <f t="shared" si="28"/>
        <v>278118.84109006886</v>
      </c>
      <c r="N78" s="4">
        <f>Input!J79</f>
        <v>3.767494428571581</v>
      </c>
      <c r="O78">
        <f t="shared" si="29"/>
        <v>3.5522090000001523</v>
      </c>
      <c r="P78">
        <f t="shared" si="30"/>
        <v>4.6888200833448508</v>
      </c>
      <c r="Q78">
        <f t="shared" si="31"/>
        <v>1.2918847547820091</v>
      </c>
      <c r="R78">
        <f t="shared" si="32"/>
        <v>12.618188779682082</v>
      </c>
    </row>
    <row r="79" spans="1:18" x14ac:dyDescent="0.25">
      <c r="A79">
        <f>Input!G80</f>
        <v>76</v>
      </c>
      <c r="B79">
        <f t="shared" si="22"/>
        <v>76</v>
      </c>
      <c r="C79">
        <f t="shared" si="23"/>
        <v>4.3307333402863311</v>
      </c>
      <c r="D79">
        <f t="shared" si="24"/>
        <v>1.580375778240859</v>
      </c>
      <c r="E79" s="4">
        <f>Input!I80</f>
        <v>1329.2796530000001</v>
      </c>
      <c r="F79">
        <f t="shared" si="25"/>
        <v>1328.3108685714287</v>
      </c>
      <c r="G79">
        <f t="shared" si="26"/>
        <v>1333.0577039367888</v>
      </c>
      <c r="H79">
        <f t="shared" si="27"/>
        <v>22.532445985833206</v>
      </c>
      <c r="I79">
        <f t="shared" si="28"/>
        <v>282812.23322342418</v>
      </c>
      <c r="N79" s="4">
        <f>Input!J80</f>
        <v>4.6286359999999149</v>
      </c>
      <c r="O79">
        <f t="shared" si="29"/>
        <v>4.4133505714284862</v>
      </c>
      <c r="P79">
        <f t="shared" si="30"/>
        <v>4.4311953266301405</v>
      </c>
      <c r="Q79">
        <f t="shared" si="31"/>
        <v>3.18435288206968E-4</v>
      </c>
      <c r="R79">
        <f t="shared" si="32"/>
        <v>19.477663266328147</v>
      </c>
    </row>
    <row r="80" spans="1:18" x14ac:dyDescent="0.25">
      <c r="A80">
        <f>Input!G81</f>
        <v>77</v>
      </c>
      <c r="B80">
        <f t="shared" si="22"/>
        <v>77</v>
      </c>
      <c r="C80">
        <f t="shared" si="23"/>
        <v>4.3438054218536841</v>
      </c>
      <c r="D80">
        <f t="shared" si="24"/>
        <v>1.6076333383160386</v>
      </c>
      <c r="E80" s="4">
        <f>Input!I81</f>
        <v>1334.1235742857141</v>
      </c>
      <c r="F80">
        <f t="shared" si="25"/>
        <v>1333.1547898571428</v>
      </c>
      <c r="G80">
        <f t="shared" si="26"/>
        <v>1337.2453912032927</v>
      </c>
      <c r="H80">
        <f t="shared" si="27"/>
        <v>16.733019373123572</v>
      </c>
      <c r="I80">
        <f t="shared" si="28"/>
        <v>287283.80194590334</v>
      </c>
      <c r="N80" s="4">
        <f>Input!J81</f>
        <v>4.8439212857140319</v>
      </c>
      <c r="O80">
        <f t="shared" si="29"/>
        <v>4.6286358571426032</v>
      </c>
      <c r="P80">
        <f t="shared" si="30"/>
        <v>4.1876872665038372</v>
      </c>
      <c r="Q80">
        <f t="shared" si="31"/>
        <v>0.19443565958631404</v>
      </c>
      <c r="R80">
        <f t="shared" si="32"/>
        <v>21.424269898026242</v>
      </c>
    </row>
    <row r="81" spans="1:18" x14ac:dyDescent="0.25">
      <c r="A81">
        <f>Input!G82</f>
        <v>78</v>
      </c>
      <c r="B81">
        <f t="shared" si="22"/>
        <v>78</v>
      </c>
      <c r="C81">
        <f t="shared" si="23"/>
        <v>4.3567088266895917</v>
      </c>
      <c r="D81">
        <f t="shared" si="24"/>
        <v>1.6345391781149201</v>
      </c>
      <c r="E81" s="4">
        <f>Input!I82</f>
        <v>1338.7522101428572</v>
      </c>
      <c r="F81">
        <f t="shared" si="25"/>
        <v>1337.7834257142858</v>
      </c>
      <c r="G81">
        <f t="shared" si="26"/>
        <v>1341.2029545702521</v>
      </c>
      <c r="H81">
        <f t="shared" si="27"/>
        <v>11.693177596786134</v>
      </c>
      <c r="I81">
        <f t="shared" si="28"/>
        <v>291541.88211763126</v>
      </c>
      <c r="N81" s="4">
        <f>Input!J82</f>
        <v>4.628635857143081</v>
      </c>
      <c r="O81">
        <f t="shared" si="29"/>
        <v>4.4133504285716523</v>
      </c>
      <c r="P81">
        <f t="shared" si="30"/>
        <v>3.9575633669593833</v>
      </c>
      <c r="Q81">
        <f t="shared" si="31"/>
        <v>0.20774184553314631</v>
      </c>
      <c r="R81">
        <f t="shared" si="32"/>
        <v>19.477662005373588</v>
      </c>
    </row>
    <row r="82" spans="1:18" x14ac:dyDescent="0.25">
      <c r="A82">
        <f>Input!G83</f>
        <v>79</v>
      </c>
      <c r="B82">
        <f t="shared" si="22"/>
        <v>79</v>
      </c>
      <c r="C82">
        <f t="shared" si="23"/>
        <v>4.3694478524670215</v>
      </c>
      <c r="D82">
        <f t="shared" si="24"/>
        <v>1.6611022590319453</v>
      </c>
      <c r="E82" s="4">
        <f>Input!I83</f>
        <v>1343.2732034285714</v>
      </c>
      <c r="F82">
        <f t="shared" si="25"/>
        <v>1342.3044190000001</v>
      </c>
      <c r="G82">
        <f t="shared" si="26"/>
        <v>1344.9430768411635</v>
      </c>
      <c r="H82">
        <f t="shared" si="27"/>
        <v>6.9625152027332096</v>
      </c>
      <c r="I82">
        <f t="shared" si="28"/>
        <v>295594.80013145023</v>
      </c>
      <c r="N82" s="4">
        <f>Input!J83</f>
        <v>4.5209932857142121</v>
      </c>
      <c r="O82">
        <f t="shared" si="29"/>
        <v>4.3057078571427834</v>
      </c>
      <c r="P82">
        <f t="shared" si="30"/>
        <v>3.740122270911451</v>
      </c>
      <c r="Q82">
        <f t="shared" si="31"/>
        <v>0.31988705535263989</v>
      </c>
      <c r="R82">
        <f t="shared" si="32"/>
        <v>18.539120151061098</v>
      </c>
    </row>
    <row r="83" spans="1:18" x14ac:dyDescent="0.25">
      <c r="A83">
        <f>Input!G84</f>
        <v>80</v>
      </c>
      <c r="B83">
        <f t="shared" si="22"/>
        <v>80</v>
      </c>
      <c r="C83">
        <f t="shared" si="23"/>
        <v>4.3820266346738812</v>
      </c>
      <c r="D83">
        <f t="shared" si="24"/>
        <v>1.6873312042775421</v>
      </c>
      <c r="E83" s="4">
        <f>Input!I84</f>
        <v>1347.6865540000001</v>
      </c>
      <c r="F83">
        <f t="shared" si="25"/>
        <v>1346.7177695714288</v>
      </c>
      <c r="G83">
        <f t="shared" si="26"/>
        <v>1348.4777703102477</v>
      </c>
      <c r="H83">
        <f t="shared" si="27"/>
        <v>3.0976026006431336</v>
      </c>
      <c r="I83">
        <f t="shared" si="28"/>
        <v>299450.82306466607</v>
      </c>
      <c r="N83" s="4">
        <f>Input!J84</f>
        <v>4.4133505714287367</v>
      </c>
      <c r="O83">
        <f t="shared" si="29"/>
        <v>4.1980651428573079</v>
      </c>
      <c r="P83">
        <f t="shared" si="30"/>
        <v>3.5346934690843428</v>
      </c>
      <c r="Q83">
        <f t="shared" si="31"/>
        <v>0.44006197756434529</v>
      </c>
      <c r="R83">
        <f t="shared" si="32"/>
        <v>17.623750943673549</v>
      </c>
    </row>
    <row r="84" spans="1:18" x14ac:dyDescent="0.25">
      <c r="A84">
        <f>Input!G85</f>
        <v>81</v>
      </c>
      <c r="B84">
        <f t="shared" si="22"/>
        <v>81</v>
      </c>
      <c r="C84">
        <f t="shared" si="23"/>
        <v>4.3944491546724391</v>
      </c>
      <c r="D84">
        <f t="shared" si="24"/>
        <v>1.7132343156834158</v>
      </c>
      <c r="E84" s="4">
        <f>Input!I85</f>
        <v>1353.1763315714286</v>
      </c>
      <c r="F84">
        <f t="shared" si="25"/>
        <v>1352.2075471428573</v>
      </c>
      <c r="G84">
        <f t="shared" si="26"/>
        <v>1351.8184071142846</v>
      </c>
      <c r="H84">
        <f t="shared" si="27"/>
        <v>0.15142996183754867</v>
      </c>
      <c r="I84">
        <f t="shared" si="28"/>
        <v>303118.11614537169</v>
      </c>
      <c r="N84" s="4">
        <f>Input!J85</f>
        <v>5.4897775714284762</v>
      </c>
      <c r="O84">
        <f t="shared" si="29"/>
        <v>5.2744921428570475</v>
      </c>
      <c r="P84">
        <f t="shared" si="30"/>
        <v>3.3406368040368823</v>
      </c>
      <c r="Q84">
        <f t="shared" si="31"/>
        <v>3.7397964714832557</v>
      </c>
      <c r="R84">
        <f t="shared" si="32"/>
        <v>27.82026736506073</v>
      </c>
    </row>
    <row r="85" spans="1:18" x14ac:dyDescent="0.25">
      <c r="A85">
        <f>Input!G86</f>
        <v>82</v>
      </c>
      <c r="B85">
        <f t="shared" si="22"/>
        <v>82</v>
      </c>
      <c r="C85">
        <f t="shared" si="23"/>
        <v>4.4067192472642533</v>
      </c>
      <c r="D85">
        <f t="shared" si="24"/>
        <v>1.7388195894767398</v>
      </c>
      <c r="E85" s="4">
        <f>Input!I86</f>
        <v>1358.4508237142857</v>
      </c>
      <c r="F85">
        <f t="shared" si="25"/>
        <v>1357.4820392857143</v>
      </c>
      <c r="G85">
        <f t="shared" si="26"/>
        <v>1354.9757489550161</v>
      </c>
      <c r="H85">
        <f t="shared" si="27"/>
        <v>6.2814912217513967</v>
      </c>
      <c r="I85">
        <f t="shared" si="28"/>
        <v>306604.70753772749</v>
      </c>
      <c r="N85" s="4">
        <f>Input!J86</f>
        <v>5.2744921428570706</v>
      </c>
      <c r="O85">
        <f t="shared" si="29"/>
        <v>5.0592067142856418</v>
      </c>
      <c r="P85">
        <f t="shared" si="30"/>
        <v>3.1573418407315703</v>
      </c>
      <c r="Q85">
        <f t="shared" si="31"/>
        <v>3.6170899972588444</v>
      </c>
      <c r="R85">
        <f t="shared" si="32"/>
        <v>25.595572577872922</v>
      </c>
    </row>
    <row r="86" spans="1:18" x14ac:dyDescent="0.25">
      <c r="A86">
        <f>Input!G87</f>
        <v>83</v>
      </c>
      <c r="B86">
        <f t="shared" ref="B86:B88" si="33">A86-$A$3</f>
        <v>83</v>
      </c>
      <c r="C86">
        <f t="shared" ref="C86:C88" si="34">LN(B86)</f>
        <v>4.4188406077965983</v>
      </c>
      <c r="D86">
        <f t="shared" ref="D86:D88" si="35">((C86-$Z$3)/$AA$3)</f>
        <v>1.7640947310982897</v>
      </c>
      <c r="E86" s="4">
        <f>Input!I87</f>
        <v>1362.7565315714287</v>
      </c>
      <c r="F86">
        <f t="shared" ref="F86:F88" si="36">E86-$E$4</f>
        <v>1361.7877471428574</v>
      </c>
      <c r="G86">
        <f t="shared" ref="G86:G88" si="37">G85+P86</f>
        <v>1357.9599760857893</v>
      </c>
      <c r="H86">
        <f t="shared" ref="H86:H88" si="38">(F86-G86)^2</f>
        <v>14.651831265327845</v>
      </c>
      <c r="I86">
        <f t="shared" ref="I86:I88" si="39">(G86-$J$4)^2</f>
        <v>309918.45954830677</v>
      </c>
      <c r="N86" s="4">
        <f>Input!J87</f>
        <v>4.3057078571430338</v>
      </c>
      <c r="O86">
        <f t="shared" ref="O86:O88" si="40">N86-$N$4</f>
        <v>4.0904224285716051</v>
      </c>
      <c r="P86">
        <f t="shared" ref="P86:P88" si="41">$Y$3*((1/B86*$AA$3)*(1/SQRT(2*PI()))*EXP(-1*D86*D86/2))</f>
        <v>2.9842271307732058</v>
      </c>
      <c r="Q86">
        <f t="shared" ref="Q86:Q88" si="42">(O86-P86)^2</f>
        <v>1.2236680368712893</v>
      </c>
      <c r="R86">
        <f t="shared" ref="R86:R88" si="43">(O86-S86)^2</f>
        <v>16.731555644161627</v>
      </c>
    </row>
    <row r="87" spans="1:18" x14ac:dyDescent="0.25">
      <c r="A87">
        <f>Input!G88</f>
        <v>84</v>
      </c>
      <c r="B87">
        <f t="shared" si="33"/>
        <v>84</v>
      </c>
      <c r="C87">
        <f t="shared" si="34"/>
        <v>4.4308167988433134</v>
      </c>
      <c r="D87">
        <f t="shared" si="35"/>
        <v>1.789067169133173</v>
      </c>
      <c r="E87" s="4">
        <f>Input!I88</f>
        <v>1367.3851674285713</v>
      </c>
      <c r="F87">
        <f t="shared" si="36"/>
        <v>1366.416383</v>
      </c>
      <c r="G87">
        <f t="shared" si="37"/>
        <v>1360.7807154794559</v>
      </c>
      <c r="H87">
        <f t="shared" si="38"/>
        <v>31.760748402115404</v>
      </c>
      <c r="I87">
        <f t="shared" si="39"/>
        <v>313067.04544640979</v>
      </c>
      <c r="N87" s="4">
        <f>Input!J88</f>
        <v>4.6286358571426263</v>
      </c>
      <c r="O87">
        <f t="shared" si="40"/>
        <v>4.4133504285711975</v>
      </c>
      <c r="P87">
        <f t="shared" si="41"/>
        <v>2.8207393936666101</v>
      </c>
      <c r="Q87">
        <f t="shared" si="42"/>
        <v>2.536409908499861</v>
      </c>
      <c r="R87">
        <f t="shared" si="43"/>
        <v>19.477662005369574</v>
      </c>
    </row>
    <row r="88" spans="1:18" x14ac:dyDescent="0.25">
      <c r="A88">
        <f>Input!G89</f>
        <v>85</v>
      </c>
      <c r="B88">
        <f t="shared" si="33"/>
        <v>85</v>
      </c>
      <c r="C88">
        <f t="shared" si="34"/>
        <v>4.4426512564903167</v>
      </c>
      <c r="D88">
        <f t="shared" si="35"/>
        <v>1.8137440684172157</v>
      </c>
      <c r="E88" s="4">
        <f>Input!I89</f>
        <v>1372.3367315714288</v>
      </c>
      <c r="F88">
        <f t="shared" si="36"/>
        <v>1371.3679471428575</v>
      </c>
      <c r="G88">
        <f t="shared" si="37"/>
        <v>1363.4470681145754</v>
      </c>
      <c r="H88">
        <f t="shared" si="38"/>
        <v>62.740324580679427</v>
      </c>
      <c r="I88">
        <f t="shared" si="39"/>
        <v>316057.93117510312</v>
      </c>
      <c r="N88" s="4">
        <f>Input!J89</f>
        <v>4.9515641428574781</v>
      </c>
      <c r="O88">
        <f t="shared" si="40"/>
        <v>4.7362787142860494</v>
      </c>
      <c r="P88">
        <f t="shared" si="41"/>
        <v>2.6663526351193685</v>
      </c>
      <c r="Q88">
        <f t="shared" si="42"/>
        <v>4.2845939732143483</v>
      </c>
      <c r="R88">
        <f t="shared" si="43"/>
        <v>22.432336059399113</v>
      </c>
    </row>
    <row r="89" spans="1:18" x14ac:dyDescent="0.25">
      <c r="E89" s="4"/>
      <c r="N89" s="4"/>
    </row>
    <row r="90" spans="1:18" x14ac:dyDescent="0.25">
      <c r="E90" s="4"/>
      <c r="N90" s="4"/>
      <c r="P90">
        <f>MAX(P4:P88)</f>
        <v>36.970688334203011</v>
      </c>
    </row>
    <row r="91" spans="1:18" x14ac:dyDescent="0.25">
      <c r="E91" s="4"/>
      <c r="N91" s="4"/>
      <c r="P91">
        <f>2/3*P90</f>
        <v>24.64712555613534</v>
      </c>
    </row>
    <row r="92" spans="1:18" x14ac:dyDescent="0.25">
      <c r="E92" s="4"/>
      <c r="N92" s="4"/>
    </row>
    <row r="93" spans="1:18" x14ac:dyDescent="0.25">
      <c r="E93" s="4"/>
      <c r="N93" s="4"/>
    </row>
    <row r="94" spans="1:18" x14ac:dyDescent="0.25">
      <c r="E94" s="4"/>
      <c r="N94" s="4"/>
    </row>
    <row r="95" spans="1:18" x14ac:dyDescent="0.25">
      <c r="E95" s="4"/>
      <c r="N95" s="4"/>
    </row>
    <row r="96" spans="1:18" x14ac:dyDescent="0.25">
      <c r="E96" s="4"/>
      <c r="N96" s="4"/>
    </row>
    <row r="97" spans="5:14" x14ac:dyDescent="0.25">
      <c r="E97" s="4"/>
      <c r="N97" s="4"/>
    </row>
    <row r="98" spans="5:14" x14ac:dyDescent="0.25">
      <c r="E98" s="4"/>
      <c r="N98" s="4"/>
    </row>
    <row r="99" spans="5:14" x14ac:dyDescent="0.25">
      <c r="E99" s="4"/>
      <c r="N99" s="4"/>
    </row>
    <row r="100" spans="5:14" x14ac:dyDescent="0.25">
      <c r="E100" s="4"/>
      <c r="N100" s="4"/>
    </row>
    <row r="101" spans="5:14" x14ac:dyDescent="0.25">
      <c r="E101" s="4"/>
      <c r="N101" s="4"/>
    </row>
    <row r="102" spans="5:14" x14ac:dyDescent="0.25">
      <c r="E102" s="4"/>
      <c r="N102" s="4"/>
    </row>
    <row r="103" spans="5:14" x14ac:dyDescent="0.25">
      <c r="E103" s="4"/>
      <c r="N103" s="4"/>
    </row>
    <row r="104" spans="5:14" x14ac:dyDescent="0.25">
      <c r="E104" s="4"/>
      <c r="N104" s="4"/>
    </row>
    <row r="105" spans="5:14" x14ac:dyDescent="0.25">
      <c r="E105" s="4"/>
      <c r="N105" s="4"/>
    </row>
    <row r="106" spans="5:14" x14ac:dyDescent="0.25">
      <c r="E106" s="4"/>
      <c r="N106" s="4"/>
    </row>
    <row r="107" spans="5:14" x14ac:dyDescent="0.25">
      <c r="E107" s="4"/>
      <c r="N107" s="4"/>
    </row>
    <row r="108" spans="5:14" x14ac:dyDescent="0.25">
      <c r="E108" s="4"/>
      <c r="N108" s="4"/>
    </row>
    <row r="109" spans="5:14" x14ac:dyDescent="0.25">
      <c r="E109" s="4"/>
      <c r="N109" s="4"/>
    </row>
    <row r="110" spans="5:14" x14ac:dyDescent="0.25">
      <c r="E110" s="4"/>
      <c r="N110" s="4"/>
    </row>
    <row r="111" spans="5:14" x14ac:dyDescent="0.25">
      <c r="E111" s="4"/>
      <c r="N111" s="4"/>
    </row>
    <row r="112" spans="5:14" x14ac:dyDescent="0.25">
      <c r="E112" s="4"/>
      <c r="N112" s="4"/>
    </row>
    <row r="113" spans="5:14" x14ac:dyDescent="0.25">
      <c r="E113" s="4"/>
      <c r="N113" s="4"/>
    </row>
    <row r="114" spans="5:14" x14ac:dyDescent="0.25">
      <c r="E114" s="4"/>
      <c r="N114" s="4"/>
    </row>
    <row r="115" spans="5:14" x14ac:dyDescent="0.25">
      <c r="E115" s="4"/>
      <c r="N115" s="4"/>
    </row>
    <row r="116" spans="5:14" x14ac:dyDescent="0.25">
      <c r="E116" s="4"/>
      <c r="N116" s="4"/>
    </row>
    <row r="117" spans="5:14" x14ac:dyDescent="0.25">
      <c r="E117" s="4"/>
      <c r="N117" s="4"/>
    </row>
    <row r="118" spans="5:14" x14ac:dyDescent="0.25">
      <c r="E118" s="4"/>
      <c r="N118" s="4"/>
    </row>
    <row r="119" spans="5:14" x14ac:dyDescent="0.25">
      <c r="E119" s="4"/>
      <c r="N119" s="4"/>
    </row>
    <row r="120" spans="5:14" x14ac:dyDescent="0.25">
      <c r="E120" s="4"/>
      <c r="N120" s="4"/>
    </row>
    <row r="121" spans="5:14" x14ac:dyDescent="0.25">
      <c r="E121" s="4"/>
      <c r="N121" s="4"/>
    </row>
    <row r="122" spans="5:14" x14ac:dyDescent="0.25">
      <c r="E122" s="4"/>
      <c r="N122" s="4"/>
    </row>
    <row r="123" spans="5:14" x14ac:dyDescent="0.25">
      <c r="E123" s="4"/>
      <c r="N123" s="4"/>
    </row>
    <row r="124" spans="5:14" x14ac:dyDescent="0.25">
      <c r="E124" s="4"/>
      <c r="N124" s="4"/>
    </row>
    <row r="125" spans="5:14" x14ac:dyDescent="0.25">
      <c r="E125" s="4"/>
      <c r="N125" s="4"/>
    </row>
    <row r="126" spans="5:14" x14ac:dyDescent="0.25">
      <c r="E126" s="4"/>
      <c r="N126" s="4"/>
    </row>
    <row r="127" spans="5:14" x14ac:dyDescent="0.25">
      <c r="E127" s="4"/>
      <c r="N127" s="4"/>
    </row>
    <row r="128" spans="5:14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88">
    <cfRule type="cellIs" dxfId="12" priority="1" operator="equal">
      <formula>$P$90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0.75349900000000003</v>
      </c>
      <c r="E3">
        <f>D3-$D$3</f>
        <v>0</v>
      </c>
      <c r="F3">
        <f>O3</f>
        <v>0</v>
      </c>
      <c r="G3">
        <f>(E3-F3)^2</f>
        <v>0</v>
      </c>
      <c r="H3">
        <f>(F3-$I$4)^2</f>
        <v>584054.00680727081</v>
      </c>
      <c r="I3" s="2" t="s">
        <v>11</v>
      </c>
      <c r="J3" s="23">
        <f>SUM(G3:G161)</f>
        <v>16733400.141008819</v>
      </c>
      <c r="K3">
        <f>1-(J3/J5)</f>
        <v>0.72465306341454605</v>
      </c>
      <c r="M3" s="4">
        <f>Input!J4</f>
        <v>0.21528542857142852</v>
      </c>
      <c r="N3">
        <f>M3-$M$3</f>
        <v>0</v>
      </c>
      <c r="O3" s="4">
        <v>0</v>
      </c>
      <c r="P3">
        <f>(N3-O3)^2</f>
        <v>0</v>
      </c>
      <c r="Q3">
        <f>(N3-$R$4)^2</f>
        <v>265.04821290337173</v>
      </c>
      <c r="R3" s="2" t="s">
        <v>11</v>
      </c>
      <c r="S3" s="23">
        <f>SUM(P4:P167)</f>
        <v>14885.38604443752</v>
      </c>
      <c r="T3">
        <f>1-(S3/S5)</f>
        <v>-1.7052725700123172E-2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0.96878442857142866</v>
      </c>
      <c r="E4">
        <f t="shared" ref="E4:E67" si="2">D4-$D$3</f>
        <v>0.21528542857142863</v>
      </c>
      <c r="F4">
        <f>O4</f>
        <v>1.473099386070178</v>
      </c>
      <c r="G4">
        <f>(E4-F4)^2</f>
        <v>1.5820959516786655</v>
      </c>
      <c r="H4">
        <f t="shared" ref="H4:H67" si="3">(F4-$I$4)^2</f>
        <v>581804.59078552539</v>
      </c>
      <c r="I4">
        <f>AVERAGE(E3:E161)</f>
        <v>764.23426173344967</v>
      </c>
      <c r="J4" t="s">
        <v>5</v>
      </c>
      <c r="K4" t="s">
        <v>6</v>
      </c>
      <c r="M4" s="4">
        <f>Input!J5</f>
        <v>0.21528542857142863</v>
      </c>
      <c r="N4">
        <f>M4-$M$3</f>
        <v>0</v>
      </c>
      <c r="O4">
        <f>$X$3*((1/$Z$3)*(1/SQRT(2*PI()))*EXP(-1*C4*C4/2))</f>
        <v>1.473099386070178</v>
      </c>
      <c r="P4">
        <f>(N4-O4)^2</f>
        <v>2.1700218012403352</v>
      </c>
      <c r="Q4">
        <f t="shared" ref="Q4:Q67" si="4">(N4-$R$4)^2</f>
        <v>265.04821290337173</v>
      </c>
      <c r="R4">
        <f>AVERAGE(N3:N167)</f>
        <v>16.280301376306635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1.1840698571428572</v>
      </c>
      <c r="E5">
        <f t="shared" si="2"/>
        <v>0.43057085714285714</v>
      </c>
      <c r="F5">
        <f>F4+O5</f>
        <v>3.3066404803098086</v>
      </c>
      <c r="G5">
        <f t="shared" ref="G5:G68" si="5">(E5-F5)^2</f>
        <v>8.2717764773036908</v>
      </c>
      <c r="H5">
        <f t="shared" si="3"/>
        <v>579010.84478596179</v>
      </c>
      <c r="J5">
        <f>SUM(H3:H161)</f>
        <v>60772058.511047222</v>
      </c>
      <c r="K5">
        <f>1-((1-K3)*(V3-1)/(V3-1-1))</f>
        <v>0.72116765915397063</v>
      </c>
      <c r="M5" s="4">
        <f>Input!J6</f>
        <v>0.21528542857142852</v>
      </c>
      <c r="N5">
        <f t="shared" ref="N5:N68" si="6">M5-$M$3</f>
        <v>0</v>
      </c>
      <c r="O5">
        <f t="shared" ref="O5:O68" si="7">$X$3*((1/$Z$3)*(1/SQRT(2*PI()))*EXP(-1*C5*C5/2))</f>
        <v>1.8335410942396306</v>
      </c>
      <c r="P5">
        <f t="shared" ref="P5:P68" si="8">(N5-O5)^2</f>
        <v>3.3618729442654622</v>
      </c>
      <c r="Q5">
        <f t="shared" si="4"/>
        <v>265.04821290337173</v>
      </c>
      <c r="S5">
        <f>SUM(Q4:Q167)</f>
        <v>14635.80566503143</v>
      </c>
      <c r="T5">
        <f>1-((1-T3)*(X3-1)/(X3-1-1))</f>
        <v>-1.7572021871350652E-2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2.152854142857143</v>
      </c>
      <c r="E6">
        <f t="shared" si="2"/>
        <v>1.3993551428571429</v>
      </c>
      <c r="F6">
        <f t="shared" ref="F6:F69" si="9">F5+O6</f>
        <v>5.5738929896874936</v>
      </c>
      <c r="G6">
        <f t="shared" si="5"/>
        <v>17.426766234618981</v>
      </c>
      <c r="H6">
        <f t="shared" si="3"/>
        <v>575565.5551024212</v>
      </c>
      <c r="M6" s="4">
        <f>Input!J7</f>
        <v>0.96878428571428588</v>
      </c>
      <c r="N6">
        <f t="shared" si="6"/>
        <v>0.75349885714285736</v>
      </c>
      <c r="O6">
        <f t="shared" si="7"/>
        <v>2.267252509377685</v>
      </c>
      <c r="P6">
        <f t="shared" si="8"/>
        <v>2.2914501196542796</v>
      </c>
      <c r="Q6">
        <f t="shared" si="4"/>
        <v>241.08159646911065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3.1216384285714289</v>
      </c>
      <c r="E7">
        <f t="shared" si="2"/>
        <v>2.3681394285714288</v>
      </c>
      <c r="F7">
        <f t="shared" si="9"/>
        <v>8.3591147409768158</v>
      </c>
      <c r="G7">
        <f t="shared" si="5"/>
        <v>35.891785193850829</v>
      </c>
      <c r="H7">
        <f t="shared" si="3"/>
        <v>571347.23784089251</v>
      </c>
      <c r="M7" s="4">
        <f>Input!J8</f>
        <v>0.96878428571428588</v>
      </c>
      <c r="N7">
        <f t="shared" si="6"/>
        <v>0.75349885714285736</v>
      </c>
      <c r="O7">
        <f t="shared" si="7"/>
        <v>2.7852217512893227</v>
      </c>
      <c r="P7">
        <f t="shared" si="8"/>
        <v>4.1278979185988902</v>
      </c>
      <c r="Q7">
        <f t="shared" si="4"/>
        <v>241.08159646911065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4.0904227142857144</v>
      </c>
      <c r="E8">
        <f t="shared" si="2"/>
        <v>3.3369237142857142</v>
      </c>
      <c r="F8">
        <f t="shared" si="9"/>
        <v>11.758264575968479</v>
      </c>
      <c r="G8">
        <f t="shared" si="5"/>
        <v>70.918981908647808</v>
      </c>
      <c r="H8">
        <f t="shared" si="3"/>
        <v>566220.12629814562</v>
      </c>
      <c r="M8" s="4">
        <f>Input!J9</f>
        <v>0.96878428571428543</v>
      </c>
      <c r="N8">
        <f t="shared" si="6"/>
        <v>0.75349885714285691</v>
      </c>
      <c r="O8">
        <f t="shared" si="7"/>
        <v>3.3991498349916633</v>
      </c>
      <c r="P8">
        <f t="shared" si="8"/>
        <v>6.9994690965923443</v>
      </c>
      <c r="Q8">
        <f t="shared" si="4"/>
        <v>241.08159646911065</v>
      </c>
      <c r="S8" s="19" t="s">
        <v>28</v>
      </c>
      <c r="T8" s="24">
        <f>SQRT((T5-K5)^2)</f>
        <v>0.73873968102532128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5.0592069999999998</v>
      </c>
      <c r="E9">
        <f t="shared" si="2"/>
        <v>4.3057080000000001</v>
      </c>
      <c r="F9">
        <f t="shared" si="9"/>
        <v>15.879538517390518</v>
      </c>
      <c r="G9">
        <f t="shared" si="5"/>
        <v>133.95355284528009</v>
      </c>
      <c r="H9">
        <f t="shared" si="3"/>
        <v>560034.79175978445</v>
      </c>
      <c r="M9" s="4">
        <f>Input!J10</f>
        <v>0.96878428571428543</v>
      </c>
      <c r="N9">
        <f t="shared" si="6"/>
        <v>0.75349885714285691</v>
      </c>
      <c r="O9">
        <f t="shared" si="7"/>
        <v>4.1212739414220385</v>
      </c>
      <c r="P9">
        <f t="shared" si="8"/>
        <v>11.34190901829165</v>
      </c>
      <c r="Q9">
        <f t="shared" si="4"/>
        <v>241.08159646911065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6.1356338571428575</v>
      </c>
      <c r="E10">
        <f t="shared" si="2"/>
        <v>5.3821348571428578</v>
      </c>
      <c r="F10">
        <f t="shared" si="9"/>
        <v>20.843670287472655</v>
      </c>
      <c r="G10">
        <f t="shared" si="5"/>
        <v>239.05907786334359</v>
      </c>
      <c r="H10">
        <f t="shared" si="3"/>
        <v>552629.57145039958</v>
      </c>
      <c r="M10" s="4">
        <f>Input!J11</f>
        <v>1.0764268571428577</v>
      </c>
      <c r="N10">
        <f t="shared" si="6"/>
        <v>0.86114142857142917</v>
      </c>
      <c r="O10">
        <f t="shared" si="7"/>
        <v>4.9641317700821368</v>
      </c>
      <c r="P10">
        <f t="shared" si="8"/>
        <v>16.834529742530155</v>
      </c>
      <c r="Q10">
        <f t="shared" si="4"/>
        <v>237.75049349384156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7.6426315714285717</v>
      </c>
      <c r="E11">
        <f t="shared" si="2"/>
        <v>6.889132571428572</v>
      </c>
      <c r="F11">
        <f t="shared" si="9"/>
        <v>26.783934509867052</v>
      </c>
      <c r="G11">
        <f t="shared" si="5"/>
        <v>395.80314416969549</v>
      </c>
      <c r="H11">
        <f t="shared" si="3"/>
        <v>543832.98512216902</v>
      </c>
      <c r="M11" s="4">
        <f>Input!J12</f>
        <v>1.5069977142857143</v>
      </c>
      <c r="N11">
        <f t="shared" si="6"/>
        <v>1.2917122857142858</v>
      </c>
      <c r="O11">
        <f t="shared" si="7"/>
        <v>5.940264222394398</v>
      </c>
      <c r="P11">
        <f t="shared" si="8"/>
        <v>21.609035108012424</v>
      </c>
      <c r="Q11">
        <f t="shared" si="4"/>
        <v>224.65780292662399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9.0419865714285717</v>
      </c>
      <c r="E12">
        <f t="shared" si="2"/>
        <v>8.288487571428572</v>
      </c>
      <c r="F12">
        <f t="shared" si="9"/>
        <v>33.845790683518558</v>
      </c>
      <c r="G12">
        <f t="shared" si="5"/>
        <v>653.17574236324447</v>
      </c>
      <c r="H12">
        <f t="shared" si="3"/>
        <v>533467.31864265609</v>
      </c>
      <c r="M12" s="4">
        <f>Input!J13</f>
        <v>1.3993549999999999</v>
      </c>
      <c r="N12">
        <f t="shared" si="6"/>
        <v>1.1840695714285714</v>
      </c>
      <c r="O12">
        <f t="shared" si="7"/>
        <v>7.0618561736515044</v>
      </c>
      <c r="P12">
        <f t="shared" si="8"/>
        <v>34.548375341271417</v>
      </c>
      <c r="Q12">
        <f t="shared" si="4"/>
        <v>227.89621470661203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16.469332571428573</v>
      </c>
      <c r="E13">
        <f t="shared" si="2"/>
        <v>15.715833571428574</v>
      </c>
      <c r="F13">
        <f t="shared" si="9"/>
        <v>42.186108828427585</v>
      </c>
      <c r="G13">
        <f t="shared" si="5"/>
        <v>700.67547218129403</v>
      </c>
      <c r="H13">
        <f t="shared" si="3"/>
        <v>521353.53511355416</v>
      </c>
      <c r="M13" s="4">
        <f>Input!J14</f>
        <v>7.4273460000000018</v>
      </c>
      <c r="N13">
        <f t="shared" si="6"/>
        <v>7.212060571428573</v>
      </c>
      <c r="O13">
        <f t="shared" si="7"/>
        <v>8.3403181449090269</v>
      </c>
      <c r="P13">
        <f t="shared" si="8"/>
        <v>1.2729651521160017</v>
      </c>
      <c r="Q13">
        <f t="shared" si="4"/>
        <v>82.23299129525553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27.771815571428572</v>
      </c>
      <c r="E14">
        <f t="shared" si="2"/>
        <v>27.018316571428571</v>
      </c>
      <c r="F14">
        <f t="shared" si="9"/>
        <v>51.971924028943178</v>
      </c>
      <c r="G14">
        <f t="shared" si="5"/>
        <v>622.68252514372864</v>
      </c>
      <c r="H14">
        <f t="shared" si="3"/>
        <v>507317.63771228853</v>
      </c>
      <c r="M14" s="4">
        <f>Input!J15</f>
        <v>11.302482999999999</v>
      </c>
      <c r="N14">
        <f t="shared" si="6"/>
        <v>11.08719757142857</v>
      </c>
      <c r="O14">
        <f t="shared" si="7"/>
        <v>9.7858152005155912</v>
      </c>
      <c r="P14">
        <f t="shared" si="8"/>
        <v>1.6935960753230859</v>
      </c>
      <c r="Q14">
        <f t="shared" si="4"/>
        <v>26.968327128239039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45.102289571428578</v>
      </c>
      <c r="E15">
        <f t="shared" si="2"/>
        <v>44.34879057142858</v>
      </c>
      <c r="F15">
        <f t="shared" si="9"/>
        <v>63.37867726783557</v>
      </c>
      <c r="G15">
        <f t="shared" si="5"/>
        <v>362.13658767808772</v>
      </c>
      <c r="H15">
        <f t="shared" si="3"/>
        <v>491198.5502766376</v>
      </c>
      <c r="M15" s="4">
        <f>Input!J16</f>
        <v>17.330474000000006</v>
      </c>
      <c r="N15">
        <f t="shared" si="6"/>
        <v>17.115188571428579</v>
      </c>
      <c r="O15">
        <f t="shared" si="7"/>
        <v>11.406753238892396</v>
      </c>
      <c r="P15">
        <f t="shared" si="8"/>
        <v>32.586233945747487</v>
      </c>
      <c r="Q15">
        <f t="shared" si="4"/>
        <v>0.69703662857858639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66.092615285714288</v>
      </c>
      <c r="E16">
        <f t="shared" si="2"/>
        <v>65.339116285714283</v>
      </c>
      <c r="F16">
        <f t="shared" si="9"/>
        <v>76.587914098881242</v>
      </c>
      <c r="G16">
        <f t="shared" si="5"/>
        <v>126.53545224150976</v>
      </c>
      <c r="H16">
        <f t="shared" si="3"/>
        <v>472857.49941516173</v>
      </c>
      <c r="M16" s="4">
        <f>Input!J17</f>
        <v>20.99032571428571</v>
      </c>
      <c r="N16">
        <f t="shared" si="6"/>
        <v>20.775040285714283</v>
      </c>
      <c r="O16">
        <f t="shared" si="7"/>
        <v>13.209236831045677</v>
      </c>
      <c r="P16">
        <f t="shared" si="8"/>
        <v>57.241381914675408</v>
      </c>
      <c r="Q16">
        <f t="shared" si="4"/>
        <v>20.202677863743052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89.020509571428562</v>
      </c>
      <c r="E17">
        <f t="shared" si="2"/>
        <v>88.267010571428557</v>
      </c>
      <c r="F17">
        <f t="shared" si="9"/>
        <v>91.78443076484777</v>
      </c>
      <c r="G17">
        <f t="shared" si="5"/>
        <v>12.372244817073252</v>
      </c>
      <c r="H17">
        <f t="shared" si="3"/>
        <v>452188.77516970126</v>
      </c>
      <c r="M17" s="4">
        <f>Input!J18</f>
        <v>22.927894285714274</v>
      </c>
      <c r="N17">
        <f t="shared" si="6"/>
        <v>22.712608857142847</v>
      </c>
      <c r="O17">
        <f t="shared" si="7"/>
        <v>15.196516665966522</v>
      </c>
      <c r="P17">
        <f t="shared" si="8"/>
        <v>56.491641826261727</v>
      </c>
      <c r="Q17">
        <f t="shared" si="4"/>
        <v>41.374579528021492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115.07004199999999</v>
      </c>
      <c r="E18">
        <f t="shared" si="2"/>
        <v>114.31654299999998</v>
      </c>
      <c r="F18">
        <f t="shared" si="9"/>
        <v>109.15287898715344</v>
      </c>
      <c r="G18">
        <f t="shared" si="5"/>
        <v>26.66342603756642</v>
      </c>
      <c r="H18">
        <f t="shared" si="3"/>
        <v>429131.61802079942</v>
      </c>
      <c r="M18" s="4">
        <f>Input!J19</f>
        <v>26.049532428571425</v>
      </c>
      <c r="N18">
        <f t="shared" si="6"/>
        <v>25.834246999999998</v>
      </c>
      <c r="O18">
        <f t="shared" si="7"/>
        <v>17.36844822230567</v>
      </c>
      <c r="P18">
        <f t="shared" si="8"/>
        <v>71.669748944410784</v>
      </c>
      <c r="Q18">
        <f t="shared" si="4"/>
        <v>91.277876980489552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142.0883587142857</v>
      </c>
      <c r="E19">
        <f t="shared" si="2"/>
        <v>141.3348597142857</v>
      </c>
      <c r="F19">
        <f t="shared" si="9"/>
        <v>128.87386520545633</v>
      </c>
      <c r="G19">
        <f t="shared" si="5"/>
        <v>155.27638414907577</v>
      </c>
      <c r="H19">
        <f t="shared" si="3"/>
        <v>403682.83347620891</v>
      </c>
      <c r="M19" s="4">
        <f>Input!J20</f>
        <v>27.018316714285717</v>
      </c>
      <c r="N19">
        <f t="shared" si="6"/>
        <v>26.80303128571429</v>
      </c>
      <c r="O19">
        <f t="shared" si="7"/>
        <v>19.720986218302887</v>
      </c>
      <c r="P19">
        <f t="shared" si="8"/>
        <v>50.155362336846188</v>
      </c>
      <c r="Q19">
        <f t="shared" si="4"/>
        <v>110.72784474634244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164.04746871428571</v>
      </c>
      <c r="E20">
        <f t="shared" si="2"/>
        <v>163.29396971428571</v>
      </c>
      <c r="F20">
        <f t="shared" si="9"/>
        <v>151.11960661649607</v>
      </c>
      <c r="G20">
        <f t="shared" si="5"/>
        <v>148.21511683682209</v>
      </c>
      <c r="H20">
        <f t="shared" si="3"/>
        <v>375909.58031918097</v>
      </c>
      <c r="M20" s="4">
        <f>Input!J21</f>
        <v>21.95911000000001</v>
      </c>
      <c r="N20">
        <f t="shared" si="6"/>
        <v>21.743824571428583</v>
      </c>
      <c r="O20">
        <f t="shared" si="7"/>
        <v>22.245741411039738</v>
      </c>
      <c r="P20">
        <f t="shared" si="8"/>
        <v>0.25192051388525016</v>
      </c>
      <c r="Q20">
        <f t="shared" si="4"/>
        <v>29.850085703635532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184.60722371428571</v>
      </c>
      <c r="E21">
        <f t="shared" si="2"/>
        <v>183.8537247142857</v>
      </c>
      <c r="F21">
        <f t="shared" si="9"/>
        <v>176.04923377119272</v>
      </c>
      <c r="G21">
        <f t="shared" si="5"/>
        <v>60.91007888082045</v>
      </c>
      <c r="H21">
        <f t="shared" si="3"/>
        <v>345961.62711896101</v>
      </c>
      <c r="M21" s="4">
        <f>Input!J22</f>
        <v>20.559754999999996</v>
      </c>
      <c r="N21">
        <f t="shared" si="6"/>
        <v>20.344469571428569</v>
      </c>
      <c r="O21">
        <f t="shared" si="7"/>
        <v>24.92962715469665</v>
      </c>
      <c r="P21">
        <f t="shared" si="8"/>
        <v>21.023670063400793</v>
      </c>
      <c r="Q21">
        <f t="shared" si="4"/>
        <v>16.517463118240673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201.29184157142859</v>
      </c>
      <c r="E22">
        <f t="shared" si="2"/>
        <v>200.53834257142859</v>
      </c>
      <c r="F22">
        <f t="shared" si="9"/>
        <v>203.80385633207743</v>
      </c>
      <c r="G22">
        <f t="shared" si="5"/>
        <v>10.663580120986955</v>
      </c>
      <c r="H22">
        <f t="shared" si="3"/>
        <v>314082.23929834645</v>
      </c>
      <c r="M22" s="4">
        <f>Input!J23</f>
        <v>16.684617857142882</v>
      </c>
      <c r="N22">
        <f t="shared" si="6"/>
        <v>16.469332428571455</v>
      </c>
      <c r="O22">
        <f t="shared" si="7"/>
        <v>27.754622560884716</v>
      </c>
      <c r="P22">
        <f t="shared" si="8"/>
        <v>127.35777337048705</v>
      </c>
      <c r="Q22">
        <f t="shared" si="4"/>
        <v>3.5732738720345103E-2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217.11531785714286</v>
      </c>
      <c r="E23">
        <f t="shared" si="2"/>
        <v>216.36181885714285</v>
      </c>
      <c r="F23">
        <f t="shared" si="9"/>
        <v>234.50153330516889</v>
      </c>
      <c r="G23">
        <f t="shared" si="5"/>
        <v>329.0492402559247</v>
      </c>
      <c r="H23">
        <f t="shared" si="3"/>
        <v>280616.76356807066</v>
      </c>
      <c r="M23" s="4">
        <f>Input!J24</f>
        <v>15.823476285714264</v>
      </c>
      <c r="N23">
        <f t="shared" si="6"/>
        <v>15.608190857142835</v>
      </c>
      <c r="O23">
        <f t="shared" si="7"/>
        <v>30.697676973091468</v>
      </c>
      <c r="P23">
        <f t="shared" si="8"/>
        <v>227.69259124340655</v>
      </c>
      <c r="Q23">
        <f t="shared" si="4"/>
        <v>0.45173254997063267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232.61586614285713</v>
      </c>
      <c r="E24">
        <f t="shared" si="2"/>
        <v>231.86236714285712</v>
      </c>
      <c r="F24">
        <f t="shared" si="9"/>
        <v>268.23231000451699</v>
      </c>
      <c r="G24">
        <f t="shared" si="5"/>
        <v>1322.7727437604035</v>
      </c>
      <c r="H24">
        <f t="shared" si="3"/>
        <v>246017.93611891047</v>
      </c>
      <c r="M24" s="4">
        <f>Input!J25</f>
        <v>15.500548285714274</v>
      </c>
      <c r="N24">
        <f t="shared" si="6"/>
        <v>15.285262857142845</v>
      </c>
      <c r="O24">
        <f t="shared" si="7"/>
        <v>33.73077669934812</v>
      </c>
      <c r="P24">
        <f t="shared" si="8"/>
        <v>340.23698090298632</v>
      </c>
      <c r="Q24">
        <f t="shared" si="4"/>
        <v>0.99010165461966859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248.33169971428569</v>
      </c>
      <c r="E25">
        <f t="shared" si="2"/>
        <v>247.57820071428569</v>
      </c>
      <c r="F25">
        <f t="shared" si="9"/>
        <v>305.05349957800513</v>
      </c>
      <c r="G25">
        <f t="shared" si="5"/>
        <v>3303.4099794738695</v>
      </c>
      <c r="H25">
        <f t="shared" si="3"/>
        <v>210846.97233365494</v>
      </c>
      <c r="M25" s="4">
        <f>Input!J26</f>
        <v>15.715833571428561</v>
      </c>
      <c r="N25">
        <f t="shared" si="6"/>
        <v>15.500548142857133</v>
      </c>
      <c r="O25">
        <f t="shared" si="7"/>
        <v>36.821189573488113</v>
      </c>
      <c r="P25">
        <f t="shared" si="8"/>
        <v>454.56975101353817</v>
      </c>
      <c r="Q25">
        <f t="shared" si="4"/>
        <v>0.60801510507495471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277.50287028571427</v>
      </c>
      <c r="E26">
        <f t="shared" si="2"/>
        <v>276.74937128571429</v>
      </c>
      <c r="F26">
        <f t="shared" si="9"/>
        <v>344.98539565893395</v>
      </c>
      <c r="G26">
        <f t="shared" si="5"/>
        <v>4656.1550222626283</v>
      </c>
      <c r="H26">
        <f t="shared" si="3"/>
        <v>175769.61170476722</v>
      </c>
      <c r="M26" s="4">
        <f>Input!J27</f>
        <v>29.171170571428576</v>
      </c>
      <c r="N26">
        <f t="shared" si="6"/>
        <v>28.955885142857149</v>
      </c>
      <c r="O26">
        <f t="shared" si="7"/>
        <v>39.931896080928837</v>
      </c>
      <c r="P26">
        <f t="shared" si="8"/>
        <v>120.47281611266935</v>
      </c>
      <c r="Q26">
        <f t="shared" si="4"/>
        <v>160.6704238228389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308.93453742857139</v>
      </c>
      <c r="E27">
        <f t="shared" si="2"/>
        <v>308.18103842857141</v>
      </c>
      <c r="F27">
        <f t="shared" si="9"/>
        <v>388.00760341014899</v>
      </c>
      <c r="G27">
        <f t="shared" si="5"/>
        <v>6372.2804767580274</v>
      </c>
      <c r="H27">
        <f t="shared" si="3"/>
        <v>141546.49843311764</v>
      </c>
      <c r="M27" s="4">
        <f>Input!J28</f>
        <v>31.431667142857123</v>
      </c>
      <c r="N27">
        <f t="shared" si="6"/>
        <v>31.216381714285696</v>
      </c>
      <c r="O27">
        <f t="shared" si="7"/>
        <v>43.022207751215014</v>
      </c>
      <c r="P27">
        <f t="shared" si="8"/>
        <v>139.37752841423821</v>
      </c>
      <c r="Q27">
        <f t="shared" si="4"/>
        <v>223.08649586256468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345.42541128571429</v>
      </c>
      <c r="E28">
        <f t="shared" si="2"/>
        <v>344.67191228571431</v>
      </c>
      <c r="F28">
        <f t="shared" si="9"/>
        <v>434.05616806758695</v>
      </c>
      <c r="G28">
        <f t="shared" si="5"/>
        <v>7989.545181679232</v>
      </c>
      <c r="H28">
        <f t="shared" si="3"/>
        <v>109017.57353682321</v>
      </c>
      <c r="M28" s="4">
        <f>Input!J29</f>
        <v>36.490873857142901</v>
      </c>
      <c r="N28">
        <f t="shared" si="6"/>
        <v>36.275588428571474</v>
      </c>
      <c r="O28">
        <f t="shared" si="7"/>
        <v>46.048564657437957</v>
      </c>
      <c r="P28">
        <f t="shared" si="8"/>
        <v>95.511064369989342</v>
      </c>
      <c r="Q28">
        <f t="shared" si="4"/>
        <v>399.81150430246993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383.42328300000003</v>
      </c>
      <c r="E29">
        <f t="shared" si="2"/>
        <v>382.66978400000005</v>
      </c>
      <c r="F29">
        <f t="shared" si="9"/>
        <v>483.02166270326666</v>
      </c>
      <c r="G29">
        <f t="shared" si="5"/>
        <v>10070.499559275135</v>
      </c>
      <c r="H29">
        <f t="shared" si="3"/>
        <v>79080.525853310493</v>
      </c>
      <c r="M29" s="4">
        <f>Input!J30</f>
        <v>37.997871714285736</v>
      </c>
      <c r="N29">
        <f t="shared" si="6"/>
        <v>37.782586285714309</v>
      </c>
      <c r="O29">
        <f t="shared" si="7"/>
        <v>48.965494635679725</v>
      </c>
      <c r="P29">
        <f t="shared" si="8"/>
        <v>125.05743916372623</v>
      </c>
      <c r="Q29">
        <f t="shared" si="4"/>
        <v>462.34825632534097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422.49758157142861</v>
      </c>
      <c r="E30">
        <f t="shared" si="2"/>
        <v>421.74408257142863</v>
      </c>
      <c r="F30">
        <f t="shared" si="9"/>
        <v>534.74837047963774</v>
      </c>
      <c r="G30">
        <f t="shared" si="5"/>
        <v>12769.969085641414</v>
      </c>
      <c r="H30">
        <f t="shared" si="3"/>
        <v>52663.774284556392</v>
      </c>
      <c r="M30" s="4">
        <f>Input!J31</f>
        <v>39.074298571428585</v>
      </c>
      <c r="N30">
        <f t="shared" si="6"/>
        <v>38.859013142857158</v>
      </c>
      <c r="O30">
        <f t="shared" si="7"/>
        <v>51.726707776371128</v>
      </c>
      <c r="P30">
        <f t="shared" si="8"/>
        <v>165.57756518136424</v>
      </c>
      <c r="Q30">
        <f t="shared" si="4"/>
        <v>509.79822503696704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462.97123528571427</v>
      </c>
      <c r="E31">
        <f t="shared" si="2"/>
        <v>462.2177362857143</v>
      </c>
      <c r="F31">
        <f t="shared" si="9"/>
        <v>589.03466188745801</v>
      </c>
      <c r="G31">
        <f t="shared" si="5"/>
        <v>16082.532619078202</v>
      </c>
      <c r="H31">
        <f t="shared" si="3"/>
        <v>30694.899786195601</v>
      </c>
      <c r="M31" s="4">
        <f>Input!J32</f>
        <v>40.47365371428566</v>
      </c>
      <c r="N31">
        <f t="shared" si="6"/>
        <v>40.258368285714234</v>
      </c>
      <c r="O31">
        <f t="shared" si="7"/>
        <v>54.286291407820229</v>
      </c>
      <c r="P31">
        <f t="shared" si="8"/>
        <v>196.78262711971604</v>
      </c>
      <c r="Q31">
        <f t="shared" si="4"/>
        <v>574.94769271202767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503.33724628571429</v>
      </c>
      <c r="E32">
        <f t="shared" si="2"/>
        <v>502.58374728571431</v>
      </c>
      <c r="F32">
        <f t="shared" si="9"/>
        <v>645.63462563581209</v>
      </c>
      <c r="G32">
        <f t="shared" si="5"/>
        <v>20463.553796734472</v>
      </c>
      <c r="H32">
        <f t="shared" si="3"/>
        <v>14065.87368249206</v>
      </c>
      <c r="M32" s="4">
        <f>Input!J33</f>
        <v>40.366011000000015</v>
      </c>
      <c r="N32">
        <f t="shared" si="6"/>
        <v>40.150725571428588</v>
      </c>
      <c r="O32">
        <f t="shared" si="7"/>
        <v>56.599963748354092</v>
      </c>
      <c r="P32">
        <f t="shared" si="8"/>
        <v>270.5774366012235</v>
      </c>
      <c r="Q32">
        <f t="shared" si="4"/>
        <v>569.79715125506345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537.7829089999999</v>
      </c>
      <c r="E33">
        <f t="shared" si="2"/>
        <v>537.02940999999987</v>
      </c>
      <c r="F33">
        <f t="shared" si="9"/>
        <v>704.26096479415128</v>
      </c>
      <c r="G33">
        <f t="shared" si="5"/>
        <v>27966.392918869264</v>
      </c>
      <c r="H33">
        <f t="shared" si="3"/>
        <v>3596.7963457692581</v>
      </c>
      <c r="M33" s="4">
        <f>Input!J34</f>
        <v>34.445662714285618</v>
      </c>
      <c r="N33">
        <f t="shared" si="6"/>
        <v>34.230377285714191</v>
      </c>
      <c r="O33">
        <f t="shared" si="7"/>
        <v>58.626339158339235</v>
      </c>
      <c r="P33">
        <f t="shared" si="8"/>
        <v>595.16295569057479</v>
      </c>
      <c r="Q33">
        <f t="shared" si="4"/>
        <v>322.20522515349347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579.33298971428565</v>
      </c>
      <c r="E34">
        <f t="shared" si="2"/>
        <v>578.57949071428561</v>
      </c>
      <c r="F34">
        <f t="shared" si="9"/>
        <v>764.58911969364794</v>
      </c>
      <c r="G34">
        <f t="shared" si="5"/>
        <v>34599.58207304003</v>
      </c>
      <c r="H34">
        <f t="shared" si="3"/>
        <v>0.12592417191607963</v>
      </c>
      <c r="M34" s="4">
        <f>Input!J35</f>
        <v>41.550080714285741</v>
      </c>
      <c r="N34">
        <f t="shared" si="6"/>
        <v>41.334795285714314</v>
      </c>
      <c r="O34">
        <f t="shared" si="7"/>
        <v>60.328154899496674</v>
      </c>
      <c r="P34">
        <f t="shared" si="8"/>
        <v>360.74770941845878</v>
      </c>
      <c r="Q34">
        <f t="shared" si="4"/>
        <v>627.72766505654647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621.74421199999995</v>
      </c>
      <c r="E35">
        <f t="shared" si="2"/>
        <v>620.99071299999991</v>
      </c>
      <c r="F35">
        <f t="shared" si="9"/>
        <v>826.26252849836567</v>
      </c>
      <c r="G35">
        <f t="shared" si="5"/>
        <v>42136.518237995107</v>
      </c>
      <c r="H35">
        <f t="shared" si="3"/>
        <v>3847.5058778595826</v>
      </c>
      <c r="M35" s="4">
        <f>Input!J36</f>
        <v>42.411222285714302</v>
      </c>
      <c r="N35">
        <f t="shared" si="6"/>
        <v>42.195936857142875</v>
      </c>
      <c r="O35">
        <f t="shared" si="7"/>
        <v>61.673408804717752</v>
      </c>
      <c r="P35">
        <f t="shared" si="8"/>
        <v>379.37191346856628</v>
      </c>
      <c r="Q35">
        <f t="shared" si="4"/>
        <v>671.62016237557827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666.73885899999993</v>
      </c>
      <c r="E36">
        <f t="shared" si="2"/>
        <v>665.9853599999999</v>
      </c>
      <c r="F36">
        <f t="shared" si="9"/>
        <v>888.89888792095405</v>
      </c>
      <c r="G36">
        <f t="shared" si="5"/>
        <v>49690.440930166005</v>
      </c>
      <c r="H36">
        <f t="shared" si="3"/>
        <v>15541.269022470204</v>
      </c>
      <c r="M36" s="4">
        <f>Input!J37</f>
        <v>44.994646999999986</v>
      </c>
      <c r="N36">
        <f t="shared" si="6"/>
        <v>44.779361571428559</v>
      </c>
      <c r="O36">
        <f t="shared" si="7"/>
        <v>62.636359422588349</v>
      </c>
      <c r="P36">
        <f t="shared" si="8"/>
        <v>318.87237225632532</v>
      </c>
      <c r="Q36">
        <f t="shared" si="4"/>
        <v>812.19643200518283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709.04243857142853</v>
      </c>
      <c r="E37">
        <f t="shared" si="2"/>
        <v>708.2889395714285</v>
      </c>
      <c r="F37">
        <f t="shared" si="9"/>
        <v>952.09723292322792</v>
      </c>
      <c r="G37">
        <f t="shared" si="5"/>
        <v>59442.483907117079</v>
      </c>
      <c r="H37">
        <f t="shared" si="3"/>
        <v>35292.495944251452</v>
      </c>
      <c r="M37" s="4">
        <f>Input!J38</f>
        <v>42.3035795714286</v>
      </c>
      <c r="N37">
        <f t="shared" si="6"/>
        <v>42.088294142857173</v>
      </c>
      <c r="O37">
        <f t="shared" si="7"/>
        <v>63.198345002273861</v>
      </c>
      <c r="P37">
        <f t="shared" si="8"/>
        <v>445.63424728715927</v>
      </c>
      <c r="Q37">
        <f t="shared" si="4"/>
        <v>666.05249063832491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752.53008771428574</v>
      </c>
      <c r="E38">
        <f t="shared" si="2"/>
        <v>751.77658871428571</v>
      </c>
      <c r="F38">
        <f t="shared" si="9"/>
        <v>1015.4456178495877</v>
      </c>
      <c r="G38">
        <f t="shared" si="5"/>
        <v>69521.356925152752</v>
      </c>
      <c r="H38">
        <f t="shared" si="3"/>
        <v>63107.145441709137</v>
      </c>
      <c r="M38" s="4">
        <f>Input!J39</f>
        <v>43.487649142857208</v>
      </c>
      <c r="N38">
        <f t="shared" si="6"/>
        <v>43.272363714285781</v>
      </c>
      <c r="O38">
        <f t="shared" si="7"/>
        <v>63.348384926359806</v>
      </c>
      <c r="P38">
        <f t="shared" si="8"/>
        <v>403.04662770764622</v>
      </c>
      <c r="Q38">
        <f t="shared" si="4"/>
        <v>728.57142925735218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796.23302228571436</v>
      </c>
      <c r="E39">
        <f t="shared" si="2"/>
        <v>795.47952328571432</v>
      </c>
      <c r="F39">
        <f t="shared" si="9"/>
        <v>1078.5291543649823</v>
      </c>
      <c r="G39">
        <f t="shared" si="5"/>
        <v>80117.093654109718</v>
      </c>
      <c r="H39">
        <f t="shared" si="3"/>
        <v>98781.27953426665</v>
      </c>
      <c r="M39" s="4">
        <f>Input!J40</f>
        <v>43.702934571428614</v>
      </c>
      <c r="N39">
        <f t="shared" si="6"/>
        <v>43.487649142857187</v>
      </c>
      <c r="O39">
        <f t="shared" si="7"/>
        <v>63.083536515394556</v>
      </c>
      <c r="P39">
        <f t="shared" si="8"/>
        <v>383.99880191716954</v>
      </c>
      <c r="Q39">
        <f t="shared" si="4"/>
        <v>740.23977249002326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833.80032328571428</v>
      </c>
      <c r="E40">
        <f t="shared" si="2"/>
        <v>833.04682428571425</v>
      </c>
      <c r="F40">
        <f t="shared" si="9"/>
        <v>1140.9381453727894</v>
      </c>
      <c r="G40">
        <f t="shared" si="5"/>
        <v>94797.065600744434</v>
      </c>
      <c r="H40">
        <f t="shared" si="3"/>
        <v>141905.81594896124</v>
      </c>
      <c r="M40" s="4">
        <f>Input!J41</f>
        <v>37.567300999999929</v>
      </c>
      <c r="N40">
        <f t="shared" si="6"/>
        <v>37.352015571428502</v>
      </c>
      <c r="O40">
        <f t="shared" si="7"/>
        <v>62.408991007807145</v>
      </c>
      <c r="P40">
        <f t="shared" si="8"/>
        <v>627.8520180192827</v>
      </c>
      <c r="Q40">
        <f t="shared" si="4"/>
        <v>444.01713912090042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865.77020400000004</v>
      </c>
      <c r="E41">
        <f t="shared" si="2"/>
        <v>865.016705</v>
      </c>
      <c r="F41">
        <f t="shared" si="9"/>
        <v>1202.2760497147865</v>
      </c>
      <c r="G41">
        <f t="shared" si="5"/>
        <v>113743.86559744719</v>
      </c>
      <c r="H41">
        <f t="shared" si="3"/>
        <v>191880.60801788644</v>
      </c>
      <c r="M41" s="4">
        <f>Input!J42</f>
        <v>31.96988071428575</v>
      </c>
      <c r="N41">
        <f t="shared" si="6"/>
        <v>31.754595285714323</v>
      </c>
      <c r="O41">
        <f t="shared" si="7"/>
        <v>61.337904341997152</v>
      </c>
      <c r="P41">
        <f t="shared" si="8"/>
        <v>875.17217471954564</v>
      </c>
      <c r="Q41">
        <f t="shared" si="4"/>
        <v>239.45377199473188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894.29551842857131</v>
      </c>
      <c r="E42">
        <f t="shared" si="2"/>
        <v>893.54201942857128</v>
      </c>
      <c r="F42">
        <f t="shared" si="9"/>
        <v>1262.167020160939</v>
      </c>
      <c r="G42">
        <f t="shared" si="5"/>
        <v>135884.39116493813</v>
      </c>
      <c r="H42">
        <f t="shared" si="3"/>
        <v>247937.0319152085</v>
      </c>
      <c r="M42" s="4">
        <f>Input!J43</f>
        <v>28.525314428571278</v>
      </c>
      <c r="N42">
        <f t="shared" si="6"/>
        <v>28.310028999999851</v>
      </c>
      <c r="O42">
        <f t="shared" si="7"/>
        <v>59.890970446152565</v>
      </c>
      <c r="P42">
        <f t="shared" si="8"/>
        <v>997.35586262532627</v>
      </c>
      <c r="Q42">
        <f t="shared" si="4"/>
        <v>144.71434670024763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917.11576985714294</v>
      </c>
      <c r="E43">
        <f t="shared" si="2"/>
        <v>916.3622708571429</v>
      </c>
      <c r="F43">
        <f t="shared" si="9"/>
        <v>1320.2627765308935</v>
      </c>
      <c r="G43">
        <f t="shared" si="5"/>
        <v>163135.61848351141</v>
      </c>
      <c r="H43">
        <f t="shared" si="3"/>
        <v>309167.70926785114</v>
      </c>
      <c r="M43" s="4">
        <f>Input!J44</f>
        <v>22.820251428571623</v>
      </c>
      <c r="N43">
        <f t="shared" si="6"/>
        <v>22.604966000000196</v>
      </c>
      <c r="O43">
        <f t="shared" si="7"/>
        <v>58.095756369954302</v>
      </c>
      <c r="P43">
        <f t="shared" si="8"/>
        <v>1259.5962010840271</v>
      </c>
      <c r="Q43">
        <f t="shared" si="4"/>
        <v>40.001382602200813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941.22773385714299</v>
      </c>
      <c r="E44">
        <f t="shared" si="2"/>
        <v>940.47423485714296</v>
      </c>
      <c r="F44">
        <f t="shared" si="9"/>
        <v>1376.2486056279538</v>
      </c>
      <c r="G44">
        <f t="shared" si="5"/>
        <v>189899.30222069612</v>
      </c>
      <c r="H44">
        <f t="shared" si="3"/>
        <v>374561.55713262036</v>
      </c>
      <c r="M44" s="4">
        <f>Input!J45</f>
        <v>24.111964000000057</v>
      </c>
      <c r="N44">
        <f t="shared" si="6"/>
        <v>23.89667857142863</v>
      </c>
      <c r="O44">
        <f t="shared" si="7"/>
        <v>55.985829097060417</v>
      </c>
      <c r="P44">
        <f t="shared" si="8"/>
        <v>1029.7135814566548</v>
      </c>
      <c r="Q44">
        <f t="shared" si="4"/>
        <v>58.009201578374388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965.33969771428576</v>
      </c>
      <c r="E45">
        <f t="shared" si="2"/>
        <v>964.58619871428573</v>
      </c>
      <c r="F45">
        <f t="shared" si="9"/>
        <v>1429.8483182920352</v>
      </c>
      <c r="G45">
        <f t="shared" si="5"/>
        <v>216468.83991398002</v>
      </c>
      <c r="H45">
        <f t="shared" si="3"/>
        <v>443042.07228837587</v>
      </c>
      <c r="M45" s="4">
        <f>Input!J46</f>
        <v>24.111963857142769</v>
      </c>
      <c r="N45">
        <f t="shared" si="6"/>
        <v>23.896678428571342</v>
      </c>
      <c r="O45">
        <f t="shared" si="7"/>
        <v>53.599712664081352</v>
      </c>
      <c r="P45">
        <f t="shared" si="8"/>
        <v>882.27024279587977</v>
      </c>
      <c r="Q45">
        <f t="shared" si="4"/>
        <v>58.009199402264414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988.48287742857133</v>
      </c>
      <c r="E46">
        <f t="shared" si="2"/>
        <v>987.72937842857129</v>
      </c>
      <c r="F46">
        <f t="shared" si="9"/>
        <v>1480.8280390992707</v>
      </c>
      <c r="G46">
        <f t="shared" si="5"/>
        <v>243146.28915523752</v>
      </c>
      <c r="H46">
        <f t="shared" si="3"/>
        <v>513506.6417594158</v>
      </c>
      <c r="M46" s="4">
        <f>Input!J47</f>
        <v>23.143179714285566</v>
      </c>
      <c r="N46">
        <f t="shared" si="6"/>
        <v>22.927894285714139</v>
      </c>
      <c r="O46">
        <f t="shared" si="7"/>
        <v>50.979720807235545</v>
      </c>
      <c r="P46">
        <f t="shared" si="8"/>
        <v>786.90497119353176</v>
      </c>
      <c r="Q46">
        <f t="shared" si="4"/>
        <v>44.190491489204916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1012.9177692857141</v>
      </c>
      <c r="E47">
        <f t="shared" si="2"/>
        <v>1012.1642702857141</v>
      </c>
      <c r="F47">
        <f t="shared" si="9"/>
        <v>1528.9987535394196</v>
      </c>
      <c r="G47">
        <f t="shared" si="5"/>
        <v>267117.88308012474</v>
      </c>
      <c r="H47">
        <f t="shared" si="3"/>
        <v>584864.72792724345</v>
      </c>
      <c r="M47" s="4">
        <f>Input!J48</f>
        <v>24.434891857142816</v>
      </c>
      <c r="N47">
        <f t="shared" si="6"/>
        <v>24.219606428571389</v>
      </c>
      <c r="O47">
        <f t="shared" si="7"/>
        <v>48.170714440148942</v>
      </c>
      <c r="P47">
        <f t="shared" si="8"/>
        <v>573.65557498225439</v>
      </c>
      <c r="Q47">
        <f t="shared" si="4"/>
        <v>63.032564712916638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1034.5539511428572</v>
      </c>
      <c r="E48">
        <f t="shared" si="2"/>
        <v>1033.8004521428572</v>
      </c>
      <c r="F48">
        <f t="shared" si="9"/>
        <v>1574.2175882230604</v>
      </c>
      <c r="G48">
        <f t="shared" si="5"/>
        <v>292050.68096912879</v>
      </c>
      <c r="H48">
        <f t="shared" si="3"/>
        <v>656072.98919117532</v>
      </c>
      <c r="M48" s="4">
        <f>Input!J49</f>
        <v>21.636181857143015</v>
      </c>
      <c r="N48">
        <f t="shared" si="6"/>
        <v>21.420896428571588</v>
      </c>
      <c r="O48">
        <f t="shared" si="7"/>
        <v>45.218834683640701</v>
      </c>
      <c r="P48">
        <f t="shared" si="8"/>
        <v>566.34186519208197</v>
      </c>
      <c r="Q48">
        <f t="shared" si="4"/>
        <v>26.425717491370911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1056.9436318571429</v>
      </c>
      <c r="E49">
        <f t="shared" si="2"/>
        <v>1056.190132857143</v>
      </c>
      <c r="F49">
        <f t="shared" si="9"/>
        <v>1616.3878491673754</v>
      </c>
      <c r="G49">
        <f t="shared" si="5"/>
        <v>313821.48135919962</v>
      </c>
      <c r="H49">
        <f t="shared" si="3"/>
        <v>726165.73657650931</v>
      </c>
      <c r="M49" s="4">
        <f>Input!J50</f>
        <v>22.38968071428576</v>
      </c>
      <c r="N49">
        <f t="shared" si="6"/>
        <v>22.174395285714333</v>
      </c>
      <c r="O49">
        <f t="shared" si="7"/>
        <v>42.170260944315054</v>
      </c>
      <c r="P49">
        <f t="shared" si="8"/>
        <v>399.83464343680765</v>
      </c>
      <c r="Q49">
        <f t="shared" si="4"/>
        <v>34.740343012916917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1080.5173822857143</v>
      </c>
      <c r="E50">
        <f t="shared" si="2"/>
        <v>1079.7638832857144</v>
      </c>
      <c r="F50">
        <f t="shared" si="9"/>
        <v>1655.4578890309006</v>
      </c>
      <c r="G50">
        <f t="shared" si="5"/>
        <v>331423.5882509384</v>
      </c>
      <c r="H50">
        <f t="shared" si="3"/>
        <v>794279.55385322566</v>
      </c>
      <c r="M50" s="4">
        <f>Input!J51</f>
        <v>23.573750428571429</v>
      </c>
      <c r="N50">
        <f t="shared" si="6"/>
        <v>23.358465000000002</v>
      </c>
      <c r="O50">
        <f t="shared" si="7"/>
        <v>39.07003986352511</v>
      </c>
      <c r="P50">
        <f t="shared" si="8"/>
        <v>246.85358469215402</v>
      </c>
      <c r="Q50">
        <f t="shared" si="4"/>
        <v>50.100400283776018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1102.3688495714284</v>
      </c>
      <c r="E51">
        <f t="shared" si="2"/>
        <v>1101.6153505714285</v>
      </c>
      <c r="F51">
        <f t="shared" si="9"/>
        <v>1691.4189141987072</v>
      </c>
      <c r="G51">
        <f t="shared" si="5"/>
        <v>347868.24366743735</v>
      </c>
      <c r="H51">
        <f t="shared" si="3"/>
        <v>859671.37976712035</v>
      </c>
      <c r="M51" s="4">
        <f>Input!J52</f>
        <v>21.851467285714079</v>
      </c>
      <c r="N51">
        <f t="shared" si="6"/>
        <v>21.636181857142653</v>
      </c>
      <c r="O51">
        <f t="shared" si="7"/>
        <v>35.961025167806696</v>
      </c>
      <c r="P51">
        <f t="shared" si="8"/>
        <v>205.2011358750764</v>
      </c>
      <c r="Q51">
        <f t="shared" si="4"/>
        <v>28.685455725000246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1121.6368921428571</v>
      </c>
      <c r="E52">
        <f t="shared" si="2"/>
        <v>1120.8833931428571</v>
      </c>
      <c r="F52">
        <f t="shared" si="9"/>
        <v>1724.3018751959098</v>
      </c>
      <c r="G52">
        <f t="shared" si="5"/>
        <v>364113.86448321026</v>
      </c>
      <c r="H52">
        <f t="shared" si="3"/>
        <v>921729.82241950382</v>
      </c>
      <c r="M52" s="4">
        <f>Input!J53</f>
        <v>19.268042571428623</v>
      </c>
      <c r="N52">
        <f t="shared" si="6"/>
        <v>19.052757142857196</v>
      </c>
      <c r="O52">
        <f t="shared" si="7"/>
        <v>32.882960997202595</v>
      </c>
      <c r="P52">
        <f t="shared" si="8"/>
        <v>191.27453865275032</v>
      </c>
      <c r="Q52">
        <f t="shared" si="4"/>
        <v>7.6865109774794576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1138.7520807142857</v>
      </c>
      <c r="E53">
        <f t="shared" si="2"/>
        <v>1137.9985817142858</v>
      </c>
      <c r="F53">
        <f t="shared" si="9"/>
        <v>1754.1736078930526</v>
      </c>
      <c r="G53">
        <f t="shared" si="5"/>
        <v>379671.66288640391</v>
      </c>
      <c r="H53">
        <f t="shared" si="3"/>
        <v>979979.90907490207</v>
      </c>
      <c r="M53" s="4">
        <f>Input!J54</f>
        <v>17.115188571428689</v>
      </c>
      <c r="N53">
        <f t="shared" si="6"/>
        <v>16.899903142857262</v>
      </c>
      <c r="O53">
        <f t="shared" si="7"/>
        <v>29.871732697142658</v>
      </c>
      <c r="P53">
        <f t="shared" si="8"/>
        <v>168.26836198543205</v>
      </c>
      <c r="Q53">
        <f t="shared" si="4"/>
        <v>0.38390634911265747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1155.7596267142856</v>
      </c>
      <c r="E54">
        <f t="shared" si="2"/>
        <v>1155.0061277142856</v>
      </c>
      <c r="F54">
        <f t="shared" si="9"/>
        <v>1781.1324077896688</v>
      </c>
      <c r="G54">
        <f t="shared" si="5"/>
        <v>392034.11860103719</v>
      </c>
      <c r="H54">
        <f t="shared" si="3"/>
        <v>1034081.8394525757</v>
      </c>
      <c r="M54" s="4">
        <f>Input!J55</f>
        <v>17.00754599999982</v>
      </c>
      <c r="N54">
        <f t="shared" si="6"/>
        <v>16.792260571428393</v>
      </c>
      <c r="O54">
        <f t="shared" si="7"/>
        <v>26.958799896616284</v>
      </c>
      <c r="P54">
        <f t="shared" si="8"/>
        <v>103.35852185059186</v>
      </c>
      <c r="Q54">
        <f t="shared" si="4"/>
        <v>0.26210221746971818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1171.4754604285715</v>
      </c>
      <c r="E55">
        <f t="shared" si="2"/>
        <v>1170.7219614285716</v>
      </c>
      <c r="F55">
        <f t="shared" si="9"/>
        <v>1805.3032253083427</v>
      </c>
      <c r="G55">
        <f t="shared" si="5"/>
        <v>402693.38046724768</v>
      </c>
      <c r="H55">
        <f t="shared" si="3"/>
        <v>1083824.5869189021</v>
      </c>
      <c r="M55" s="4">
        <f>Input!J56</f>
        <v>15.715833714285964</v>
      </c>
      <c r="N55">
        <f t="shared" si="6"/>
        <v>15.500548285714535</v>
      </c>
      <c r="O55">
        <f t="shared" si="7"/>
        <v>24.170817518673939</v>
      </c>
      <c r="P55">
        <f t="shared" si="8"/>
        <v>75.173568572002452</v>
      </c>
      <c r="Q55">
        <f t="shared" si="4"/>
        <v>0.60801488228793232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1184.7155121428571</v>
      </c>
      <c r="E56">
        <f t="shared" si="2"/>
        <v>1183.9620131428571</v>
      </c>
      <c r="F56">
        <f t="shared" si="9"/>
        <v>1826.8326670022236</v>
      </c>
      <c r="G56">
        <f t="shared" si="5"/>
        <v>413282.67759356939</v>
      </c>
      <c r="H56">
        <f t="shared" si="3"/>
        <v>1129115.3708797419</v>
      </c>
      <c r="M56" s="4">
        <f>Input!J57</f>
        <v>13.240051714285528</v>
      </c>
      <c r="N56">
        <f t="shared" si="6"/>
        <v>13.024766285714099</v>
      </c>
      <c r="O56">
        <f t="shared" si="7"/>
        <v>21.52944169388088</v>
      </c>
      <c r="P56">
        <f t="shared" si="8"/>
        <v>72.329503798276804</v>
      </c>
      <c r="Q56">
        <f t="shared" si="4"/>
        <v>10.598508726079354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1197.0944222857142</v>
      </c>
      <c r="E57">
        <f t="shared" si="2"/>
        <v>1196.3409232857143</v>
      </c>
      <c r="F57">
        <f t="shared" si="9"/>
        <v>1845.8839768155342</v>
      </c>
      <c r="G57">
        <f t="shared" si="5"/>
        <v>421906.17838884244</v>
      </c>
      <c r="H57">
        <f t="shared" si="3"/>
        <v>1169966.1061371549</v>
      </c>
      <c r="M57" s="4">
        <f>Input!J58</f>
        <v>12.378910142857194</v>
      </c>
      <c r="N57">
        <f t="shared" si="6"/>
        <v>12.163624714285765</v>
      </c>
      <c r="O57">
        <f t="shared" si="7"/>
        <v>19.051309813310606</v>
      </c>
      <c r="P57">
        <f t="shared" si="8"/>
        <v>47.440206023328834</v>
      </c>
      <c r="Q57">
        <f t="shared" si="4"/>
        <v>16.947026739627294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1209.1504041428573</v>
      </c>
      <c r="E58">
        <f t="shared" si="2"/>
        <v>1208.3969051428573</v>
      </c>
      <c r="F58">
        <f t="shared" si="9"/>
        <v>1862.6321543223075</v>
      </c>
      <c r="G58">
        <f t="shared" si="5"/>
        <v>428023.76126889727</v>
      </c>
      <c r="H58">
        <f t="shared" si="3"/>
        <v>1206477.9304436438</v>
      </c>
      <c r="M58" s="4">
        <f>Input!J59</f>
        <v>12.055981857143024</v>
      </c>
      <c r="N58">
        <f t="shared" si="6"/>
        <v>11.840696428571595</v>
      </c>
      <c r="O58">
        <f t="shared" si="7"/>
        <v>16.748177506773303</v>
      </c>
      <c r="P58">
        <f t="shared" si="8"/>
        <v>24.083370532907789</v>
      </c>
      <c r="Q58">
        <f t="shared" si="4"/>
        <v>19.710092091953445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1220.7758154285714</v>
      </c>
      <c r="E59">
        <f t="shared" si="2"/>
        <v>1220.0223164285715</v>
      </c>
      <c r="F59">
        <f t="shared" si="9"/>
        <v>1877.2593447160218</v>
      </c>
      <c r="G59">
        <f t="shared" si="5"/>
        <v>431960.5113521188</v>
      </c>
      <c r="H59">
        <f t="shared" si="3"/>
        <v>1238824.8353483619</v>
      </c>
      <c r="M59" s="4">
        <f>Input!J60</f>
        <v>11.625411285714108</v>
      </c>
      <c r="N59">
        <f t="shared" si="6"/>
        <v>11.410125857142679</v>
      </c>
      <c r="O59">
        <f t="shared" si="7"/>
        <v>14.627190393714361</v>
      </c>
      <c r="P59">
        <f t="shared" si="8"/>
        <v>10.34950423246717</v>
      </c>
      <c r="Q59">
        <f t="shared" si="4"/>
        <v>23.718609587463909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1232.2935839999998</v>
      </c>
      <c r="E60">
        <f t="shared" si="2"/>
        <v>1231.5400849999999</v>
      </c>
      <c r="F60">
        <f t="shared" si="9"/>
        <v>1889.950609857515</v>
      </c>
      <c r="G60">
        <f t="shared" si="5"/>
        <v>433504.41924314859</v>
      </c>
      <c r="H60">
        <f t="shared" si="3"/>
        <v>1267237.2964337822</v>
      </c>
      <c r="M60" s="4">
        <f>Input!J61</f>
        <v>11.517768571428405</v>
      </c>
      <c r="N60">
        <f t="shared" si="6"/>
        <v>11.302483142856977</v>
      </c>
      <c r="O60">
        <f t="shared" si="7"/>
        <v>12.691265141493163</v>
      </c>
      <c r="P60">
        <f t="shared" si="8"/>
        <v>1.9287154397359219</v>
      </c>
      <c r="Q60">
        <f t="shared" si="4"/>
        <v>24.778674365263882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1242.7349255714284</v>
      </c>
      <c r="E61">
        <f t="shared" si="2"/>
        <v>1241.9814265714285</v>
      </c>
      <c r="F61">
        <f t="shared" si="9"/>
        <v>1900.8901625371129</v>
      </c>
      <c r="G61">
        <f t="shared" si="5"/>
        <v>434160.72233189602</v>
      </c>
      <c r="H61">
        <f t="shared" si="3"/>
        <v>1291986.6368317874</v>
      </c>
      <c r="M61" s="4">
        <f>Input!J62</f>
        <v>10.441341571428666</v>
      </c>
      <c r="N61">
        <f t="shared" si="6"/>
        <v>10.226056142857237</v>
      </c>
      <c r="O61">
        <f t="shared" si="7"/>
        <v>10.939552679597876</v>
      </c>
      <c r="P61">
        <f t="shared" si="8"/>
        <v>0.50907730794088568</v>
      </c>
      <c r="Q61">
        <f t="shared" si="4"/>
        <v>36.653885346744758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1252.3151254285713</v>
      </c>
      <c r="E62">
        <f t="shared" si="2"/>
        <v>1251.5616264285713</v>
      </c>
      <c r="F62">
        <f t="shared" si="9"/>
        <v>1910.2581187974558</v>
      </c>
      <c r="G62">
        <f t="shared" si="5"/>
        <v>433881.06905907189</v>
      </c>
      <c r="H62">
        <f t="shared" si="3"/>
        <v>1313370.680959862</v>
      </c>
      <c r="M62" s="4">
        <f>Input!J63</f>
        <v>9.5801998571428157</v>
      </c>
      <c r="N62">
        <f t="shared" si="6"/>
        <v>9.364914428571387</v>
      </c>
      <c r="O62">
        <f t="shared" si="7"/>
        <v>9.3679562603430124</v>
      </c>
      <c r="P62">
        <f t="shared" si="8"/>
        <v>9.2527405268698717E-6</v>
      </c>
      <c r="Q62">
        <f t="shared" si="4"/>
        <v>47.822576636907037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1259.204258</v>
      </c>
      <c r="E63">
        <f t="shared" si="2"/>
        <v>1258.4507590000001</v>
      </c>
      <c r="F63">
        <f t="shared" si="9"/>
        <v>1918.2277970445716</v>
      </c>
      <c r="G63">
        <f t="shared" si="5"/>
        <v>435305.73993086803</v>
      </c>
      <c r="H63">
        <f t="shared" si="3"/>
        <v>1331701.0795398613</v>
      </c>
      <c r="M63" s="4">
        <f>Input!J64</f>
        <v>6.8891325714287177</v>
      </c>
      <c r="N63">
        <f t="shared" si="6"/>
        <v>6.673847142857289</v>
      </c>
      <c r="O63">
        <f t="shared" si="7"/>
        <v>7.9696782471158043</v>
      </c>
      <c r="P63">
        <f t="shared" si="8"/>
        <v>1.6791782507638433</v>
      </c>
      <c r="Q63">
        <f t="shared" si="4"/>
        <v>92.283962939356869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1265.3398915714286</v>
      </c>
      <c r="E64">
        <f t="shared" si="2"/>
        <v>1264.5863925714286</v>
      </c>
      <c r="F64">
        <f t="shared" si="9"/>
        <v>1924.9635688560347</v>
      </c>
      <c r="G64">
        <f t="shared" si="5"/>
        <v>436098.01495762973</v>
      </c>
      <c r="H64">
        <f t="shared" si="3"/>
        <v>1347292.5244132762</v>
      </c>
      <c r="M64" s="4">
        <f>Input!J65</f>
        <v>6.1356335714285706</v>
      </c>
      <c r="N64">
        <f t="shared" si="6"/>
        <v>5.9203481428571418</v>
      </c>
      <c r="O64">
        <f t="shared" si="7"/>
        <v>6.7357718114631515</v>
      </c>
      <c r="P64">
        <f t="shared" si="8"/>
        <v>0.66491575932288349</v>
      </c>
      <c r="Q64">
        <f t="shared" si="4"/>
        <v>107.32863099926061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1271.3678825714285</v>
      </c>
      <c r="E65">
        <f t="shared" si="2"/>
        <v>1270.6143835714286</v>
      </c>
      <c r="F65">
        <f t="shared" si="9"/>
        <v>1930.6192457117763</v>
      </c>
      <c r="G65">
        <f t="shared" si="5"/>
        <v>435606.41804889945</v>
      </c>
      <c r="H65">
        <f t="shared" si="3"/>
        <v>1360453.930850121</v>
      </c>
      <c r="M65" s="4">
        <f>Input!J66</f>
        <v>6.027990999999929</v>
      </c>
      <c r="N65">
        <f t="shared" si="6"/>
        <v>5.8127055714285003</v>
      </c>
      <c r="O65">
        <f t="shared" si="7"/>
        <v>5.6556768557417119</v>
      </c>
      <c r="P65">
        <f t="shared" si="8"/>
        <v>2.4658017550242238E-2</v>
      </c>
      <c r="Q65">
        <f t="shared" si="4"/>
        <v>109.57056193430233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1276.8576599999999</v>
      </c>
      <c r="E66">
        <f t="shared" si="2"/>
        <v>1276.104161</v>
      </c>
      <c r="F66">
        <f t="shared" si="9"/>
        <v>1935.3369688732985</v>
      </c>
      <c r="G66">
        <f t="shared" si="5"/>
        <v>434587.89497651329</v>
      </c>
      <c r="H66">
        <f t="shared" si="3"/>
        <v>1371481.5506702827</v>
      </c>
      <c r="M66" s="4">
        <f>Input!J67</f>
        <v>5.4897774285714149</v>
      </c>
      <c r="N66">
        <f t="shared" si="6"/>
        <v>5.2744919999999862</v>
      </c>
      <c r="O66">
        <f t="shared" si="7"/>
        <v>4.7177231615221142</v>
      </c>
      <c r="P66">
        <f t="shared" si="8"/>
        <v>0.30999153949999869</v>
      </c>
      <c r="Q66">
        <f t="shared" si="4"/>
        <v>121.12784002759935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1281.9168667142858</v>
      </c>
      <c r="E67">
        <f t="shared" si="2"/>
        <v>1281.1633677142859</v>
      </c>
      <c r="F67">
        <f t="shared" si="9"/>
        <v>1939.2465565896816</v>
      </c>
      <c r="G67">
        <f t="shared" si="5"/>
        <v>433073.48348040984</v>
      </c>
      <c r="H67">
        <f t="shared" si="3"/>
        <v>1380653.8930633089</v>
      </c>
      <c r="M67" s="4">
        <f>Input!J68</f>
        <v>5.0592067142858923</v>
      </c>
      <c r="N67">
        <f t="shared" si="6"/>
        <v>4.8439212857144636</v>
      </c>
      <c r="O67">
        <f t="shared" si="7"/>
        <v>3.9095877163830934</v>
      </c>
      <c r="P67">
        <f t="shared" si="8"/>
        <v>0.87297921877949824</v>
      </c>
      <c r="Q67">
        <f t="shared" si="4"/>
        <v>130.79078957649301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1285.2537902857143</v>
      </c>
      <c r="E68">
        <f t="shared" ref="E68:E84" si="13">D68-$D$3</f>
        <v>1284.5002912857144</v>
      </c>
      <c r="F68">
        <f t="shared" si="9"/>
        <v>1942.4652537290999</v>
      </c>
      <c r="G68">
        <f t="shared" si="5"/>
        <v>432917.89180312568</v>
      </c>
      <c r="H68">
        <f t="shared" ref="H68:H84" si="14">(F68-$I$4)^2</f>
        <v>1388228.2704990536</v>
      </c>
      <c r="M68" s="4">
        <f>Input!J69</f>
        <v>3.3369235714285423</v>
      </c>
      <c r="N68">
        <f t="shared" si="6"/>
        <v>3.1216381428571136</v>
      </c>
      <c r="O68">
        <f t="shared" si="7"/>
        <v>3.2186971394183641</v>
      </c>
      <c r="P68">
        <f t="shared" si="8"/>
        <v>9.4204488134768359E-3</v>
      </c>
      <c r="Q68">
        <f t="shared" ref="Q68:Q84" si="15">(N68-$R$4)^2</f>
        <v>173.15041809133623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1288.5907138571431</v>
      </c>
      <c r="E69">
        <f t="shared" si="13"/>
        <v>1287.8372148571432</v>
      </c>
      <c r="F69">
        <f t="shared" si="9"/>
        <v>1945.0978236222518</v>
      </c>
      <c r="G69">
        <f t="shared" ref="G69:G84" si="16">(E69-F69)^2</f>
        <v>431991.50783428113</v>
      </c>
      <c r="H69">
        <f t="shared" si="14"/>
        <v>1394438.7517967084</v>
      </c>
      <c r="M69" s="4">
        <f>Input!J70</f>
        <v>3.3369235714287697</v>
      </c>
      <c r="N69">
        <f t="shared" ref="N69:N84" si="17">M69-$M$3</f>
        <v>3.121638142857341</v>
      </c>
      <c r="O69">
        <f t="shared" ref="O69:O84" si="18">$X$3*((1/$Z$3)*(1/SQRT(2*PI()))*EXP(-1*C69*C69/2))</f>
        <v>2.6325698931519605</v>
      </c>
      <c r="P69">
        <f t="shared" ref="P69:P84" si="19">(N69-O69)^2</f>
        <v>0.23918775286988433</v>
      </c>
      <c r="Q69">
        <f t="shared" si="15"/>
        <v>173.15041809133024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1292.2505654285717</v>
      </c>
      <c r="E70">
        <f t="shared" si="13"/>
        <v>1291.4970664285718</v>
      </c>
      <c r="F70">
        <f t="shared" ref="F70:F84" si="20">F69+O70</f>
        <v>1947.2369199896307</v>
      </c>
      <c r="G70">
        <f t="shared" si="16"/>
        <v>429994.75554827898</v>
      </c>
      <c r="H70">
        <f t="shared" si="14"/>
        <v>1399495.2894411904</v>
      </c>
      <c r="M70" s="4">
        <f>Input!J71</f>
        <v>3.6598515714285895</v>
      </c>
      <c r="N70">
        <f t="shared" si="17"/>
        <v>3.4445661428571608</v>
      </c>
      <c r="O70">
        <f t="shared" si="18"/>
        <v>2.1390963673788548</v>
      </c>
      <c r="P70">
        <f t="shared" si="19"/>
        <v>1.7042513346873787</v>
      </c>
      <c r="Q70">
        <f t="shared" si="15"/>
        <v>164.75609898321625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1296.4486305714288</v>
      </c>
      <c r="E71">
        <f t="shared" si="13"/>
        <v>1295.6951315714289</v>
      </c>
      <c r="F71">
        <f t="shared" si="20"/>
        <v>1948.9636778189699</v>
      </c>
      <c r="G71">
        <f t="shared" si="16"/>
        <v>426759.79351637571</v>
      </c>
      <c r="H71">
        <f t="shared" si="14"/>
        <v>1403583.789338338</v>
      </c>
      <c r="M71" s="4">
        <f>Input!J72</f>
        <v>4.1980651428571036</v>
      </c>
      <c r="N71">
        <f t="shared" si="17"/>
        <v>3.9827797142856749</v>
      </c>
      <c r="O71">
        <f t="shared" si="18"/>
        <v>1.7267578293392905</v>
      </c>
      <c r="P71">
        <f t="shared" si="19"/>
        <v>5.0896347453570367</v>
      </c>
      <c r="Q71">
        <f t="shared" si="15"/>
        <v>151.22903902787476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2.7652000444850109</v>
      </c>
      <c r="D72" s="4">
        <f>Input!I73</f>
        <v>1300.539053</v>
      </c>
      <c r="E72">
        <f t="shared" si="13"/>
        <v>1299.785554</v>
      </c>
      <c r="F72">
        <f t="shared" si="20"/>
        <v>1950.3484654034644</v>
      </c>
      <c r="G72">
        <f t="shared" si="16"/>
        <v>423232.10169375181</v>
      </c>
      <c r="H72">
        <f t="shared" si="14"/>
        <v>1406866.9041477535</v>
      </c>
      <c r="M72" s="4">
        <f>Input!J73</f>
        <v>4.0904224285711734</v>
      </c>
      <c r="N72">
        <f t="shared" si="17"/>
        <v>3.8751369999997447</v>
      </c>
      <c r="O72">
        <f t="shared" si="18"/>
        <v>1.3847875844943713</v>
      </c>
      <c r="P72">
        <f t="shared" si="19"/>
        <v>6.2018402113079549</v>
      </c>
      <c r="Q72">
        <f t="shared" si="15"/>
        <v>153.88810320319354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2.8461993367285854</v>
      </c>
      <c r="D73" s="4">
        <f>Input!I74</f>
        <v>1304.3065474285715</v>
      </c>
      <c r="E73">
        <f t="shared" si="13"/>
        <v>1303.5530484285716</v>
      </c>
      <c r="F73">
        <f t="shared" si="20"/>
        <v>1951.4517448616546</v>
      </c>
      <c r="G73">
        <f t="shared" si="16"/>
        <v>419772.72083968815</v>
      </c>
      <c r="H73">
        <f t="shared" si="14"/>
        <v>1409485.3522452698</v>
      </c>
      <c r="M73" s="4">
        <f>Input!J74</f>
        <v>3.767494428571581</v>
      </c>
      <c r="N73">
        <f t="shared" si="17"/>
        <v>3.5522090000001523</v>
      </c>
      <c r="O73">
        <f t="shared" si="18"/>
        <v>1.1032794581902508</v>
      </c>
      <c r="P73">
        <f t="shared" si="19"/>
        <v>5.9972559007492539</v>
      </c>
      <c r="Q73">
        <f t="shared" si="15"/>
        <v>162.00433553979121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2.9271986289721599</v>
      </c>
      <c r="D74" s="4">
        <f>Input!I75</f>
        <v>1308.3969698571429</v>
      </c>
      <c r="E74">
        <f t="shared" si="13"/>
        <v>1307.643470857143</v>
      </c>
      <c r="F74">
        <f t="shared" si="20"/>
        <v>1952.3249947663462</v>
      </c>
      <c r="G74">
        <f t="shared" si="16"/>
        <v>415614.2672698925</v>
      </c>
      <c r="H74">
        <f t="shared" si="14"/>
        <v>1411559.5899186451</v>
      </c>
      <c r="M74" s="4">
        <f>Input!J75</f>
        <v>4.0904224285714008</v>
      </c>
      <c r="N74">
        <f t="shared" si="17"/>
        <v>3.8751369999999721</v>
      </c>
      <c r="O74">
        <f t="shared" si="18"/>
        <v>0.87324990469168084</v>
      </c>
      <c r="P74">
        <f t="shared" si="19"/>
        <v>9.0113261329784482</v>
      </c>
      <c r="Q74">
        <f t="shared" si="15"/>
        <v>153.88810320318788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3.0081979212157344</v>
      </c>
      <c r="D75" s="4">
        <f>Input!I76</f>
        <v>1312.4873922857143</v>
      </c>
      <c r="E75">
        <f t="shared" si="13"/>
        <v>1311.7338932857144</v>
      </c>
      <c r="F75">
        <f t="shared" si="20"/>
        <v>1953.0116554875726</v>
      </c>
      <c r="G75">
        <f t="shared" si="16"/>
        <v>411237.16829462297</v>
      </c>
      <c r="H75">
        <f t="shared" si="14"/>
        <v>1413191.6919008449</v>
      </c>
      <c r="M75" s="4">
        <f>Input!J76</f>
        <v>4.0904224285714008</v>
      </c>
      <c r="N75">
        <f t="shared" si="17"/>
        <v>3.8751369999999721</v>
      </c>
      <c r="O75">
        <f t="shared" si="18"/>
        <v>0.68666072122632704</v>
      </c>
      <c r="P75">
        <f t="shared" si="19"/>
        <v>10.166380980302232</v>
      </c>
      <c r="Q75">
        <f t="shared" si="15"/>
        <v>153.88810320318788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3.0891972134593084</v>
      </c>
      <c r="D76" s="4">
        <f>Input!I77</f>
        <v>1316.9007428571426</v>
      </c>
      <c r="E76">
        <f t="shared" si="13"/>
        <v>1316.1472438571427</v>
      </c>
      <c r="F76">
        <f t="shared" si="20"/>
        <v>1953.5480650452562</v>
      </c>
      <c r="G76">
        <f t="shared" si="16"/>
        <v>406279.80685128138</v>
      </c>
      <c r="H76">
        <f t="shared" si="14"/>
        <v>1414467.3227479947</v>
      </c>
      <c r="M76" s="4">
        <f>Input!J77</f>
        <v>4.4133505714282819</v>
      </c>
      <c r="N76">
        <f t="shared" si="17"/>
        <v>4.1980651428568532</v>
      </c>
      <c r="O76">
        <f t="shared" si="18"/>
        <v>0.53640955768352327</v>
      </c>
      <c r="P76">
        <f t="shared" si="19"/>
        <v>13.407721624431041</v>
      </c>
      <c r="Q76">
        <f t="shared" si="15"/>
        <v>145.98043240088677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3.1701965057028829</v>
      </c>
      <c r="D77" s="4">
        <f>Input!I78</f>
        <v>1320.8835225714286</v>
      </c>
      <c r="E77">
        <f t="shared" si="13"/>
        <v>1320.1300235714286</v>
      </c>
      <c r="F77">
        <f t="shared" si="20"/>
        <v>1953.9643602930885</v>
      </c>
      <c r="G77">
        <f t="shared" si="16"/>
        <v>401745.96640738647</v>
      </c>
      <c r="H77">
        <f t="shared" si="14"/>
        <v>1415457.7074187282</v>
      </c>
      <c r="M77" s="4">
        <f>Input!J78</f>
        <v>3.9827797142859254</v>
      </c>
      <c r="N77">
        <f t="shared" si="17"/>
        <v>3.7674942857144966</v>
      </c>
      <c r="O77">
        <f t="shared" si="18"/>
        <v>0.41629524783223454</v>
      </c>
      <c r="P77">
        <f t="shared" si="19"/>
        <v>11.230534991502999</v>
      </c>
      <c r="Q77">
        <f t="shared" si="15"/>
        <v>156.57034128637289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3.2511957979464574</v>
      </c>
      <c r="D78" s="4">
        <f>Input!I79</f>
        <v>1324.6510170000001</v>
      </c>
      <c r="E78">
        <f t="shared" si="13"/>
        <v>1323.8975180000002</v>
      </c>
      <c r="F78">
        <f t="shared" si="20"/>
        <v>1954.2853248245003</v>
      </c>
      <c r="G78">
        <f t="shared" si="16"/>
        <v>397388.78699300328</v>
      </c>
      <c r="H78">
        <f t="shared" si="14"/>
        <v>1416221.5327641401</v>
      </c>
      <c r="M78" s="4">
        <f>Input!J79</f>
        <v>3.767494428571581</v>
      </c>
      <c r="N78">
        <f t="shared" si="17"/>
        <v>3.5522090000001523</v>
      </c>
      <c r="O78">
        <f t="shared" si="18"/>
        <v>0.32096453141176501</v>
      </c>
      <c r="P78">
        <f t="shared" si="19"/>
        <v>10.440940815783049</v>
      </c>
      <c r="Q78">
        <f t="shared" si="15"/>
        <v>162.00433553979121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3.3321950901900319</v>
      </c>
      <c r="D79" s="4">
        <f>Input!I80</f>
        <v>1329.2796530000001</v>
      </c>
      <c r="E79">
        <f t="shared" si="13"/>
        <v>1328.5261540000001</v>
      </c>
      <c r="F79">
        <f t="shared" si="20"/>
        <v>1954.531170897784</v>
      </c>
      <c r="G79">
        <f t="shared" si="16"/>
        <v>391882.2811811947</v>
      </c>
      <c r="H79">
        <f t="shared" si="14"/>
        <v>1416806.7319661679</v>
      </c>
      <c r="M79" s="4">
        <f>Input!J80</f>
        <v>4.6286359999999149</v>
      </c>
      <c r="N79">
        <f t="shared" si="17"/>
        <v>4.4133505714284862</v>
      </c>
      <c r="O79">
        <f t="shared" si="18"/>
        <v>0.24584607328366054</v>
      </c>
      <c r="P79">
        <f t="shared" si="19"/>
        <v>17.368093742057358</v>
      </c>
      <c r="Q79">
        <f t="shared" si="15"/>
        <v>140.82452140539814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3.4131943824336064</v>
      </c>
      <c r="D80" s="4">
        <f>Input!I81</f>
        <v>1334.1235742857141</v>
      </c>
      <c r="E80">
        <f t="shared" si="13"/>
        <v>1333.3700752857142</v>
      </c>
      <c r="F80">
        <f t="shared" si="20"/>
        <v>1954.7182477927079</v>
      </c>
      <c r="G80">
        <f t="shared" si="16"/>
        <v>386073.5514777808</v>
      </c>
      <c r="H80">
        <f t="shared" si="14"/>
        <v>1417252.1210635405</v>
      </c>
      <c r="M80" s="4">
        <f>Input!J81</f>
        <v>4.8439212857140319</v>
      </c>
      <c r="N80">
        <f t="shared" si="17"/>
        <v>4.6286358571426032</v>
      </c>
      <c r="O80">
        <f t="shared" si="18"/>
        <v>0.1870768949237975</v>
      </c>
      <c r="P80">
        <f t="shared" si="19"/>
        <v>19.727446014866192</v>
      </c>
      <c r="Q80">
        <f t="shared" si="15"/>
        <v>135.76130937047603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3.4941936746771809</v>
      </c>
      <c r="D81" s="4">
        <f>Input!I82</f>
        <v>1338.7522101428572</v>
      </c>
      <c r="E81">
        <f t="shared" si="13"/>
        <v>1337.9987111428572</v>
      </c>
      <c r="F81">
        <f t="shared" si="20"/>
        <v>1954.8596732766603</v>
      </c>
      <c r="G81">
        <f t="shared" si="16"/>
        <v>380517.44660464115</v>
      </c>
      <c r="H81">
        <f t="shared" si="14"/>
        <v>1417588.8706124399</v>
      </c>
      <c r="M81" s="4">
        <f>Input!J82</f>
        <v>4.628635857143081</v>
      </c>
      <c r="N81">
        <f t="shared" si="17"/>
        <v>4.4133504285716523</v>
      </c>
      <c r="O81">
        <f t="shared" si="18"/>
        <v>0.14142548395249327</v>
      </c>
      <c r="P81">
        <f t="shared" si="19"/>
        <v>18.249342732459407</v>
      </c>
      <c r="Q81">
        <f t="shared" si="15"/>
        <v>140.82452479594821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3.5751929669207554</v>
      </c>
      <c r="D82" s="4">
        <f>Input!I83</f>
        <v>1343.2732034285714</v>
      </c>
      <c r="E82">
        <f t="shared" si="13"/>
        <v>1342.5197044285715</v>
      </c>
      <c r="F82">
        <f t="shared" si="20"/>
        <v>1954.9658882728515</v>
      </c>
      <c r="G82">
        <f t="shared" si="16"/>
        <v>375090.32810542174</v>
      </c>
      <c r="H82">
        <f t="shared" si="14"/>
        <v>1417841.8064411699</v>
      </c>
      <c r="M82" s="4">
        <f>Input!J83</f>
        <v>4.5209932857142121</v>
      </c>
      <c r="N82">
        <f t="shared" si="17"/>
        <v>4.3057078571427834</v>
      </c>
      <c r="O82">
        <f t="shared" si="18"/>
        <v>0.10621499619128323</v>
      </c>
      <c r="P82">
        <f t="shared" si="19"/>
        <v>17.635740289182618</v>
      </c>
      <c r="Q82">
        <f t="shared" si="15"/>
        <v>143.39088994920093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3.6561922591643299</v>
      </c>
      <c r="D83" s="4">
        <f>Input!I84</f>
        <v>1347.6865540000001</v>
      </c>
      <c r="E83">
        <f t="shared" si="13"/>
        <v>1346.9330550000002</v>
      </c>
      <c r="F83">
        <f t="shared" si="20"/>
        <v>1955.0451374288855</v>
      </c>
      <c r="G83">
        <f t="shared" si="16"/>
        <v>369800.30479599535</v>
      </c>
      <c r="H83">
        <f t="shared" si="14"/>
        <v>1418030.5416745304</v>
      </c>
      <c r="M83" s="4">
        <f>Input!J84</f>
        <v>4.4133505714287367</v>
      </c>
      <c r="N83">
        <f t="shared" si="17"/>
        <v>4.1980651428573079</v>
      </c>
      <c r="O83">
        <f t="shared" si="18"/>
        <v>7.9249156033927542E-2</v>
      </c>
      <c r="P83">
        <f t="shared" si="19"/>
        <v>16.964645133311855</v>
      </c>
      <c r="Q83">
        <f t="shared" si="15"/>
        <v>145.9804324008758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3.7371915514079044</v>
      </c>
      <c r="D84" s="4">
        <f>Input!I85</f>
        <v>1353.1763315714286</v>
      </c>
      <c r="E84">
        <f t="shared" si="13"/>
        <v>1352.4228325714287</v>
      </c>
      <c r="F84">
        <f t="shared" si="20"/>
        <v>1955.1038801550455</v>
      </c>
      <c r="G84">
        <f t="shared" si="16"/>
        <v>363224.44511648588</v>
      </c>
      <c r="H84">
        <f t="shared" si="14"/>
        <v>1418170.4480795977</v>
      </c>
      <c r="M84" s="4">
        <f>Input!J85</f>
        <v>5.4897775714284762</v>
      </c>
      <c r="N84">
        <f t="shared" si="17"/>
        <v>5.2744921428570475</v>
      </c>
      <c r="O84">
        <f t="shared" si="18"/>
        <v>5.8742726159951568E-2</v>
      </c>
      <c r="P84">
        <f t="shared" si="19"/>
        <v>27.2040419777761</v>
      </c>
      <c r="Q84">
        <f t="shared" si="15"/>
        <v>121.1278368830842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0"/>
  <sheetViews>
    <sheetView zoomScale="80" zoomScaleNormal="80" workbookViewId="0"/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0.75349900000000003</v>
      </c>
      <c r="D3">
        <f>C3-$C$3</f>
        <v>0</v>
      </c>
      <c r="E3">
        <f>N3</f>
        <v>10.212017766464255</v>
      </c>
      <c r="F3">
        <f>(D3-E3)^2</f>
        <v>104.28530686258159</v>
      </c>
      <c r="G3">
        <f>(E3-$H$4)^2</f>
        <v>224111.79798652697</v>
      </c>
      <c r="H3" s="2" t="s">
        <v>11</v>
      </c>
      <c r="I3" s="23">
        <f>SUM(F3:F167)</f>
        <v>93762811.731264427</v>
      </c>
      <c r="J3">
        <f>1-(I3/I5)</f>
        <v>-1.8283173423643682</v>
      </c>
      <c r="L3">
        <f>Input!J4</f>
        <v>0.21528542857142852</v>
      </c>
      <c r="M3">
        <f>L3-$L$3</f>
        <v>0</v>
      </c>
      <c r="N3">
        <f>2*($X$3/PI())*($Z$3/(4*((B3-$Y$3)^2)+$Z$3*$Z$3))</f>
        <v>10.212017766464255</v>
      </c>
      <c r="O3">
        <f>(L3-N3)^2</f>
        <v>99.934657435472175</v>
      </c>
      <c r="P3">
        <f>(N3-$Q$4)^2</f>
        <v>0.23324095645271548</v>
      </c>
      <c r="Q3" s="1" t="s">
        <v>11</v>
      </c>
      <c r="R3" s="23">
        <f>SUM(O3:O167)</f>
        <v>23947.651807581144</v>
      </c>
      <c r="S3" s="5">
        <f>1-(R3/R5)</f>
        <v>-597.30311872014579</v>
      </c>
      <c r="V3">
        <f>COUNT(B3:B194)</f>
        <v>141</v>
      </c>
      <c r="X3">
        <v>7596741.2838420728</v>
      </c>
      <c r="Y3">
        <v>11249.96643225058</v>
      </c>
      <c r="Z3">
        <v>1071.3963776766113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0.96878442857142866</v>
      </c>
      <c r="D4">
        <f t="shared" ref="D4:D67" si="1">C4-$C$3</f>
        <v>0.21528542857142863</v>
      </c>
      <c r="E4">
        <f>N4+E3</f>
        <v>20.425847141798819</v>
      </c>
      <c r="F4">
        <f t="shared" ref="F4:F67" si="2">(D4-E4)^2</f>
        <v>408.46680476417293</v>
      </c>
      <c r="G4">
        <f t="shared" ref="G4:G67" si="3">(E4-$H$4)^2</f>
        <v>214545.57520833294</v>
      </c>
      <c r="H4">
        <f>AVERAGE(C3:C167)</f>
        <v>483.61649386119552</v>
      </c>
      <c r="I4" t="s">
        <v>5</v>
      </c>
      <c r="J4" t="s">
        <v>6</v>
      </c>
      <c r="L4">
        <f>Input!J5</f>
        <v>0.21528542857142863</v>
      </c>
      <c r="M4">
        <f t="shared" ref="M4:M67" si="4">L4-$L$3</f>
        <v>0</v>
      </c>
      <c r="N4">
        <f t="shared" ref="N4:N67" si="5">2*($X$3/PI())*($Z$3/(4*((B4-$Y$3)^2)+$Z$3*$Z$3))</f>
        <v>10.213829375334564</v>
      </c>
      <c r="O4">
        <f t="shared" ref="O4:O67" si="6">(L4-N4)^2</f>
        <v>99.970881055353729</v>
      </c>
      <c r="P4">
        <f t="shared" ref="P4:P67" si="7">(N4-$Q$4)^2</f>
        <v>0.2349940723398555</v>
      </c>
      <c r="Q4">
        <f>AVERAGE(L3:L167)</f>
        <v>9.7290675035460996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1.1840698571428572</v>
      </c>
      <c r="D5">
        <f t="shared" si="1"/>
        <v>0.43057085714285714</v>
      </c>
      <c r="E5">
        <f t="shared" ref="E5:E68" si="8">N5+E4</f>
        <v>30.641488607750205</v>
      </c>
      <c r="F5">
        <f t="shared" si="2"/>
        <v>912.69955133396206</v>
      </c>
      <c r="G5">
        <f t="shared" si="3"/>
        <v>205186.35538435882</v>
      </c>
      <c r="I5">
        <f>SUM(G3:G167)</f>
        <v>33151446.737190459</v>
      </c>
      <c r="J5" s="5">
        <f>1-((1-J3)*(V3-1)/(V3-1-1))</f>
        <v>-1.8486649491439677</v>
      </c>
      <c r="L5">
        <f>Input!J6</f>
        <v>0.21528542857142852</v>
      </c>
      <c r="M5">
        <f t="shared" si="4"/>
        <v>0</v>
      </c>
      <c r="N5">
        <f t="shared" si="5"/>
        <v>10.215641465951386</v>
      </c>
      <c r="O5">
        <f t="shared" si="6"/>
        <v>100.00712087436176</v>
      </c>
      <c r="P5">
        <f t="shared" si="7"/>
        <v>0.23675422089078071</v>
      </c>
      <c r="R5">
        <f>SUM(P3:P167)</f>
        <v>40.02595182657334</v>
      </c>
      <c r="S5" s="5">
        <f>1-((1-S3)*(V3-1)/(V3-1-1))</f>
        <v>-601.60745770374399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2.152854142857143</v>
      </c>
      <c r="D6">
        <f t="shared" si="1"/>
        <v>1.3993551428571429</v>
      </c>
      <c r="E6">
        <f t="shared" si="8"/>
        <v>40.858942646235626</v>
      </c>
      <c r="F6">
        <f t="shared" si="2"/>
        <v>1557.0590459367836</v>
      </c>
      <c r="G6">
        <f t="shared" si="3"/>
        <v>196034.24915786783</v>
      </c>
      <c r="L6">
        <f>Input!J7</f>
        <v>0.96878428571428588</v>
      </c>
      <c r="M6">
        <f t="shared" si="4"/>
        <v>0.75349885714285736</v>
      </c>
      <c r="N6">
        <f t="shared" si="5"/>
        <v>10.217454038485419</v>
      </c>
      <c r="O6">
        <f t="shared" si="6"/>
        <v>85.537892195823673</v>
      </c>
      <c r="P6">
        <f t="shared" si="7"/>
        <v>0.23852140751003537</v>
      </c>
      <c r="V6" s="19" t="s">
        <v>17</v>
      </c>
      <c r="W6" s="20">
        <f>SQRT((S5-J5)^2)</f>
        <v>599.75879275459999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3.1216384285714289</v>
      </c>
      <c r="D7">
        <f t="shared" si="1"/>
        <v>2.3681394285714288</v>
      </c>
      <c r="E7">
        <f t="shared" si="8"/>
        <v>51.078209739343059</v>
      </c>
      <c r="F7">
        <f t="shared" si="2"/>
        <v>2372.6709496803155</v>
      </c>
      <c r="G7">
        <f t="shared" si="3"/>
        <v>187089.36723107638</v>
      </c>
      <c r="L7">
        <f>Input!J8</f>
        <v>0.96878428571428588</v>
      </c>
      <c r="M7">
        <f t="shared" si="4"/>
        <v>0.75349885714285736</v>
      </c>
      <c r="N7">
        <f t="shared" si="5"/>
        <v>10.219267093107431</v>
      </c>
      <c r="O7">
        <f t="shared" si="6"/>
        <v>85.571432169876175</v>
      </c>
      <c r="P7">
        <f t="shared" si="7"/>
        <v>0.24029563760609815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4.0904227142857144</v>
      </c>
      <c r="D8">
        <f t="shared" si="1"/>
        <v>3.3369237142857142</v>
      </c>
      <c r="E8">
        <f t="shared" si="8"/>
        <v>61.299290369331331</v>
      </c>
      <c r="F8">
        <f t="shared" si="2"/>
        <v>3359.6359482539438</v>
      </c>
      <c r="G8">
        <f t="shared" si="3"/>
        <v>178351.82036518861</v>
      </c>
      <c r="L8">
        <f>Input!J9</f>
        <v>0.96878428571428543</v>
      </c>
      <c r="M8">
        <f t="shared" si="4"/>
        <v>0.75349885714285691</v>
      </c>
      <c r="N8">
        <f t="shared" si="5"/>
        <v>10.221080629988268</v>
      </c>
      <c r="O8">
        <f t="shared" si="6"/>
        <v>85.604987642265712</v>
      </c>
      <c r="P8">
        <f t="shared" si="7"/>
        <v>0.24207691659139755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5.0592069999999998</v>
      </c>
      <c r="D9">
        <f t="shared" si="1"/>
        <v>4.3057080000000001</v>
      </c>
      <c r="E9">
        <f t="shared" si="8"/>
        <v>71.522185018630182</v>
      </c>
      <c r="F9">
        <f t="shared" si="2"/>
        <v>4518.0547827960399</v>
      </c>
      <c r="G9">
        <f t="shared" si="3"/>
        <v>169821.71938043163</v>
      </c>
      <c r="L9">
        <f>Input!J10</f>
        <v>0.96878428571428543</v>
      </c>
      <c r="M9">
        <f t="shared" si="4"/>
        <v>0.75349885714285691</v>
      </c>
      <c r="N9">
        <f t="shared" si="5"/>
        <v>10.222894649298853</v>
      </c>
      <c r="O9">
        <f t="shared" si="6"/>
        <v>85.638558621403305</v>
      </c>
      <c r="P9">
        <f t="shared" si="7"/>
        <v>0.24386524988231117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6.1356338571428575</v>
      </c>
      <c r="D10">
        <f t="shared" si="1"/>
        <v>5.3821348571428578</v>
      </c>
      <c r="E10">
        <f t="shared" si="8"/>
        <v>81.74689416984036</v>
      </c>
      <c r="F10">
        <f t="shared" si="2"/>
        <v>5831.5764648862196</v>
      </c>
      <c r="G10">
        <f t="shared" si="3"/>
        <v>161499.17515609006</v>
      </c>
      <c r="L10">
        <f>Input!J11</f>
        <v>1.0764268571428577</v>
      </c>
      <c r="M10">
        <f t="shared" si="4"/>
        <v>0.86114142857142917</v>
      </c>
      <c r="N10">
        <f t="shared" si="5"/>
        <v>10.224709151210179</v>
      </c>
      <c r="O10">
        <f t="shared" si="6"/>
        <v>83.691068931945651</v>
      </c>
      <c r="P10">
        <f t="shared" si="7"/>
        <v>0.24566064289916373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7.6426315714285717</v>
      </c>
      <c r="D11">
        <f t="shared" si="1"/>
        <v>6.889132571428572</v>
      </c>
      <c r="E11">
        <f t="shared" si="8"/>
        <v>91.973418305733688</v>
      </c>
      <c r="F11">
        <f t="shared" si="2"/>
        <v>7239.3356789168765</v>
      </c>
      <c r="G11">
        <f t="shared" si="3"/>
        <v>153384.29863054119</v>
      </c>
      <c r="L11">
        <f>Input!J12</f>
        <v>1.5069977142857143</v>
      </c>
      <c r="M11">
        <f t="shared" si="4"/>
        <v>1.2917122857142858</v>
      </c>
      <c r="N11">
        <f t="shared" si="5"/>
        <v>10.226524135893326</v>
      </c>
      <c r="O11">
        <f t="shared" si="6"/>
        <v>76.030141017113237</v>
      </c>
      <c r="P11">
        <f t="shared" si="7"/>
        <v>0.24746310106624386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9.0419865714285717</v>
      </c>
      <c r="D12">
        <f t="shared" si="1"/>
        <v>8.288487571428572</v>
      </c>
      <c r="E12">
        <f t="shared" si="8"/>
        <v>102.20175790925313</v>
      </c>
      <c r="F12">
        <f t="shared" si="2"/>
        <v>8819.7023455453182</v>
      </c>
      <c r="G12">
        <f t="shared" si="3"/>
        <v>145477.2008012899</v>
      </c>
      <c r="L12">
        <f>Input!J13</f>
        <v>1.3993549999999999</v>
      </c>
      <c r="M12">
        <f t="shared" si="4"/>
        <v>1.1840695714285714</v>
      </c>
      <c r="N12">
        <f t="shared" si="5"/>
        <v>10.228339603519439</v>
      </c>
      <c r="O12">
        <f t="shared" si="6"/>
        <v>77.950969129183306</v>
      </c>
      <c r="P12">
        <f t="shared" si="7"/>
        <v>0.24927262981178813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16.469332571428573</v>
      </c>
      <c r="D13">
        <f t="shared" si="1"/>
        <v>15.715833571428574</v>
      </c>
      <c r="E13">
        <f t="shared" si="8"/>
        <v>112.43191346351287</v>
      </c>
      <c r="F13">
        <f t="shared" si="2"/>
        <v>9354.0001096920314</v>
      </c>
      <c r="G13">
        <f t="shared" si="3"/>
        <v>137777.99272500374</v>
      </c>
      <c r="L13">
        <f>Input!J14</f>
        <v>7.4273460000000018</v>
      </c>
      <c r="M13">
        <f t="shared" si="4"/>
        <v>7.212060571428573</v>
      </c>
      <c r="N13">
        <f t="shared" si="5"/>
        <v>10.230155554259742</v>
      </c>
      <c r="O13">
        <f t="shared" si="6"/>
        <v>7.8557413974496839</v>
      </c>
      <c r="P13">
        <f t="shared" si="7"/>
        <v>0.25108923456799781</v>
      </c>
      <c r="S13" t="s">
        <v>23</v>
      </c>
      <c r="T13">
        <f>_Ac*0.8413</f>
        <v>12639.831144630183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27.771815571428572</v>
      </c>
      <c r="D14">
        <f t="shared" si="1"/>
        <v>27.018316571428571</v>
      </c>
      <c r="E14">
        <f t="shared" si="8"/>
        <v>122.66388545179841</v>
      </c>
      <c r="F14">
        <f t="shared" si="2"/>
        <v>9148.07484644957</v>
      </c>
      <c r="G14">
        <f t="shared" si="3"/>
        <v>130286.78551754757</v>
      </c>
      <c r="L14">
        <f>Input!J15</f>
        <v>11.302482999999999</v>
      </c>
      <c r="M14">
        <f t="shared" si="4"/>
        <v>11.08719757142857</v>
      </c>
      <c r="N14">
        <f t="shared" si="5"/>
        <v>10.231971988285537</v>
      </c>
      <c r="O14">
        <f t="shared" si="6"/>
        <v>1.1459938262019211</v>
      </c>
      <c r="P14">
        <f t="shared" si="7"/>
        <v>0.25291292077103866</v>
      </c>
      <c r="S14" t="s">
        <v>24</v>
      </c>
      <c r="T14">
        <f>_Ac*0.9772</f>
        <v>14681.615350686572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45.102289571428578</v>
      </c>
      <c r="D15">
        <f t="shared" si="1"/>
        <v>44.34879057142858</v>
      </c>
      <c r="E15">
        <f t="shared" si="8"/>
        <v>132.89767435756661</v>
      </c>
      <c r="F15">
        <f t="shared" si="2"/>
        <v>7840.904819770979</v>
      </c>
      <c r="G15">
        <f t="shared" si="3"/>
        <v>123003.69035401901</v>
      </c>
      <c r="L15">
        <f>Input!J16</f>
        <v>17.330474000000006</v>
      </c>
      <c r="M15">
        <f t="shared" si="4"/>
        <v>17.115188571428579</v>
      </c>
      <c r="N15">
        <f t="shared" si="5"/>
        <v>10.233788905768197</v>
      </c>
      <c r="O15">
        <f t="shared" si="6"/>
        <v>50.362939326691937</v>
      </c>
      <c r="P15">
        <f t="shared" si="7"/>
        <v>0.25474369386104023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66.092615285714288</v>
      </c>
      <c r="D16">
        <f t="shared" si="1"/>
        <v>65.339116285714283</v>
      </c>
      <c r="E16">
        <f t="shared" si="8"/>
        <v>143.13328066444581</v>
      </c>
      <c r="F16">
        <f t="shared" si="2"/>
        <v>6051.9320113851009</v>
      </c>
      <c r="G16">
        <f t="shared" si="3"/>
        <v>115928.81846878333</v>
      </c>
      <c r="L16">
        <f>Input!J17</f>
        <v>20.99032571428571</v>
      </c>
      <c r="M16">
        <f t="shared" si="4"/>
        <v>20.775040285714283</v>
      </c>
      <c r="N16">
        <f t="shared" si="5"/>
        <v>10.23560630687918</v>
      </c>
      <c r="O16">
        <f t="shared" si="6"/>
        <v>115.66398953204666</v>
      </c>
      <c r="P16">
        <f t="shared" si="7"/>
        <v>0.25658155928210957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89.020509571428562</v>
      </c>
      <c r="D17">
        <f t="shared" si="1"/>
        <v>88.267010571428557</v>
      </c>
      <c r="E17">
        <f t="shared" si="8"/>
        <v>153.37070485623582</v>
      </c>
      <c r="F17">
        <f t="shared" si="2"/>
        <v>4238.4910095296455</v>
      </c>
      <c r="G17">
        <f t="shared" si="3"/>
        <v>109062.28115550836</v>
      </c>
      <c r="L17">
        <f>Input!J18</f>
        <v>22.927894285714274</v>
      </c>
      <c r="M17">
        <f t="shared" si="4"/>
        <v>22.712608857142847</v>
      </c>
      <c r="N17">
        <f t="shared" si="5"/>
        <v>10.237424191790012</v>
      </c>
      <c r="O17">
        <f t="shared" si="6"/>
        <v>161.04803120478607</v>
      </c>
      <c r="P17">
        <f t="shared" si="7"/>
        <v>0.25842652248231851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115.07004199999999</v>
      </c>
      <c r="D18">
        <f t="shared" si="1"/>
        <v>114.31654299999998</v>
      </c>
      <c r="E18">
        <f t="shared" si="8"/>
        <v>163.60994741690811</v>
      </c>
      <c r="F18">
        <f t="shared" si="2"/>
        <v>2429.8397190088581</v>
      </c>
      <c r="G18">
        <f t="shared" si="3"/>
        <v>102404.18976719989</v>
      </c>
      <c r="L18">
        <f>Input!J19</f>
        <v>26.049532428571425</v>
      </c>
      <c r="M18">
        <f t="shared" si="4"/>
        <v>25.834246999999998</v>
      </c>
      <c r="N18">
        <f t="shared" si="5"/>
        <v>10.239242560672297</v>
      </c>
      <c r="O18">
        <f t="shared" si="6"/>
        <v>249.96526570699382</v>
      </c>
      <c r="P18">
        <f t="shared" si="7"/>
        <v>0.26027858891371874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142.0883587142857</v>
      </c>
      <c r="D19">
        <f t="shared" si="1"/>
        <v>141.3348597142857</v>
      </c>
      <c r="E19">
        <f t="shared" si="8"/>
        <v>173.85100883060582</v>
      </c>
      <c r="F19">
        <f t="shared" si="2"/>
        <v>1057.2999533547659</v>
      </c>
      <c r="G19">
        <f t="shared" si="3"/>
        <v>95954.655716236506</v>
      </c>
      <c r="L19">
        <f>Input!J20</f>
        <v>27.018316714285717</v>
      </c>
      <c r="M19">
        <f t="shared" si="4"/>
        <v>26.80303128571429</v>
      </c>
      <c r="N19">
        <f t="shared" si="5"/>
        <v>10.241061413697711</v>
      </c>
      <c r="O19">
        <f t="shared" si="6"/>
        <v>281.47629542110838</v>
      </c>
      <c r="P19">
        <f t="shared" si="7"/>
        <v>0.26213776403233624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164.04746871428571</v>
      </c>
      <c r="D20">
        <f t="shared" si="1"/>
        <v>163.29396971428571</v>
      </c>
      <c r="E20">
        <f t="shared" si="8"/>
        <v>184.09388958164385</v>
      </c>
      <c r="F20">
        <f t="shared" si="2"/>
        <v>432.63666648851995</v>
      </c>
      <c r="G20">
        <f t="shared" si="3"/>
        <v>89713.790474404901</v>
      </c>
      <c r="L20">
        <f>Input!J21</f>
        <v>21.95911000000001</v>
      </c>
      <c r="M20">
        <f t="shared" si="4"/>
        <v>21.743824571428583</v>
      </c>
      <c r="N20">
        <f t="shared" si="5"/>
        <v>10.242880751038015</v>
      </c>
      <c r="O20">
        <f t="shared" si="6"/>
        <v>137.27002781423255</v>
      </c>
      <c r="P20">
        <f t="shared" si="7"/>
        <v>0.2640040532981886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184.60722371428571</v>
      </c>
      <c r="D21">
        <f t="shared" si="1"/>
        <v>183.8537247142857</v>
      </c>
      <c r="E21">
        <f t="shared" si="8"/>
        <v>194.33859015450889</v>
      </c>
      <c r="F21">
        <f t="shared" si="2"/>
        <v>109.9324032995866</v>
      </c>
      <c r="G21">
        <f t="shared" si="3"/>
        <v>83681.705572935069</v>
      </c>
      <c r="L21">
        <f>Input!J22</f>
        <v>20.559754999999996</v>
      </c>
      <c r="M21">
        <f t="shared" si="4"/>
        <v>20.344469571428569</v>
      </c>
      <c r="N21">
        <f t="shared" si="5"/>
        <v>10.244700572865041</v>
      </c>
      <c r="O21">
        <f t="shared" si="6"/>
        <v>106.40034783475643</v>
      </c>
      <c r="P21">
        <f t="shared" si="7"/>
        <v>0.26587746217527186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201.29184157142859</v>
      </c>
      <c r="D22">
        <f t="shared" si="1"/>
        <v>200.53834257142859</v>
      </c>
      <c r="E22">
        <f t="shared" si="8"/>
        <v>204.58511103385959</v>
      </c>
      <c r="F22">
        <f t="shared" si="2"/>
        <v>16.376334988526192</v>
      </c>
      <c r="G22">
        <f t="shared" si="3"/>
        <v>77858.512602535324</v>
      </c>
      <c r="L22">
        <f>Input!J23</f>
        <v>16.684617857142882</v>
      </c>
      <c r="M22">
        <f t="shared" si="4"/>
        <v>16.469332428571455</v>
      </c>
      <c r="N22">
        <f t="shared" si="5"/>
        <v>10.246520879350697</v>
      </c>
      <c r="O22">
        <f t="shared" si="6"/>
        <v>41.449092695456862</v>
      </c>
      <c r="P22">
        <f t="shared" si="7"/>
        <v>0.26775799613157436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217.11531785714286</v>
      </c>
      <c r="D23">
        <f t="shared" si="1"/>
        <v>216.36181885714285</v>
      </c>
      <c r="E23">
        <f t="shared" si="8"/>
        <v>214.83345270452656</v>
      </c>
      <c r="F23">
        <f t="shared" si="2"/>
        <v>2.3359030964631082</v>
      </c>
      <c r="G23">
        <f t="shared" si="3"/>
        <v>72244.323213427604</v>
      </c>
      <c r="L23">
        <f>Input!J24</f>
        <v>15.823476285714264</v>
      </c>
      <c r="M23">
        <f t="shared" si="4"/>
        <v>15.608190857142835</v>
      </c>
      <c r="N23">
        <f t="shared" si="5"/>
        <v>10.248341670666971</v>
      </c>
      <c r="O23">
        <f t="shared" si="6"/>
        <v>31.082125975898531</v>
      </c>
      <c r="P23">
        <f t="shared" si="7"/>
        <v>0.26964566063907441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232.61586614285713</v>
      </c>
      <c r="D24">
        <f t="shared" si="1"/>
        <v>231.86236714285712</v>
      </c>
      <c r="E24">
        <f t="shared" si="8"/>
        <v>225.08361565151247</v>
      </c>
      <c r="F24">
        <f t="shared" si="2"/>
        <v>45.951471781407314</v>
      </c>
      <c r="G24">
        <f t="shared" si="3"/>
        <v>66839.249115382816</v>
      </c>
      <c r="L24">
        <f>Input!J25</f>
        <v>15.500548285714274</v>
      </c>
      <c r="M24">
        <f t="shared" si="4"/>
        <v>15.285262857142845</v>
      </c>
      <c r="N24">
        <f t="shared" si="5"/>
        <v>10.250162946985917</v>
      </c>
      <c r="O24">
        <f t="shared" si="6"/>
        <v>27.566546205133683</v>
      </c>
      <c r="P24">
        <f t="shared" si="7"/>
        <v>0.2715404611737397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248.33169971428569</v>
      </c>
      <c r="D25">
        <f t="shared" si="1"/>
        <v>247.57820071428569</v>
      </c>
      <c r="E25">
        <f t="shared" si="8"/>
        <v>235.33560035999216</v>
      </c>
      <c r="F25">
        <f t="shared" si="2"/>
        <v>149.88126343494804</v>
      </c>
      <c r="G25">
        <f t="shared" si="3"/>
        <v>61643.402077755891</v>
      </c>
      <c r="L25">
        <f>Input!J26</f>
        <v>15.715833571428561</v>
      </c>
      <c r="M25">
        <f t="shared" si="4"/>
        <v>15.500548142857133</v>
      </c>
      <c r="N25">
        <f t="shared" si="5"/>
        <v>10.251984708479677</v>
      </c>
      <c r="O25">
        <f t="shared" si="6"/>
        <v>29.853644397147818</v>
      </c>
      <c r="P25">
        <f t="shared" si="7"/>
        <v>0.27344240321554486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277.50287028571427</v>
      </c>
      <c r="D26">
        <f t="shared" si="1"/>
        <v>276.74937128571429</v>
      </c>
      <c r="E26">
        <f t="shared" si="8"/>
        <v>245.58940731531263</v>
      </c>
      <c r="F26">
        <f t="shared" si="2"/>
        <v>970.94335463672974</v>
      </c>
      <c r="G26">
        <f t="shared" si="3"/>
        <v>56656.893929521226</v>
      </c>
      <c r="L26">
        <f>Input!J27</f>
        <v>29.171170571428576</v>
      </c>
      <c r="M26">
        <f t="shared" si="4"/>
        <v>28.955885142857149</v>
      </c>
      <c r="N26">
        <f t="shared" si="5"/>
        <v>10.253806955320462</v>
      </c>
      <c r="O26">
        <f t="shared" si="6"/>
        <v>357.86664618405098</v>
      </c>
      <c r="P26">
        <f t="shared" si="7"/>
        <v>0.27535149224845823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308.93453742857139</v>
      </c>
      <c r="D27">
        <f t="shared" si="1"/>
        <v>308.18103842857141</v>
      </c>
      <c r="E27">
        <f t="shared" si="8"/>
        <v>255.84503700299319</v>
      </c>
      <c r="F27">
        <f t="shared" si="2"/>
        <v>2739.057045218125</v>
      </c>
      <c r="G27">
        <f t="shared" si="3"/>
        <v>51879.836559307922</v>
      </c>
      <c r="L27">
        <f>Input!J28</f>
        <v>31.431667142857123</v>
      </c>
      <c r="M27">
        <f t="shared" si="4"/>
        <v>31.216381714285696</v>
      </c>
      <c r="N27">
        <f t="shared" si="5"/>
        <v>10.255629687680566</v>
      </c>
      <c r="O27">
        <f t="shared" si="6"/>
        <v>448.42456230304037</v>
      </c>
      <c r="P27">
        <f t="shared" si="7"/>
        <v>0.27726773376045938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345.42541128571429</v>
      </c>
      <c r="D28">
        <f t="shared" si="1"/>
        <v>344.67191228571431</v>
      </c>
      <c r="E28">
        <f t="shared" si="8"/>
        <v>266.10248990872554</v>
      </c>
      <c r="F28">
        <f t="shared" si="2"/>
        <v>6173.1541326536635</v>
      </c>
      <c r="G28">
        <f t="shared" si="3"/>
        <v>47312.341915435121</v>
      </c>
      <c r="L28">
        <f>Input!J29</f>
        <v>36.490873857142901</v>
      </c>
      <c r="M28">
        <f t="shared" si="4"/>
        <v>36.275588428571474</v>
      </c>
      <c r="N28">
        <f t="shared" si="5"/>
        <v>10.257452905732354</v>
      </c>
      <c r="O28">
        <f t="shared" si="6"/>
        <v>688.19237481390587</v>
      </c>
      <c r="P28">
        <f t="shared" si="7"/>
        <v>0.27919113324352957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383.42328300000003</v>
      </c>
      <c r="D29">
        <f t="shared" si="1"/>
        <v>382.66978400000005</v>
      </c>
      <c r="E29">
        <f t="shared" si="8"/>
        <v>276.36176651837383</v>
      </c>
      <c r="F29">
        <f t="shared" si="2"/>
        <v>11301.394580873746</v>
      </c>
      <c r="G29">
        <f t="shared" si="3"/>
        <v>42954.522005947365</v>
      </c>
      <c r="L29">
        <f>Input!J30</f>
        <v>37.997871714285736</v>
      </c>
      <c r="M29">
        <f t="shared" si="4"/>
        <v>37.782586285714309</v>
      </c>
      <c r="N29">
        <f t="shared" si="5"/>
        <v>10.259276609648266</v>
      </c>
      <c r="O29">
        <f t="shared" si="6"/>
        <v>769.42965837901772</v>
      </c>
      <c r="P29">
        <f t="shared" si="7"/>
        <v>0.28112169619365823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422.49758157142861</v>
      </c>
      <c r="D30">
        <f t="shared" si="1"/>
        <v>421.74408257142863</v>
      </c>
      <c r="E30">
        <f t="shared" si="8"/>
        <v>286.62286731797462</v>
      </c>
      <c r="F30">
        <f t="shared" si="2"/>
        <v>18257.742811570253</v>
      </c>
      <c r="G30">
        <f t="shared" si="3"/>
        <v>38806.488898649986</v>
      </c>
      <c r="L30">
        <f>Input!J31</f>
        <v>39.074298571428585</v>
      </c>
      <c r="M30">
        <f t="shared" si="4"/>
        <v>38.859013142857158</v>
      </c>
      <c r="N30">
        <f t="shared" si="5"/>
        <v>10.261100799600824</v>
      </c>
      <c r="O30">
        <f t="shared" si="6"/>
        <v>830.20036583846013</v>
      </c>
      <c r="P30">
        <f t="shared" si="7"/>
        <v>0.28305942811085366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462.97123528571427</v>
      </c>
      <c r="D31">
        <f t="shared" si="1"/>
        <v>462.2177362857143</v>
      </c>
      <c r="E31">
        <f t="shared" si="8"/>
        <v>296.88579279373727</v>
      </c>
      <c r="F31">
        <f t="shared" si="2"/>
        <v>27334.651538834285</v>
      </c>
      <c r="G31">
        <f t="shared" si="3"/>
        <v>34868.354721144453</v>
      </c>
      <c r="L31">
        <f>Input!J32</f>
        <v>40.47365371428566</v>
      </c>
      <c r="M31">
        <f t="shared" si="4"/>
        <v>40.258368285714234</v>
      </c>
      <c r="N31">
        <f t="shared" si="5"/>
        <v>10.262925475762621</v>
      </c>
      <c r="O31">
        <f t="shared" si="6"/>
        <v>912.6881007018934</v>
      </c>
      <c r="P31">
        <f t="shared" si="7"/>
        <v>0.28500433449913654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503.33724628571429</v>
      </c>
      <c r="D32">
        <f t="shared" si="1"/>
        <v>502.58374728571431</v>
      </c>
      <c r="E32">
        <f t="shared" si="8"/>
        <v>307.15054343204361</v>
      </c>
      <c r="F32">
        <f t="shared" si="2"/>
        <v>38194.13716851041</v>
      </c>
      <c r="G32">
        <f t="shared" si="3"/>
        <v>31140.231660863901</v>
      </c>
      <c r="L32">
        <f>Input!J33</f>
        <v>40.366011000000015</v>
      </c>
      <c r="M32">
        <f t="shared" si="4"/>
        <v>40.150725571428588</v>
      </c>
      <c r="N32">
        <f t="shared" si="5"/>
        <v>10.264750638306333</v>
      </c>
      <c r="O32">
        <f t="shared" si="6"/>
        <v>906.08587536247126</v>
      </c>
      <c r="P32">
        <f t="shared" si="7"/>
        <v>0.28695642086655077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537.7829089999999</v>
      </c>
      <c r="D33">
        <f t="shared" si="1"/>
        <v>537.02940999999987</v>
      </c>
      <c r="E33">
        <f t="shared" si="8"/>
        <v>317.41711971944829</v>
      </c>
      <c r="F33">
        <f t="shared" si="2"/>
        <v>48229.558042269251</v>
      </c>
      <c r="G33">
        <f t="shared" si="3"/>
        <v>27622.231965108476</v>
      </c>
      <c r="L33">
        <f>Input!J34</f>
        <v>34.445662714285618</v>
      </c>
      <c r="M33">
        <f t="shared" si="4"/>
        <v>34.230377285714191</v>
      </c>
      <c r="N33">
        <f t="shared" si="5"/>
        <v>10.266576287404707</v>
      </c>
      <c r="O33">
        <f t="shared" si="6"/>
        <v>584.6282204385767</v>
      </c>
      <c r="P33">
        <f t="shared" si="7"/>
        <v>0.28891569272515893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579.33298971428565</v>
      </c>
      <c r="D34">
        <f t="shared" si="1"/>
        <v>578.57949071428561</v>
      </c>
      <c r="E34">
        <f t="shared" si="8"/>
        <v>327.68552214267885</v>
      </c>
      <c r="F34">
        <f t="shared" si="2"/>
        <v>62947.783465610402</v>
      </c>
      <c r="G34">
        <f t="shared" si="3"/>
        <v>24314.467941080846</v>
      </c>
      <c r="L34">
        <f>Input!J35</f>
        <v>41.550080714285741</v>
      </c>
      <c r="M34">
        <f t="shared" si="4"/>
        <v>41.334795285714314</v>
      </c>
      <c r="N34">
        <f t="shared" si="5"/>
        <v>10.268402423230567</v>
      </c>
      <c r="O34">
        <f t="shared" si="6"/>
        <v>978.5433967050725</v>
      </c>
      <c r="P34">
        <f t="shared" si="7"/>
        <v>0.29088215559105096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621.74421199999995</v>
      </c>
      <c r="D35">
        <f t="shared" si="1"/>
        <v>620.99071299999991</v>
      </c>
      <c r="E35">
        <f t="shared" si="8"/>
        <v>337.95575118863565</v>
      </c>
      <c r="F35">
        <f t="shared" si="2"/>
        <v>80108.789607560437</v>
      </c>
      <c r="G35">
        <f t="shared" si="3"/>
        <v>21217.051955921706</v>
      </c>
      <c r="L35">
        <f>Input!J36</f>
        <v>42.411222285714302</v>
      </c>
      <c r="M35">
        <f t="shared" si="4"/>
        <v>42.195936857142875</v>
      </c>
      <c r="N35">
        <f t="shared" si="5"/>
        <v>10.270229045956819</v>
      </c>
      <c r="O35">
        <f t="shared" si="6"/>
        <v>1033.0434464381362</v>
      </c>
      <c r="P35">
        <f t="shared" si="7"/>
        <v>0.29285581498434915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666.73885899999993</v>
      </c>
      <c r="D36">
        <f t="shared" si="1"/>
        <v>665.9853599999999</v>
      </c>
      <c r="E36">
        <f t="shared" si="8"/>
        <v>348.22780734439209</v>
      </c>
      <c r="F36">
        <f t="shared" si="2"/>
        <v>100969.86226968137</v>
      </c>
      <c r="G36">
        <f t="shared" si="3"/>
        <v>18330.096436745273</v>
      </c>
      <c r="L36">
        <f>Input!J37</f>
        <v>44.994646999999986</v>
      </c>
      <c r="M36">
        <f t="shared" si="4"/>
        <v>44.779361571428559</v>
      </c>
      <c r="N36">
        <f t="shared" si="5"/>
        <v>10.27205615575644</v>
      </c>
      <c r="O36">
        <f t="shared" si="6"/>
        <v>1205.6583149367459</v>
      </c>
      <c r="P36">
        <f t="shared" si="7"/>
        <v>0.2948366764292018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709.04243857142853</v>
      </c>
      <c r="D37">
        <f t="shared" si="1"/>
        <v>708.2889395714285</v>
      </c>
      <c r="E37">
        <f t="shared" si="8"/>
        <v>358.50169109719457</v>
      </c>
      <c r="F37">
        <f t="shared" si="2"/>
        <v>122351.11919517547</v>
      </c>
      <c r="G37">
        <f t="shared" si="3"/>
        <v>15653.713870674861</v>
      </c>
      <c r="L37">
        <f>Input!J38</f>
        <v>42.3035795714286</v>
      </c>
      <c r="M37">
        <f t="shared" si="4"/>
        <v>42.088294142857173</v>
      </c>
      <c r="N37">
        <f t="shared" si="5"/>
        <v>10.273883752802485</v>
      </c>
      <c r="O37">
        <f t="shared" si="6"/>
        <v>1025.9014142337153</v>
      </c>
      <c r="P37">
        <f t="shared" si="7"/>
        <v>0.29682474545379572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752.53008771428574</v>
      </c>
      <c r="D38">
        <f t="shared" si="1"/>
        <v>751.77658871428571</v>
      </c>
      <c r="E38">
        <f t="shared" si="8"/>
        <v>368.77740293446266</v>
      </c>
      <c r="F38">
        <f t="shared" si="2"/>
        <v>146688.3763080074</v>
      </c>
      <c r="G38">
        <f t="shared" si="3"/>
        <v>13188.016804878418</v>
      </c>
      <c r="L38">
        <f>Input!J39</f>
        <v>43.487649142857208</v>
      </c>
      <c r="M38">
        <f t="shared" si="4"/>
        <v>43.272363714285781</v>
      </c>
      <c r="N38">
        <f t="shared" si="5"/>
        <v>10.275711837268087</v>
      </c>
      <c r="O38">
        <f t="shared" si="6"/>
        <v>1103.0327795903822</v>
      </c>
      <c r="P38">
        <f t="shared" si="7"/>
        <v>0.29882002759035564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796.23302228571436</v>
      </c>
      <c r="D39">
        <f t="shared" si="1"/>
        <v>795.47952328571432</v>
      </c>
      <c r="E39">
        <f t="shared" si="8"/>
        <v>379.05494334378909</v>
      </c>
      <c r="F39">
        <f t="shared" si="2"/>
        <v>173409.43077980887</v>
      </c>
      <c r="G39">
        <f t="shared" si="3"/>
        <v>10933.117846604137</v>
      </c>
      <c r="L39">
        <f>Input!J40</f>
        <v>43.702934571428614</v>
      </c>
      <c r="M39">
        <f t="shared" si="4"/>
        <v>43.487649142857187</v>
      </c>
      <c r="N39">
        <f t="shared" si="5"/>
        <v>10.277540409326459</v>
      </c>
      <c r="O39">
        <f t="shared" si="6"/>
        <v>1117.2569748918925</v>
      </c>
      <c r="P39">
        <f t="shared" si="7"/>
        <v>0.30082252837515105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833.80032328571428</v>
      </c>
      <c r="D40">
        <f t="shared" si="1"/>
        <v>833.04682428571425</v>
      </c>
      <c r="E40">
        <f t="shared" si="8"/>
        <v>389.33431281293997</v>
      </c>
      <c r="F40">
        <f t="shared" si="2"/>
        <v>196880.79283747685</v>
      </c>
      <c r="G40">
        <f t="shared" si="3"/>
        <v>8889.1296632160393</v>
      </c>
      <c r="L40">
        <f>Input!J41</f>
        <v>37.567300999999929</v>
      </c>
      <c r="M40">
        <f t="shared" si="4"/>
        <v>37.352015571428502</v>
      </c>
      <c r="N40">
        <f t="shared" si="5"/>
        <v>10.279369469150883</v>
      </c>
      <c r="O40">
        <f t="shared" si="6"/>
        <v>744.63120723230566</v>
      </c>
      <c r="P40">
        <f t="shared" si="7"/>
        <v>0.30283225334848773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865.77020400000004</v>
      </c>
      <c r="D41">
        <f t="shared" si="1"/>
        <v>865.016705</v>
      </c>
      <c r="E41">
        <f t="shared" si="8"/>
        <v>399.61551182985471</v>
      </c>
      <c r="F41">
        <f t="shared" si="2"/>
        <v>216598.2706041949</v>
      </c>
      <c r="G41">
        <f t="shared" si="3"/>
        <v>7056.1649822296422</v>
      </c>
      <c r="L41">
        <f>Input!J42</f>
        <v>31.96988071428575</v>
      </c>
      <c r="M41">
        <f t="shared" si="4"/>
        <v>31.754595285714323</v>
      </c>
      <c r="N41">
        <f t="shared" si="5"/>
        <v>10.281199016914721</v>
      </c>
      <c r="O41">
        <f t="shared" si="6"/>
        <v>470.39891376987714</v>
      </c>
      <c r="P41">
        <f t="shared" si="7"/>
        <v>0.30484920805472432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894.29551842857131</v>
      </c>
      <c r="D42">
        <f t="shared" si="1"/>
        <v>893.54201942857128</v>
      </c>
      <c r="E42">
        <f t="shared" si="8"/>
        <v>409.8985408826461</v>
      </c>
      <c r="F42">
        <f t="shared" si="2"/>
        <v>233911.01434000279</v>
      </c>
      <c r="G42">
        <f t="shared" si="3"/>
        <v>5434.3365913476237</v>
      </c>
      <c r="L42">
        <f>Input!J43</f>
        <v>28.525314428571278</v>
      </c>
      <c r="M42">
        <f t="shared" si="4"/>
        <v>28.310028999999851</v>
      </c>
      <c r="N42">
        <f t="shared" si="5"/>
        <v>10.283029052791417</v>
      </c>
      <c r="O42">
        <f t="shared" si="6"/>
        <v>332.78097573139178</v>
      </c>
      <c r="P42">
        <f t="shared" si="7"/>
        <v>0.30687339804227171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917.11576985714294</v>
      </c>
      <c r="D43">
        <f t="shared" si="1"/>
        <v>916.3622708571429</v>
      </c>
      <c r="E43">
        <f t="shared" si="8"/>
        <v>420.18340045960059</v>
      </c>
      <c r="F43">
        <f t="shared" si="2"/>
        <v>246193.47142898108</v>
      </c>
      <c r="G43">
        <f t="shared" si="3"/>
        <v>4023.7573384954662</v>
      </c>
      <c r="L43">
        <f>Input!J44</f>
        <v>22.820251428571623</v>
      </c>
      <c r="M43">
        <f t="shared" si="4"/>
        <v>22.604966000000196</v>
      </c>
      <c r="N43">
        <f t="shared" si="5"/>
        <v>10.284859576954489</v>
      </c>
      <c r="O43">
        <f t="shared" si="6"/>
        <v>157.13604887358926</v>
      </c>
      <c r="P43">
        <f t="shared" si="7"/>
        <v>0.30890482886359605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941.22773385714299</v>
      </c>
      <c r="D44">
        <f t="shared" si="1"/>
        <v>940.47423485714296</v>
      </c>
      <c r="E44">
        <f t="shared" si="8"/>
        <v>430.47009104917811</v>
      </c>
      <c r="F44">
        <f t="shared" si="2"/>
        <v>260104.22670129529</v>
      </c>
      <c r="G44">
        <f t="shared" si="3"/>
        <v>2824.5401318572126</v>
      </c>
      <c r="L44">
        <f>Input!J45</f>
        <v>24.111964000000057</v>
      </c>
      <c r="M44">
        <f t="shared" si="4"/>
        <v>23.89667857142863</v>
      </c>
      <c r="N44">
        <f t="shared" si="5"/>
        <v>10.286690589577526</v>
      </c>
      <c r="O44">
        <f t="shared" si="6"/>
        <v>191.13818487293622</v>
      </c>
      <c r="P44">
        <f t="shared" si="7"/>
        <v>0.31094350607521209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965.33969771428576</v>
      </c>
      <c r="D45">
        <f t="shared" si="1"/>
        <v>964.58619871428573</v>
      </c>
      <c r="E45">
        <f t="shared" si="8"/>
        <v>440.7586131400123</v>
      </c>
      <c r="F45">
        <f t="shared" si="2"/>
        <v>274395.3394085727</v>
      </c>
      <c r="G45">
        <f t="shared" si="3"/>
        <v>1836.7979399111684</v>
      </c>
      <c r="L45">
        <f>Input!J46</f>
        <v>24.111963857142769</v>
      </c>
      <c r="M45">
        <f t="shared" si="4"/>
        <v>23.896678428571342</v>
      </c>
      <c r="N45">
        <f t="shared" si="5"/>
        <v>10.288522090834206</v>
      </c>
      <c r="O45">
        <f t="shared" si="6"/>
        <v>191.087542266524</v>
      </c>
      <c r="P45">
        <f t="shared" si="7"/>
        <v>0.31298943523770578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988.48287742857133</v>
      </c>
      <c r="D46">
        <f t="shared" si="1"/>
        <v>987.72937842857129</v>
      </c>
      <c r="E46">
        <f t="shared" si="8"/>
        <v>451.04896722091058</v>
      </c>
      <c r="F46">
        <f t="shared" si="2"/>
        <v>288025.86377402372</v>
      </c>
      <c r="G46">
        <f t="shared" si="3"/>
        <v>1060.6437914656692</v>
      </c>
      <c r="L46">
        <f>Input!J47</f>
        <v>23.143179714285566</v>
      </c>
      <c r="M46">
        <f t="shared" si="4"/>
        <v>22.927894285714139</v>
      </c>
      <c r="N46">
        <f t="shared" si="5"/>
        <v>10.290354080898272</v>
      </c>
      <c r="O46">
        <f t="shared" si="6"/>
        <v>165.1951267622575</v>
      </c>
      <c r="P46">
        <f t="shared" si="7"/>
        <v>0.31504262191571603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1012.9177692857141</v>
      </c>
      <c r="D47">
        <f t="shared" si="1"/>
        <v>1012.1642702857141</v>
      </c>
      <c r="E47">
        <f t="shared" si="8"/>
        <v>461.34115378085414</v>
      </c>
      <c r="F47">
        <f t="shared" si="2"/>
        <v>303406.10567612655</v>
      </c>
      <c r="G47">
        <f t="shared" si="3"/>
        <v>496.19077569486308</v>
      </c>
      <c r="L47">
        <f>Input!J48</f>
        <v>24.434891857142816</v>
      </c>
      <c r="M47">
        <f t="shared" si="4"/>
        <v>24.219606428571389</v>
      </c>
      <c r="N47">
        <f t="shared" si="5"/>
        <v>10.292186559943552</v>
      </c>
      <c r="O47">
        <f t="shared" si="6"/>
        <v>200.01611312342811</v>
      </c>
      <c r="P47">
        <f t="shared" si="7"/>
        <v>0.3171030716779572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1034.5539511428572</v>
      </c>
      <c r="D48">
        <f t="shared" si="1"/>
        <v>1033.8004521428572</v>
      </c>
      <c r="E48">
        <f t="shared" si="8"/>
        <v>471.63517330899811</v>
      </c>
      <c r="F48">
        <f t="shared" si="2"/>
        <v>316029.80072635057</v>
      </c>
      <c r="G48">
        <f t="shared" si="3"/>
        <v>143.55204217450822</v>
      </c>
      <c r="L48">
        <f>Input!J49</f>
        <v>21.636181857143015</v>
      </c>
      <c r="M48">
        <f t="shared" si="4"/>
        <v>21.420896428571588</v>
      </c>
      <c r="N48">
        <f t="shared" si="5"/>
        <v>10.294019528143949</v>
      </c>
      <c r="O48">
        <f t="shared" si="6"/>
        <v>128.64464629736551</v>
      </c>
      <c r="P48">
        <f t="shared" si="7"/>
        <v>0.31917079009720856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1056.9436318571429</v>
      </c>
      <c r="D49">
        <f t="shared" si="1"/>
        <v>1056.190132857143</v>
      </c>
      <c r="E49">
        <f t="shared" si="8"/>
        <v>481.93102629467154</v>
      </c>
      <c r="F49">
        <f t="shared" si="2"/>
        <v>329773.52146992803</v>
      </c>
      <c r="G49">
        <f t="shared" si="3"/>
        <v>2.840800917804275</v>
      </c>
      <c r="L49">
        <f>Input!J50</f>
        <v>22.38968071428576</v>
      </c>
      <c r="M49">
        <f t="shared" si="4"/>
        <v>22.174395285714333</v>
      </c>
      <c r="N49">
        <f t="shared" si="5"/>
        <v>10.295852985673442</v>
      </c>
      <c r="O49">
        <f t="shared" si="6"/>
        <v>146.26066912935218</v>
      </c>
      <c r="P49">
        <f t="shared" si="7"/>
        <v>0.32124578275032345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1080.5173822857143</v>
      </c>
      <c r="D50">
        <f t="shared" si="1"/>
        <v>1079.7638832857144</v>
      </c>
      <c r="E50">
        <f t="shared" si="8"/>
        <v>492.22871322737763</v>
      </c>
      <c r="F50">
        <f t="shared" si="2"/>
        <v>345197.57605547877</v>
      </c>
      <c r="G50">
        <f t="shared" si="3"/>
        <v>74.170322411242068</v>
      </c>
      <c r="L50">
        <f>Input!J51</f>
        <v>23.573750428571429</v>
      </c>
      <c r="M50">
        <f t="shared" si="4"/>
        <v>23.358465000000002</v>
      </c>
      <c r="N50">
        <f t="shared" si="5"/>
        <v>10.297686932706091</v>
      </c>
      <c r="O50">
        <f t="shared" si="6"/>
        <v>176.25386194624821</v>
      </c>
      <c r="P50">
        <f t="shared" si="7"/>
        <v>0.3233280552182341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1102.3688495714284</v>
      </c>
      <c r="D51">
        <f t="shared" si="1"/>
        <v>1101.6153505714285</v>
      </c>
      <c r="E51">
        <f t="shared" si="8"/>
        <v>502.52823459679365</v>
      </c>
      <c r="F51">
        <f t="shared" si="2"/>
        <v>358905.3725268055</v>
      </c>
      <c r="G51">
        <f t="shared" si="3"/>
        <v>357.65393765048168</v>
      </c>
      <c r="L51">
        <f>Input!J52</f>
        <v>21.851467285714079</v>
      </c>
      <c r="M51">
        <f t="shared" si="4"/>
        <v>21.636181857142653</v>
      </c>
      <c r="N51">
        <f t="shared" si="5"/>
        <v>10.299521369416025</v>
      </c>
      <c r="O51">
        <f t="shared" si="6"/>
        <v>133.4474544530753</v>
      </c>
      <c r="P51">
        <f t="shared" si="7"/>
        <v>0.32541761308594314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1121.6368921428571</v>
      </c>
      <c r="D52">
        <f t="shared" si="1"/>
        <v>1120.8833931428571</v>
      </c>
      <c r="E52">
        <f t="shared" si="8"/>
        <v>512.82959089277108</v>
      </c>
      <c r="F52">
        <f t="shared" si="2"/>
        <v>369729.42643078673</v>
      </c>
      <c r="G52">
        <f t="shared" si="3"/>
        <v>853.40503817624869</v>
      </c>
      <c r="L52">
        <f>Input!J53</f>
        <v>19.268042571428623</v>
      </c>
      <c r="M52">
        <f t="shared" si="4"/>
        <v>19.052757142857196</v>
      </c>
      <c r="N52">
        <f t="shared" si="5"/>
        <v>10.301356295977465</v>
      </c>
      <c r="O52">
        <f t="shared" si="6"/>
        <v>80.401462762364162</v>
      </c>
      <c r="P52">
        <f t="shared" si="7"/>
        <v>0.32751446194255035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1138.7520807142857</v>
      </c>
      <c r="D53">
        <f t="shared" si="1"/>
        <v>1137.9985817142858</v>
      </c>
      <c r="E53">
        <f t="shared" si="8"/>
        <v>523.13278260533582</v>
      </c>
      <c r="F53">
        <f t="shared" si="2"/>
        <v>378059.95091388765</v>
      </c>
      <c r="G53">
        <f t="shared" si="3"/>
        <v>1561.5370761102693</v>
      </c>
      <c r="L53">
        <f>Input!J54</f>
        <v>17.115188571428689</v>
      </c>
      <c r="M53">
        <f t="shared" si="4"/>
        <v>16.899903142857262</v>
      </c>
      <c r="N53">
        <f t="shared" si="5"/>
        <v>10.303191712564692</v>
      </c>
      <c r="O53">
        <f t="shared" si="6"/>
        <v>46.403301205172966</v>
      </c>
      <c r="P53">
        <f t="shared" si="7"/>
        <v>0.329618607381224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1155.7596267142856</v>
      </c>
      <c r="D54">
        <f t="shared" si="1"/>
        <v>1155.0061277142856</v>
      </c>
      <c r="E54">
        <f t="shared" si="8"/>
        <v>533.43781022468795</v>
      </c>
      <c r="F54">
        <f t="shared" si="2"/>
        <v>386347.17330684932</v>
      </c>
      <c r="G54">
        <f t="shared" si="3"/>
        <v>2482.1635641911985</v>
      </c>
      <c r="L54">
        <f>Input!J55</f>
        <v>17.00754599999982</v>
      </c>
      <c r="M54">
        <f t="shared" si="4"/>
        <v>16.792260571428393</v>
      </c>
      <c r="N54">
        <f t="shared" si="5"/>
        <v>10.305027619352078</v>
      </c>
      <c r="O54">
        <f t="shared" si="6"/>
        <v>44.923752642920832</v>
      </c>
      <c r="P54">
        <f t="shared" si="7"/>
        <v>0.33173005499923602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1171.4754604285715</v>
      </c>
      <c r="D55">
        <f t="shared" si="1"/>
        <v>1170.7219614285716</v>
      </c>
      <c r="E55">
        <f t="shared" si="8"/>
        <v>543.74467424120201</v>
      </c>
      <c r="F55">
        <f t="shared" si="2"/>
        <v>393100.51864883333</v>
      </c>
      <c r="G55">
        <f t="shared" si="3"/>
        <v>3615.3980758105968</v>
      </c>
      <c r="L55">
        <f>Input!J56</f>
        <v>15.715833714285964</v>
      </c>
      <c r="M55">
        <f t="shared" si="4"/>
        <v>15.500548285714535</v>
      </c>
      <c r="N55">
        <f t="shared" si="5"/>
        <v>10.306864016514067</v>
      </c>
      <c r="O55">
        <f t="shared" si="6"/>
        <v>29.256953191414599</v>
      </c>
      <c r="P55">
        <f t="shared" si="7"/>
        <v>0.33384881039794306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1184.7155121428571</v>
      </c>
      <c r="D56">
        <f t="shared" si="1"/>
        <v>1183.9620131428571</v>
      </c>
      <c r="E56">
        <f t="shared" si="8"/>
        <v>554.05337514542714</v>
      </c>
      <c r="F56">
        <f t="shared" si="2"/>
        <v>396784.89222377731</v>
      </c>
      <c r="G56">
        <f t="shared" si="3"/>
        <v>4961.3542450489385</v>
      </c>
      <c r="L56">
        <f>Input!J57</f>
        <v>13.240051714285528</v>
      </c>
      <c r="M56">
        <f t="shared" si="4"/>
        <v>13.024766285714099</v>
      </c>
      <c r="N56">
        <f t="shared" si="5"/>
        <v>10.308700904225182</v>
      </c>
      <c r="O56">
        <f t="shared" si="6"/>
        <v>8.5928175716414472</v>
      </c>
      <c r="P56">
        <f t="shared" si="7"/>
        <v>0.33597487918279745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1197.0944222857142</v>
      </c>
      <c r="D57">
        <f t="shared" si="1"/>
        <v>1196.3409232857143</v>
      </c>
      <c r="E57">
        <f t="shared" si="8"/>
        <v>564.36391342808713</v>
      </c>
      <c r="F57">
        <f t="shared" si="2"/>
        <v>399394.94098858745</v>
      </c>
      <c r="G57">
        <f t="shared" si="3"/>
        <v>6520.1457667116301</v>
      </c>
      <c r="L57">
        <f>Input!J58</f>
        <v>12.378910142857194</v>
      </c>
      <c r="M57">
        <f t="shared" si="4"/>
        <v>12.163624714285765</v>
      </c>
      <c r="N57">
        <f t="shared" si="5"/>
        <v>10.310538282660019</v>
      </c>
      <c r="O57">
        <f t="shared" si="6"/>
        <v>4.2781621520555211</v>
      </c>
      <c r="P57">
        <f t="shared" si="7"/>
        <v>0.33810826696334861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1209.1504041428573</v>
      </c>
      <c r="D58">
        <f t="shared" si="1"/>
        <v>1208.3969051428573</v>
      </c>
      <c r="E58">
        <f t="shared" si="8"/>
        <v>574.67628958008038</v>
      </c>
      <c r="F58">
        <f t="shared" si="2"/>
        <v>401601.81858926493</v>
      </c>
      <c r="G58">
        <f t="shared" si="3"/>
        <v>8291.8863963650401</v>
      </c>
      <c r="L58">
        <f>Input!J59</f>
        <v>12.055981857143024</v>
      </c>
      <c r="M58">
        <f t="shared" si="4"/>
        <v>11.840696428571595</v>
      </c>
      <c r="N58">
        <f t="shared" si="5"/>
        <v>10.312376151993258</v>
      </c>
      <c r="O58">
        <f t="shared" si="6"/>
        <v>3.0401608550308148</v>
      </c>
      <c r="P58">
        <f t="shared" si="7"/>
        <v>0.34024897935325005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1220.7758154285714</v>
      </c>
      <c r="D59">
        <f t="shared" si="1"/>
        <v>1220.0223164285715</v>
      </c>
      <c r="E59">
        <f t="shared" si="8"/>
        <v>584.99050409248002</v>
      </c>
      <c r="F59">
        <f t="shared" si="2"/>
        <v>403265.40267886088</v>
      </c>
      <c r="G59">
        <f t="shared" si="3"/>
        <v>10276.689950372574</v>
      </c>
      <c r="L59">
        <f>Input!J60</f>
        <v>11.625411285714108</v>
      </c>
      <c r="M59">
        <f t="shared" si="4"/>
        <v>11.410125857142679</v>
      </c>
      <c r="N59">
        <f t="shared" si="5"/>
        <v>10.314214512399653</v>
      </c>
      <c r="O59">
        <f t="shared" si="6"/>
        <v>1.7192369783502381</v>
      </c>
      <c r="P59">
        <f t="shared" si="7"/>
        <v>0.34239702197026067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1232.2935839999998</v>
      </c>
      <c r="D60">
        <f t="shared" si="1"/>
        <v>1231.5400849999999</v>
      </c>
      <c r="E60">
        <f t="shared" si="8"/>
        <v>595.30655745653405</v>
      </c>
      <c r="F60">
        <f t="shared" si="2"/>
        <v>404793.1015704021</v>
      </c>
      <c r="G60">
        <f t="shared" si="3"/>
        <v>12474.670305930766</v>
      </c>
      <c r="L60">
        <f>Input!J61</f>
        <v>11.517768571428405</v>
      </c>
      <c r="M60">
        <f t="shared" si="4"/>
        <v>11.302483142856977</v>
      </c>
      <c r="N60">
        <f t="shared" si="5"/>
        <v>10.316053364054037</v>
      </c>
      <c r="O60">
        <f t="shared" si="6"/>
        <v>1.4441194396348214</v>
      </c>
      <c r="P60">
        <f t="shared" si="7"/>
        <v>0.34455240043624352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1242.7349255714284</v>
      </c>
      <c r="D61">
        <f t="shared" si="1"/>
        <v>1241.9814265714285</v>
      </c>
      <c r="E61">
        <f t="shared" si="8"/>
        <v>605.62445016366541</v>
      </c>
      <c r="F61">
        <f t="shared" si="2"/>
        <v>404950.2014228304</v>
      </c>
      <c r="G61">
        <f t="shared" si="3"/>
        <v>14885.941401105403</v>
      </c>
      <c r="L61">
        <f>Input!J62</f>
        <v>10.441341571428666</v>
      </c>
      <c r="M61">
        <f t="shared" si="4"/>
        <v>10.226056142857237</v>
      </c>
      <c r="N61">
        <f t="shared" si="5"/>
        <v>10.317892707131323</v>
      </c>
      <c r="O61">
        <f t="shared" si="6"/>
        <v>1.523962209630376E-2</v>
      </c>
      <c r="P61">
        <f t="shared" si="7"/>
        <v>0.34671512037717966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1252.3151254285713</v>
      </c>
      <c r="D62">
        <f t="shared" si="1"/>
        <v>1251.5616264285713</v>
      </c>
      <c r="E62">
        <f t="shared" si="8"/>
        <v>615.94418270547192</v>
      </c>
      <c r="F62">
        <f t="shared" si="2"/>
        <v>404009.53476508748</v>
      </c>
      <c r="G62">
        <f t="shared" si="3"/>
        <v>17510.61723486763</v>
      </c>
      <c r="L62">
        <f>Input!J63</f>
        <v>9.5801998571428157</v>
      </c>
      <c r="M62">
        <f t="shared" si="4"/>
        <v>9.364914428571387</v>
      </c>
      <c r="N62">
        <f t="shared" si="5"/>
        <v>10.319732541806495</v>
      </c>
      <c r="O62">
        <f t="shared" si="6"/>
        <v>0.54690859168586869</v>
      </c>
      <c r="P62">
        <f t="shared" si="7"/>
        <v>0.34888518742315422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1259.204258</v>
      </c>
      <c r="D63">
        <f t="shared" si="1"/>
        <v>1258.4507590000001</v>
      </c>
      <c r="E63">
        <f t="shared" si="8"/>
        <v>626.26575557372655</v>
      </c>
      <c r="F63">
        <f t="shared" si="2"/>
        <v>399657.87855707743</v>
      </c>
      <c r="G63">
        <f t="shared" si="3"/>
        <v>20348.811867130171</v>
      </c>
      <c r="L63">
        <f>Input!J64</f>
        <v>6.8891325714287177</v>
      </c>
      <c r="M63">
        <f t="shared" si="4"/>
        <v>6.673847142857289</v>
      </c>
      <c r="N63">
        <f t="shared" si="5"/>
        <v>10.321572868254622</v>
      </c>
      <c r="O63">
        <f t="shared" si="6"/>
        <v>11.7816463912743</v>
      </c>
      <c r="P63">
        <f t="shared" si="7"/>
        <v>0.35106260720837879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1265.3398915714286</v>
      </c>
      <c r="D64">
        <f t="shared" si="1"/>
        <v>1264.5863925714286</v>
      </c>
      <c r="E64">
        <f t="shared" si="8"/>
        <v>636.58916926037739</v>
      </c>
      <c r="F64">
        <f t="shared" si="2"/>
        <v>394380.51248639036</v>
      </c>
      <c r="G64">
        <f t="shared" si="3"/>
        <v>23400.639418783459</v>
      </c>
      <c r="L64">
        <f>Input!J65</f>
        <v>6.1356335714285706</v>
      </c>
      <c r="M64">
        <f t="shared" si="4"/>
        <v>5.9203481428571418</v>
      </c>
      <c r="N64">
        <f t="shared" si="5"/>
        <v>10.323413686650845</v>
      </c>
      <c r="O64">
        <f t="shared" si="6"/>
        <v>17.537502293451087</v>
      </c>
      <c r="P64">
        <f t="shared" si="7"/>
        <v>0.35324738537117956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1271.3678825714285</v>
      </c>
      <c r="D65">
        <f t="shared" si="1"/>
        <v>1270.6143835714286</v>
      </c>
      <c r="E65">
        <f t="shared" si="8"/>
        <v>646.91442425754781</v>
      </c>
      <c r="F65">
        <f t="shared" si="2"/>
        <v>389001.63924813649</v>
      </c>
      <c r="G65">
        <f t="shared" si="3"/>
        <v>26666.214071731916</v>
      </c>
      <c r="L65">
        <f>Input!J66</f>
        <v>6.027990999999929</v>
      </c>
      <c r="M65">
        <f t="shared" si="4"/>
        <v>5.8127055714285003</v>
      </c>
      <c r="N65">
        <f t="shared" si="5"/>
        <v>10.325254997170392</v>
      </c>
      <c r="O65">
        <f t="shared" si="6"/>
        <v>18.466477861377463</v>
      </c>
      <c r="P65">
        <f t="shared" si="7"/>
        <v>0.35543952755401537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1276.8576599999999</v>
      </c>
      <c r="D66">
        <f t="shared" si="1"/>
        <v>1276.104161</v>
      </c>
      <c r="E66">
        <f t="shared" si="8"/>
        <v>657.24152105753637</v>
      </c>
      <c r="F66">
        <f t="shared" si="2"/>
        <v>382990.96711655537</v>
      </c>
      <c r="G66">
        <f t="shared" si="3"/>
        <v>30145.650068930099</v>
      </c>
      <c r="L66">
        <f>Input!J67</f>
        <v>5.4897774285714149</v>
      </c>
      <c r="M66">
        <f t="shared" si="4"/>
        <v>5.2744919999999862</v>
      </c>
      <c r="N66">
        <f t="shared" si="5"/>
        <v>10.327096799988555</v>
      </c>
      <c r="O66">
        <f t="shared" si="6"/>
        <v>23.39965870108751</v>
      </c>
      <c r="P66">
        <f t="shared" si="7"/>
        <v>0.35763903940345765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1281.9168667142858</v>
      </c>
      <c r="D67">
        <f t="shared" si="1"/>
        <v>1281.1633677142859</v>
      </c>
      <c r="E67">
        <f t="shared" si="8"/>
        <v>667.57046015281708</v>
      </c>
      <c r="F67">
        <f t="shared" si="2"/>
        <v>376496.25620973721</v>
      </c>
      <c r="G67">
        <f t="shared" si="3"/>
        <v>33839.06171441904</v>
      </c>
      <c r="L67">
        <f>Input!J68</f>
        <v>5.0592067142858923</v>
      </c>
      <c r="M67">
        <f t="shared" si="4"/>
        <v>4.8439212857144636</v>
      </c>
      <c r="N67">
        <f t="shared" si="5"/>
        <v>10.328939095280717</v>
      </c>
      <c r="O67">
        <f t="shared" si="6"/>
        <v>27.770079367305382</v>
      </c>
      <c r="P67">
        <f t="shared" si="7"/>
        <v>0.35984592657022318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1285.2537902857143</v>
      </c>
      <c r="D68">
        <f t="shared" ref="D68:D83" si="10">C68-$C$3</f>
        <v>1284.5002912857144</v>
      </c>
      <c r="E68">
        <f t="shared" si="8"/>
        <v>677.90124203603943</v>
      </c>
      <c r="F68">
        <f t="shared" ref="F68:F83" si="11">(D68-E68)^2</f>
        <v>367962.40655060962</v>
      </c>
      <c r="G68">
        <f t="shared" ref="G68:G83" si="12">(E68-$H$4)^2</f>
        <v>37746.563373362515</v>
      </c>
      <c r="L68">
        <f>Input!J69</f>
        <v>3.3369235714285423</v>
      </c>
      <c r="M68">
        <f t="shared" ref="M68:M83" si="13">L68-$L$3</f>
        <v>3.1216381428571136</v>
      </c>
      <c r="N68">
        <f t="shared" ref="N68:N83" si="14">2*($X$3/PI())*($Z$3/(4*((B68-$Y$3)^2)+$Z$3*$Z$3))</f>
        <v>10.330781883222329</v>
      </c>
      <c r="O68">
        <f t="shared" ref="O68:O83" si="15">(L68-N68)^2</f>
        <v>48.914054085447034</v>
      </c>
      <c r="P68">
        <f t="shared" ref="P68:P83" si="16">(N68-$Q$4)^2</f>
        <v>0.36206019470914957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1288.5907138571431</v>
      </c>
      <c r="D69">
        <f t="shared" si="10"/>
        <v>1287.8372148571432</v>
      </c>
      <c r="E69">
        <f t="shared" ref="E69:E83" si="17">N69+E68</f>
        <v>688.23386720002839</v>
      </c>
      <c r="F69">
        <f t="shared" si="11"/>
        <v>359524.17452161887</v>
      </c>
      <c r="G69">
        <f t="shared" si="12"/>
        <v>41868.26947208331</v>
      </c>
      <c r="L69">
        <f>Input!J70</f>
        <v>3.3369235714287697</v>
      </c>
      <c r="M69">
        <f t="shared" si="13"/>
        <v>3.121638142857341</v>
      </c>
      <c r="N69">
        <f t="shared" si="14"/>
        <v>10.332625163988931</v>
      </c>
      <c r="O69">
        <f t="shared" si="15"/>
        <v>48.939840772148777</v>
      </c>
      <c r="P69">
        <f t="shared" si="16"/>
        <v>0.36428184947922421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1292.2505654285717</v>
      </c>
      <c r="D70">
        <f t="shared" si="10"/>
        <v>1291.4970664285718</v>
      </c>
      <c r="E70">
        <f t="shared" si="17"/>
        <v>698.56833613778451</v>
      </c>
      <c r="F70">
        <f t="shared" si="11"/>
        <v>351564.47920424514</v>
      </c>
      <c r="G70">
        <f t="shared" si="12"/>
        <v>46204.294498099589</v>
      </c>
      <c r="L70">
        <f>Input!J71</f>
        <v>3.6598515714285895</v>
      </c>
      <c r="M70">
        <f t="shared" si="13"/>
        <v>3.4445661428571608</v>
      </c>
      <c r="N70">
        <f t="shared" si="14"/>
        <v>10.334468937756132</v>
      </c>
      <c r="O70">
        <f t="shared" si="15"/>
        <v>44.550516986881213</v>
      </c>
      <c r="P70">
        <f t="shared" si="16"/>
        <v>0.36651089654356372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1296.4486305714288</v>
      </c>
      <c r="D71">
        <f t="shared" si="10"/>
        <v>1295.6951315714289</v>
      </c>
      <c r="E71">
        <f t="shared" si="17"/>
        <v>708.90464934248416</v>
      </c>
      <c r="F71">
        <f t="shared" si="11"/>
        <v>344323.07003447745</v>
      </c>
      <c r="G71">
        <f t="shared" si="12"/>
        <v>50754.753000161283</v>
      </c>
      <c r="L71">
        <f>Input!J72</f>
        <v>4.1980651428571036</v>
      </c>
      <c r="M71">
        <f t="shared" si="13"/>
        <v>3.9827797142856749</v>
      </c>
      <c r="N71">
        <f t="shared" si="14"/>
        <v>10.336313204699623</v>
      </c>
      <c r="O71">
        <f t="shared" si="15"/>
        <v>37.67808926871345</v>
      </c>
      <c r="P71">
        <f t="shared" si="16"/>
        <v>0.36874734156943439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1300.539053</v>
      </c>
      <c r="D72">
        <f t="shared" si="10"/>
        <v>1299.785554</v>
      </c>
      <c r="E72">
        <f t="shared" si="17"/>
        <v>719.24280730747932</v>
      </c>
      <c r="F72">
        <f t="shared" si="11"/>
        <v>337029.88073729631</v>
      </c>
      <c r="G72">
        <f t="shared" si="12"/>
        <v>55519.759588286382</v>
      </c>
      <c r="L72">
        <f>Input!J73</f>
        <v>4.0904224285711734</v>
      </c>
      <c r="M72">
        <f t="shared" si="13"/>
        <v>3.8751369999997447</v>
      </c>
      <c r="N72">
        <f t="shared" si="14"/>
        <v>10.338157964995174</v>
      </c>
      <c r="O72">
        <f t="shared" si="15"/>
        <v>39.034199333095295</v>
      </c>
      <c r="P72">
        <f t="shared" si="16"/>
        <v>0.37099119022824667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1304.3065474285715</v>
      </c>
      <c r="D73">
        <f t="shared" si="10"/>
        <v>1303.5530484285716</v>
      </c>
      <c r="E73">
        <f t="shared" si="17"/>
        <v>729.58281052629798</v>
      </c>
      <c r="F73">
        <f t="shared" si="11"/>
        <v>329441.83399759262</v>
      </c>
      <c r="G73">
        <f t="shared" si="12"/>
        <v>60499.428933797455</v>
      </c>
      <c r="L73">
        <f>Input!J74</f>
        <v>3.767494428571581</v>
      </c>
      <c r="M73">
        <f t="shared" si="13"/>
        <v>3.5522090000001523</v>
      </c>
      <c r="N73">
        <f t="shared" si="14"/>
        <v>10.340003218818627</v>
      </c>
      <c r="O73">
        <f t="shared" si="15"/>
        <v>43.197871797874683</v>
      </c>
      <c r="P73">
        <f t="shared" si="16"/>
        <v>0.37324244819555419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1308.3969698571429</v>
      </c>
      <c r="D74">
        <f t="shared" si="10"/>
        <v>1307.643470857143</v>
      </c>
      <c r="E74">
        <f t="shared" si="17"/>
        <v>739.92465949264385</v>
      </c>
      <c r="F74">
        <f t="shared" si="11"/>
        <v>322304.64877711982</v>
      </c>
      <c r="G74">
        <f t="shared" si="12"/>
        <v>65693.875769357954</v>
      </c>
      <c r="L74">
        <f>Input!J75</f>
        <v>4.0904224285714008</v>
      </c>
      <c r="M74">
        <f t="shared" si="13"/>
        <v>3.8751369999999721</v>
      </c>
      <c r="N74">
        <f t="shared" si="14"/>
        <v>10.341848966345912</v>
      </c>
      <c r="O74">
        <f t="shared" si="15"/>
        <v>39.080333757191418</v>
      </c>
      <c r="P74">
        <f t="shared" si="16"/>
        <v>0.37550112115107825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1312.4873922857143</v>
      </c>
      <c r="D75">
        <f t="shared" si="10"/>
        <v>1311.7338932857144</v>
      </c>
      <c r="E75">
        <f t="shared" si="17"/>
        <v>750.26835470039691</v>
      </c>
      <c r="F75">
        <f t="shared" si="11"/>
        <v>315243.55101890065</v>
      </c>
      <c r="G75">
        <f t="shared" si="12"/>
        <v>71103.214889008828</v>
      </c>
      <c r="L75">
        <f>Input!J76</f>
        <v>4.0904224285714008</v>
      </c>
      <c r="M75">
        <f t="shared" si="13"/>
        <v>3.8751369999999721</v>
      </c>
      <c r="N75">
        <f t="shared" si="14"/>
        <v>10.343695207753029</v>
      </c>
      <c r="O75">
        <f t="shared" si="15"/>
        <v>39.103420450853925</v>
      </c>
      <c r="P75">
        <f t="shared" si="16"/>
        <v>0.37776721477868108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1316.9007428571426</v>
      </c>
      <c r="D76">
        <f t="shared" si="10"/>
        <v>1316.1472438571427</v>
      </c>
      <c r="E76">
        <f t="shared" si="17"/>
        <v>760.61389664361297</v>
      </c>
      <c r="F76">
        <f t="shared" si="11"/>
        <v>308617.29986626818</v>
      </c>
      <c r="G76">
        <f t="shared" si="12"/>
        <v>76727.561148204812</v>
      </c>
      <c r="L76">
        <f>Input!J77</f>
        <v>4.4133505714282819</v>
      </c>
      <c r="M76">
        <f t="shared" si="13"/>
        <v>4.1980651428568532</v>
      </c>
      <c r="N76">
        <f t="shared" si="14"/>
        <v>10.345541943216061</v>
      </c>
      <c r="O76">
        <f t="shared" si="15"/>
        <v>35.190894471513367</v>
      </c>
      <c r="P76">
        <f t="shared" si="16"/>
        <v>0.3800407347663925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1320.8835225714286</v>
      </c>
      <c r="D77">
        <f t="shared" si="10"/>
        <v>1320.1300235714286</v>
      </c>
      <c r="E77">
        <f t="shared" si="17"/>
        <v>770.9612858165242</v>
      </c>
      <c r="F77">
        <f t="shared" si="11"/>
        <v>301586.30252731498</v>
      </c>
      <c r="G77">
        <f t="shared" si="12"/>
        <v>82567.029463851111</v>
      </c>
      <c r="L77">
        <f>Input!J78</f>
        <v>3.9827797142859254</v>
      </c>
      <c r="M77">
        <f t="shared" si="13"/>
        <v>3.7674942857144966</v>
      </c>
      <c r="N77">
        <f t="shared" si="14"/>
        <v>10.34738917291117</v>
      </c>
      <c r="O77">
        <f t="shared" si="15"/>
        <v>40.508253560821927</v>
      </c>
      <c r="P77">
        <f t="shared" si="16"/>
        <v>0.38232168680640688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1324.6510170000001</v>
      </c>
      <c r="D78">
        <f t="shared" si="10"/>
        <v>1323.8975180000002</v>
      </c>
      <c r="E78">
        <f t="shared" si="17"/>
        <v>781.31052271353883</v>
      </c>
      <c r="F78">
        <f t="shared" si="11"/>
        <v>294400.64745399047</v>
      </c>
      <c r="G78">
        <f t="shared" si="12"/>
        <v>88621.734814339812</v>
      </c>
      <c r="L78">
        <f>Input!J79</f>
        <v>3.767494428571581</v>
      </c>
      <c r="M78">
        <f t="shared" si="13"/>
        <v>3.5522090000001523</v>
      </c>
      <c r="N78">
        <f t="shared" si="14"/>
        <v>10.34923689701459</v>
      </c>
      <c r="O78">
        <f t="shared" si="15"/>
        <v>43.319333920906274</v>
      </c>
      <c r="P78">
        <f t="shared" si="16"/>
        <v>0.38461007659507529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1329.2796530000001</v>
      </c>
      <c r="D79">
        <f t="shared" si="10"/>
        <v>1328.5261540000001</v>
      </c>
      <c r="E79">
        <f t="shared" si="17"/>
        <v>791.66160782924146</v>
      </c>
      <c r="F79">
        <f t="shared" si="11"/>
        <v>288223.54093513469</v>
      </c>
      <c r="G79">
        <f t="shared" si="12"/>
        <v>94891.792239586415</v>
      </c>
      <c r="L79">
        <f>Input!J80</f>
        <v>4.6286359999999149</v>
      </c>
      <c r="M79">
        <f t="shared" si="13"/>
        <v>4.4133505714284862</v>
      </c>
      <c r="N79">
        <f t="shared" si="14"/>
        <v>10.351085115702643</v>
      </c>
      <c r="O79">
        <f t="shared" si="15"/>
        <v>32.74642388180694</v>
      </c>
      <c r="P79">
        <f t="shared" si="16"/>
        <v>0.38690590983292844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1334.1235742857141</v>
      </c>
      <c r="D80">
        <f t="shared" si="10"/>
        <v>1333.3700752857142</v>
      </c>
      <c r="E80">
        <f t="shared" si="17"/>
        <v>802.01454165839323</v>
      </c>
      <c r="F80">
        <f t="shared" si="11"/>
        <v>282338.70311637496</v>
      </c>
      <c r="G80">
        <f t="shared" si="12"/>
        <v>101377.3168410666</v>
      </c>
      <c r="L80">
        <f>Input!J81</f>
        <v>4.8439212857140319</v>
      </c>
      <c r="M80">
        <f t="shared" si="13"/>
        <v>4.6286358571426032</v>
      </c>
      <c r="N80">
        <f t="shared" si="14"/>
        <v>10.35293382915172</v>
      </c>
      <c r="O80">
        <f t="shared" si="15"/>
        <v>30.349219203753783</v>
      </c>
      <c r="P80">
        <f t="shared" si="16"/>
        <v>0.38920919222465783</v>
      </c>
    </row>
    <row r="81" spans="1:20" x14ac:dyDescent="0.25">
      <c r="A81">
        <f>Input!G82</f>
        <v>78</v>
      </c>
      <c r="B81">
        <f t="shared" si="9"/>
        <v>78</v>
      </c>
      <c r="C81" s="4">
        <f>Input!I82</f>
        <v>1338.7522101428572</v>
      </c>
      <c r="D81">
        <f t="shared" si="10"/>
        <v>1337.9987111428572</v>
      </c>
      <c r="E81">
        <f t="shared" si="17"/>
        <v>812.36932469593148</v>
      </c>
      <c r="F81">
        <f t="shared" si="11"/>
        <v>276286.2518965716</v>
      </c>
      <c r="G81">
        <f t="shared" si="12"/>
        <v>108078.42378185251</v>
      </c>
      <c r="L81">
        <f>Input!J82</f>
        <v>4.628635857143081</v>
      </c>
      <c r="M81">
        <f t="shared" si="13"/>
        <v>4.4133504285716523</v>
      </c>
      <c r="N81">
        <f t="shared" si="14"/>
        <v>10.354783037538301</v>
      </c>
      <c r="O81">
        <f t="shared" si="15"/>
        <v>32.788761531548126</v>
      </c>
      <c r="P81">
        <f t="shared" si="16"/>
        <v>0.39151992947914543</v>
      </c>
    </row>
    <row r="82" spans="1:20" x14ac:dyDescent="0.25">
      <c r="A82">
        <f>Input!G83</f>
        <v>79</v>
      </c>
      <c r="B82">
        <f t="shared" si="9"/>
        <v>79</v>
      </c>
      <c r="C82" s="4">
        <f>Input!I83</f>
        <v>1343.2732034285714</v>
      </c>
      <c r="D82">
        <f t="shared" si="10"/>
        <v>1342.5197044285715</v>
      </c>
      <c r="E82">
        <f t="shared" si="17"/>
        <v>822.72595743697036</v>
      </c>
      <c r="F82">
        <f t="shared" si="11"/>
        <v>270185.53941156861</v>
      </c>
      <c r="G82">
        <f t="shared" si="12"/>
        <v>114995.22828664976</v>
      </c>
      <c r="L82">
        <f>Input!J83</f>
        <v>4.5209932857142121</v>
      </c>
      <c r="M82">
        <f t="shared" si="13"/>
        <v>4.3057078571427834</v>
      </c>
      <c r="N82">
        <f t="shared" si="14"/>
        <v>10.356632741038934</v>
      </c>
      <c r="O82">
        <f t="shared" si="15"/>
        <v>34.054687852542621</v>
      </c>
      <c r="P82">
        <f t="shared" si="16"/>
        <v>0.39383812730943824</v>
      </c>
    </row>
    <row r="83" spans="1:20" x14ac:dyDescent="0.25">
      <c r="A83">
        <f>Input!G84</f>
        <v>80</v>
      </c>
      <c r="B83">
        <f t="shared" si="9"/>
        <v>80</v>
      </c>
      <c r="C83" s="4">
        <f>Input!I84</f>
        <v>1347.6865540000001</v>
      </c>
      <c r="D83">
        <f t="shared" si="10"/>
        <v>1346.9330550000002</v>
      </c>
      <c r="E83">
        <f t="shared" si="17"/>
        <v>833.08444037680056</v>
      </c>
      <c r="F83">
        <f t="shared" si="11"/>
        <v>264040.39875018154</v>
      </c>
      <c r="G83">
        <f t="shared" si="12"/>
        <v>122127.84564183379</v>
      </c>
      <c r="L83">
        <f>Input!J84</f>
        <v>4.4133505714287367</v>
      </c>
      <c r="M83">
        <f t="shared" si="13"/>
        <v>4.1980651428573079</v>
      </c>
      <c r="N83">
        <f t="shared" si="14"/>
        <v>10.358482939830251</v>
      </c>
      <c r="O83">
        <f t="shared" si="15"/>
        <v>35.3445988778154</v>
      </c>
      <c r="P83">
        <f t="shared" si="16"/>
        <v>0.39616379143276909</v>
      </c>
      <c r="T83" s="4"/>
    </row>
    <row r="84" spans="1:20" x14ac:dyDescent="0.25">
      <c r="A84">
        <f>Input!G85</f>
        <v>81</v>
      </c>
      <c r="B84">
        <f t="shared" ref="B84:B143" si="18">A84-$A$3</f>
        <v>81</v>
      </c>
      <c r="C84" s="4">
        <f>Input!I85</f>
        <v>1353.1763315714286</v>
      </c>
      <c r="D84">
        <f t="shared" ref="D84:D143" si="19">C84-$C$3</f>
        <v>1352.4228325714287</v>
      </c>
      <c r="E84">
        <f t="shared" ref="E84:E143" si="20">N84+E83</f>
        <v>843.44477401088955</v>
      </c>
      <c r="F84">
        <f t="shared" ref="F84:F143" si="21">(D84-E84)^2</f>
        <v>259058.66409605558</v>
      </c>
      <c r="G84">
        <f t="shared" ref="G84:G143" si="22">(E84-$H$4)^2</f>
        <v>129476.39119548669</v>
      </c>
      <c r="L84">
        <f>Input!J85</f>
        <v>5.4897775714284762</v>
      </c>
      <c r="M84">
        <f t="shared" ref="M84:M143" si="23">L84-$L$3</f>
        <v>5.2744921428570475</v>
      </c>
      <c r="N84">
        <f t="shared" ref="N84:N143" si="24">2*($X$3/PI())*($Z$3/(4*((B84-$Y$3)^2)+$Z$3*$Z$3))</f>
        <v>10.360333634088965</v>
      </c>
      <c r="O84">
        <f t="shared" ref="O84:O143" si="25">(L84-N84)^2</f>
        <v>23.722316359518846</v>
      </c>
      <c r="P84">
        <f t="shared" ref="P84:P143" si="26">(N84-$Q$4)^2</f>
        <v>0.3984969275705621</v>
      </c>
      <c r="T84" s="4"/>
    </row>
    <row r="85" spans="1:20" x14ac:dyDescent="0.25">
      <c r="A85">
        <f>Input!G86</f>
        <v>82</v>
      </c>
      <c r="B85">
        <f t="shared" si="18"/>
        <v>82</v>
      </c>
      <c r="C85" s="4">
        <f>Input!I86</f>
        <v>1358.4508237142857</v>
      </c>
      <c r="D85">
        <f t="shared" si="19"/>
        <v>1357.6973247142857</v>
      </c>
      <c r="E85">
        <f t="shared" si="20"/>
        <v>853.80695883488136</v>
      </c>
      <c r="F85">
        <f t="shared" si="21"/>
        <v>253905.50082608001</v>
      </c>
      <c r="G85">
        <f t="shared" si="22"/>
        <v>137040.98035743373</v>
      </c>
      <c r="L85">
        <f>Input!J86</f>
        <v>5.2744921428570706</v>
      </c>
      <c r="M85">
        <f t="shared" si="23"/>
        <v>5.0592067142856418</v>
      </c>
      <c r="N85">
        <f t="shared" si="24"/>
        <v>10.362184823991862</v>
      </c>
      <c r="O85">
        <f t="shared" si="25"/>
        <v>25.884616817672526</v>
      </c>
      <c r="P85">
        <f t="shared" si="26"/>
        <v>0.40083754144842265</v>
      </c>
      <c r="T85" s="4"/>
    </row>
    <row r="86" spans="1:20" x14ac:dyDescent="0.25">
      <c r="A86">
        <f>Input!G87</f>
        <v>83</v>
      </c>
      <c r="B86">
        <f t="shared" si="18"/>
        <v>83</v>
      </c>
      <c r="C86" s="4">
        <f>Input!I87</f>
        <v>1362.7565315714287</v>
      </c>
      <c r="D86">
        <f t="shared" si="19"/>
        <v>1362.0030325714288</v>
      </c>
      <c r="E86">
        <f t="shared" si="20"/>
        <v>864.17099534459715</v>
      </c>
      <c r="F86">
        <f t="shared" si="21"/>
        <v>247836.73728941748</v>
      </c>
      <c r="G86">
        <f t="shared" si="22"/>
        <v>144821.72859928032</v>
      </c>
      <c r="L86">
        <f>Input!J87</f>
        <v>4.3057078571430338</v>
      </c>
      <c r="M86">
        <f t="shared" si="23"/>
        <v>4.0904224285716051</v>
      </c>
      <c r="N86">
        <f t="shared" si="24"/>
        <v>10.364036509715811</v>
      </c>
      <c r="O86">
        <f t="shared" si="25"/>
        <v>36.703346062584288</v>
      </c>
      <c r="P86">
        <f t="shared" si="26"/>
        <v>0.40318563879615144</v>
      </c>
      <c r="T86" s="4"/>
    </row>
    <row r="87" spans="1:20" x14ac:dyDescent="0.25">
      <c r="A87">
        <f>Input!G88</f>
        <v>84</v>
      </c>
      <c r="B87">
        <f t="shared" si="18"/>
        <v>84</v>
      </c>
      <c r="C87" s="4">
        <f>Input!I88</f>
        <v>1367.3851674285713</v>
      </c>
      <c r="D87">
        <f t="shared" si="19"/>
        <v>1366.6316684285714</v>
      </c>
      <c r="E87">
        <f t="shared" si="20"/>
        <v>874.53688403603496</v>
      </c>
      <c r="F87">
        <f t="shared" si="21"/>
        <v>242157.27682633692</v>
      </c>
      <c r="G87">
        <f t="shared" si="22"/>
        <v>152818.75145444871</v>
      </c>
      <c r="L87">
        <f>Input!J88</f>
        <v>4.6286358571426263</v>
      </c>
      <c r="M87">
        <f t="shared" si="23"/>
        <v>4.4133504285711975</v>
      </c>
      <c r="N87">
        <f t="shared" si="24"/>
        <v>10.365888691437762</v>
      </c>
      <c r="O87">
        <f t="shared" si="25"/>
        <v>32.91607008462757</v>
      </c>
      <c r="P87">
        <f t="shared" si="26"/>
        <v>0.40554122534774817</v>
      </c>
      <c r="T87" s="4"/>
    </row>
    <row r="88" spans="1:20" x14ac:dyDescent="0.25">
      <c r="A88">
        <f>Input!G89</f>
        <v>85</v>
      </c>
      <c r="B88">
        <f t="shared" si="18"/>
        <v>85</v>
      </c>
      <c r="C88" s="4">
        <f>Input!I89</f>
        <v>1372.3367315714288</v>
      </c>
      <c r="D88">
        <f t="shared" si="19"/>
        <v>1371.5832325714289</v>
      </c>
      <c r="E88">
        <f t="shared" si="20"/>
        <v>884.90462540536964</v>
      </c>
      <c r="F88">
        <f t="shared" si="21"/>
        <v>236856.0666730954</v>
      </c>
      <c r="G88">
        <f t="shared" si="22"/>
        <v>161032.16451821438</v>
      </c>
      <c r="L88">
        <f>Input!J89</f>
        <v>4.9515641428574781</v>
      </c>
      <c r="M88">
        <f t="shared" si="23"/>
        <v>4.7362787142860494</v>
      </c>
      <c r="N88">
        <f t="shared" si="24"/>
        <v>10.367741369334734</v>
      </c>
      <c r="O88">
        <f t="shared" si="25"/>
        <v>29.334975748610859</v>
      </c>
      <c r="P88">
        <f t="shared" si="26"/>
        <v>0.40790430684139856</v>
      </c>
      <c r="T88" s="4"/>
    </row>
    <row r="89" spans="1:20" x14ac:dyDescent="0.25">
      <c r="A89">
        <f>Input!G90</f>
        <v>0</v>
      </c>
      <c r="B89">
        <f t="shared" si="18"/>
        <v>0</v>
      </c>
      <c r="C89" s="4">
        <f>Input!I90</f>
        <v>0</v>
      </c>
      <c r="D89">
        <f t="shared" si="19"/>
        <v>-0.75349900000000003</v>
      </c>
      <c r="E89">
        <f t="shared" si="20"/>
        <v>895.11664317183386</v>
      </c>
      <c r="F89">
        <f t="shared" si="21"/>
        <v>802583.31163498189</v>
      </c>
      <c r="G89">
        <f t="shared" si="22"/>
        <v>169332.37288267765</v>
      </c>
      <c r="L89">
        <f>Input!J90</f>
        <v>0</v>
      </c>
      <c r="M89">
        <f t="shared" si="23"/>
        <v>-0.21528542857142852</v>
      </c>
      <c r="N89">
        <f t="shared" si="24"/>
        <v>10.212017766464255</v>
      </c>
      <c r="O89">
        <f t="shared" si="25"/>
        <v>104.28530686258159</v>
      </c>
      <c r="P89">
        <f t="shared" si="26"/>
        <v>0.23324095645271548</v>
      </c>
      <c r="T89" s="4"/>
    </row>
    <row r="90" spans="1:20" x14ac:dyDescent="0.25">
      <c r="A90">
        <f>Input!G91</f>
        <v>0</v>
      </c>
      <c r="B90">
        <f t="shared" si="18"/>
        <v>0</v>
      </c>
      <c r="C90" s="4">
        <f>Input!I91</f>
        <v>0</v>
      </c>
      <c r="D90">
        <f t="shared" si="19"/>
        <v>-0.75349900000000003</v>
      </c>
      <c r="E90">
        <f t="shared" si="20"/>
        <v>905.32866093829807</v>
      </c>
      <c r="F90">
        <f t="shared" si="21"/>
        <v>820984.88055845164</v>
      </c>
      <c r="G90">
        <f t="shared" si="22"/>
        <v>177841.15186086606</v>
      </c>
      <c r="L90">
        <f>Input!J91</f>
        <v>0</v>
      </c>
      <c r="M90">
        <f t="shared" si="23"/>
        <v>-0.21528542857142852</v>
      </c>
      <c r="N90">
        <f t="shared" si="24"/>
        <v>10.212017766464255</v>
      </c>
      <c r="O90">
        <f t="shared" si="25"/>
        <v>104.28530686258159</v>
      </c>
      <c r="P90">
        <f t="shared" si="26"/>
        <v>0.23324095645271548</v>
      </c>
      <c r="T90" s="4"/>
    </row>
    <row r="91" spans="1:20" x14ac:dyDescent="0.25">
      <c r="A91">
        <f>Input!G92</f>
        <v>0</v>
      </c>
      <c r="B91">
        <f t="shared" si="18"/>
        <v>0</v>
      </c>
      <c r="C91" s="4">
        <f>Input!I92</f>
        <v>0</v>
      </c>
      <c r="D91">
        <f t="shared" si="19"/>
        <v>-0.75349900000000003</v>
      </c>
      <c r="E91">
        <f t="shared" si="20"/>
        <v>915.54067870476229</v>
      </c>
      <c r="F91">
        <f t="shared" si="21"/>
        <v>839595.0200956465</v>
      </c>
      <c r="G91">
        <f t="shared" si="22"/>
        <v>186558.50145277963</v>
      </c>
      <c r="L91">
        <f>Input!J92</f>
        <v>0</v>
      </c>
      <c r="M91">
        <f t="shared" si="23"/>
        <v>-0.21528542857142852</v>
      </c>
      <c r="N91">
        <f t="shared" si="24"/>
        <v>10.212017766464255</v>
      </c>
      <c r="O91">
        <f t="shared" si="25"/>
        <v>104.28530686258159</v>
      </c>
      <c r="P91">
        <f t="shared" si="26"/>
        <v>0.23324095645271548</v>
      </c>
      <c r="T91" s="4"/>
    </row>
    <row r="92" spans="1:20" x14ac:dyDescent="0.25">
      <c r="A92">
        <f>Input!G93</f>
        <v>0</v>
      </c>
      <c r="B92">
        <f t="shared" si="18"/>
        <v>0</v>
      </c>
      <c r="C92" s="4">
        <f>Input!I93</f>
        <v>0</v>
      </c>
      <c r="D92">
        <f t="shared" si="19"/>
        <v>-0.75349900000000003</v>
      </c>
      <c r="E92">
        <f t="shared" si="20"/>
        <v>925.7526964712265</v>
      </c>
      <c r="F92">
        <f t="shared" si="21"/>
        <v>858413.73024656659</v>
      </c>
      <c r="G92">
        <f t="shared" si="22"/>
        <v>195484.42165841837</v>
      </c>
      <c r="L92">
        <f>Input!J93</f>
        <v>0</v>
      </c>
      <c r="M92">
        <f t="shared" si="23"/>
        <v>-0.21528542857142852</v>
      </c>
      <c r="N92">
        <f t="shared" si="24"/>
        <v>10.212017766464255</v>
      </c>
      <c r="O92">
        <f t="shared" si="25"/>
        <v>104.28530686258159</v>
      </c>
      <c r="P92">
        <f t="shared" si="26"/>
        <v>0.23324095645271548</v>
      </c>
      <c r="T92" s="4"/>
    </row>
    <row r="93" spans="1:20" x14ac:dyDescent="0.25">
      <c r="A93">
        <f>Input!G94</f>
        <v>0</v>
      </c>
      <c r="B93">
        <f t="shared" si="18"/>
        <v>0</v>
      </c>
      <c r="C93" s="4">
        <f>Input!I94</f>
        <v>0</v>
      </c>
      <c r="D93">
        <f t="shared" si="19"/>
        <v>-0.75349900000000003</v>
      </c>
      <c r="E93">
        <f t="shared" si="20"/>
        <v>935.96471423769071</v>
      </c>
      <c r="F93">
        <f t="shared" si="21"/>
        <v>877441.0110112119</v>
      </c>
      <c r="G93">
        <f t="shared" si="22"/>
        <v>204618.91247778226</v>
      </c>
      <c r="L93">
        <f>Input!J94</f>
        <v>0</v>
      </c>
      <c r="M93">
        <f t="shared" si="23"/>
        <v>-0.21528542857142852</v>
      </c>
      <c r="N93">
        <f t="shared" si="24"/>
        <v>10.212017766464255</v>
      </c>
      <c r="O93">
        <f t="shared" si="25"/>
        <v>104.28530686258159</v>
      </c>
      <c r="P93">
        <f t="shared" si="26"/>
        <v>0.23324095645271548</v>
      </c>
      <c r="T93" s="4"/>
    </row>
    <row r="94" spans="1:20" x14ac:dyDescent="0.25">
      <c r="A94">
        <f>Input!G95</f>
        <v>0</v>
      </c>
      <c r="B94">
        <f t="shared" si="18"/>
        <v>0</v>
      </c>
      <c r="C94" s="4">
        <f>Input!I95</f>
        <v>0</v>
      </c>
      <c r="D94">
        <f t="shared" si="19"/>
        <v>-0.75349900000000003</v>
      </c>
      <c r="E94">
        <f t="shared" si="20"/>
        <v>946.17673200415493</v>
      </c>
      <c r="F94">
        <f t="shared" si="21"/>
        <v>896676.86238958233</v>
      </c>
      <c r="G94">
        <f t="shared" si="22"/>
        <v>213961.97391087131</v>
      </c>
      <c r="L94">
        <f>Input!J95</f>
        <v>0</v>
      </c>
      <c r="M94">
        <f t="shared" si="23"/>
        <v>-0.21528542857142852</v>
      </c>
      <c r="N94">
        <f t="shared" si="24"/>
        <v>10.212017766464255</v>
      </c>
      <c r="O94">
        <f t="shared" si="25"/>
        <v>104.28530686258159</v>
      </c>
      <c r="P94">
        <f t="shared" si="26"/>
        <v>0.23324095645271548</v>
      </c>
      <c r="T94" s="4"/>
    </row>
    <row r="95" spans="1:20" x14ac:dyDescent="0.25">
      <c r="A95">
        <f>Input!G96</f>
        <v>0</v>
      </c>
      <c r="B95">
        <f t="shared" si="18"/>
        <v>0</v>
      </c>
      <c r="C95" s="4">
        <f>Input!I96</f>
        <v>0</v>
      </c>
      <c r="D95">
        <f t="shared" si="19"/>
        <v>-0.75349900000000003</v>
      </c>
      <c r="E95">
        <f t="shared" si="20"/>
        <v>956.38874977061914</v>
      </c>
      <c r="F95">
        <f t="shared" si="21"/>
        <v>916121.28438167786</v>
      </c>
      <c r="G95">
        <f t="shared" si="22"/>
        <v>223513.60595768553</v>
      </c>
      <c r="L95">
        <f>Input!J96</f>
        <v>0</v>
      </c>
      <c r="M95">
        <f t="shared" si="23"/>
        <v>-0.21528542857142852</v>
      </c>
      <c r="N95">
        <f t="shared" si="24"/>
        <v>10.212017766464255</v>
      </c>
      <c r="O95">
        <f t="shared" si="25"/>
        <v>104.28530686258159</v>
      </c>
      <c r="P95">
        <f t="shared" si="26"/>
        <v>0.23324095645271548</v>
      </c>
      <c r="T95" s="4"/>
    </row>
    <row r="96" spans="1:20" x14ac:dyDescent="0.25">
      <c r="A96">
        <f>Input!G97</f>
        <v>0</v>
      </c>
      <c r="B96">
        <f t="shared" si="18"/>
        <v>0</v>
      </c>
      <c r="C96" s="4">
        <f>Input!I97</f>
        <v>0</v>
      </c>
      <c r="D96">
        <f t="shared" si="19"/>
        <v>-0.75349900000000003</v>
      </c>
      <c r="E96">
        <f t="shared" si="20"/>
        <v>966.60076753708336</v>
      </c>
      <c r="F96">
        <f t="shared" si="21"/>
        <v>935774.27698749863</v>
      </c>
      <c r="G96">
        <f t="shared" si="22"/>
        <v>233273.80861822492</v>
      </c>
      <c r="L96">
        <f>Input!J97</f>
        <v>0</v>
      </c>
      <c r="M96">
        <f t="shared" si="23"/>
        <v>-0.21528542857142852</v>
      </c>
      <c r="N96">
        <f t="shared" si="24"/>
        <v>10.212017766464255</v>
      </c>
      <c r="O96">
        <f t="shared" si="25"/>
        <v>104.28530686258159</v>
      </c>
      <c r="P96">
        <f t="shared" si="26"/>
        <v>0.23324095645271548</v>
      </c>
      <c r="T96" s="4"/>
    </row>
    <row r="97" spans="1:20" x14ac:dyDescent="0.25">
      <c r="A97">
        <f>Input!G98</f>
        <v>0</v>
      </c>
      <c r="B97">
        <f t="shared" si="18"/>
        <v>0</v>
      </c>
      <c r="C97" s="4">
        <f>Input!I98</f>
        <v>0</v>
      </c>
      <c r="D97">
        <f t="shared" si="19"/>
        <v>-0.75349900000000003</v>
      </c>
      <c r="E97">
        <f t="shared" si="20"/>
        <v>976.81278530354757</v>
      </c>
      <c r="F97">
        <f t="shared" si="21"/>
        <v>955635.8402070445</v>
      </c>
      <c r="G97">
        <f t="shared" si="22"/>
        <v>243242.58189248946</v>
      </c>
      <c r="L97">
        <f>Input!J98</f>
        <v>0</v>
      </c>
      <c r="M97">
        <f t="shared" si="23"/>
        <v>-0.21528542857142852</v>
      </c>
      <c r="N97">
        <f t="shared" si="24"/>
        <v>10.212017766464255</v>
      </c>
      <c r="O97">
        <f t="shared" si="25"/>
        <v>104.28530686258159</v>
      </c>
      <c r="P97">
        <f t="shared" si="26"/>
        <v>0.23324095645271548</v>
      </c>
      <c r="T97" s="4"/>
    </row>
    <row r="98" spans="1:20" x14ac:dyDescent="0.25">
      <c r="A98">
        <f>Input!G99</f>
        <v>0</v>
      </c>
      <c r="B98">
        <f t="shared" si="18"/>
        <v>0</v>
      </c>
      <c r="C98" s="4">
        <f>Input!I99</f>
        <v>0</v>
      </c>
      <c r="D98">
        <f t="shared" si="19"/>
        <v>-0.75349900000000003</v>
      </c>
      <c r="E98">
        <f t="shared" si="20"/>
        <v>987.02480307001179</v>
      </c>
      <c r="F98">
        <f t="shared" si="21"/>
        <v>975705.97404031549</v>
      </c>
      <c r="G98">
        <f t="shared" si="22"/>
        <v>253419.92578047916</v>
      </c>
      <c r="L98">
        <f>Input!J99</f>
        <v>0</v>
      </c>
      <c r="M98">
        <f t="shared" si="23"/>
        <v>-0.21528542857142852</v>
      </c>
      <c r="N98">
        <f t="shared" si="24"/>
        <v>10.212017766464255</v>
      </c>
      <c r="O98">
        <f t="shared" si="25"/>
        <v>104.28530686258159</v>
      </c>
      <c r="P98">
        <f t="shared" si="26"/>
        <v>0.23324095645271548</v>
      </c>
      <c r="T98" s="4"/>
    </row>
    <row r="99" spans="1:20" x14ac:dyDescent="0.25">
      <c r="A99">
        <f>Input!G100</f>
        <v>0</v>
      </c>
      <c r="B99">
        <f t="shared" si="18"/>
        <v>0</v>
      </c>
      <c r="C99" s="4">
        <f>Input!I100</f>
        <v>0</v>
      </c>
      <c r="D99">
        <f t="shared" si="19"/>
        <v>-0.75349900000000003</v>
      </c>
      <c r="E99">
        <f t="shared" si="20"/>
        <v>997.236820836476</v>
      </c>
      <c r="F99">
        <f t="shared" si="21"/>
        <v>995984.6784873117</v>
      </c>
      <c r="G99">
        <f t="shared" si="22"/>
        <v>263805.84028219403</v>
      </c>
      <c r="L99">
        <f>Input!J100</f>
        <v>0</v>
      </c>
      <c r="M99">
        <f t="shared" si="23"/>
        <v>-0.21528542857142852</v>
      </c>
      <c r="N99">
        <f t="shared" si="24"/>
        <v>10.212017766464255</v>
      </c>
      <c r="O99">
        <f t="shared" si="25"/>
        <v>104.28530686258159</v>
      </c>
      <c r="P99">
        <f t="shared" si="26"/>
        <v>0.23324095645271548</v>
      </c>
      <c r="T99" s="4"/>
    </row>
    <row r="100" spans="1:20" x14ac:dyDescent="0.25">
      <c r="A100">
        <f>Input!G101</f>
        <v>0</v>
      </c>
      <c r="B100">
        <f t="shared" si="18"/>
        <v>0</v>
      </c>
      <c r="C100" s="4">
        <f>Input!I101</f>
        <v>0</v>
      </c>
      <c r="D100">
        <f t="shared" si="19"/>
        <v>-0.75349900000000003</v>
      </c>
      <c r="E100">
        <f t="shared" si="20"/>
        <v>1007.4488386029402</v>
      </c>
      <c r="F100">
        <f t="shared" si="21"/>
        <v>1016471.9535480331</v>
      </c>
      <c r="G100">
        <f t="shared" si="22"/>
        <v>274400.32539763406</v>
      </c>
      <c r="L100">
        <f>Input!J101</f>
        <v>0</v>
      </c>
      <c r="M100">
        <f t="shared" si="23"/>
        <v>-0.21528542857142852</v>
      </c>
      <c r="N100">
        <f t="shared" si="24"/>
        <v>10.212017766464255</v>
      </c>
      <c r="O100">
        <f t="shared" si="25"/>
        <v>104.28530686258159</v>
      </c>
      <c r="P100">
        <f t="shared" si="26"/>
        <v>0.23324095645271548</v>
      </c>
      <c r="T100" s="4"/>
    </row>
    <row r="101" spans="1:20" x14ac:dyDescent="0.25">
      <c r="A101">
        <f>Input!G102</f>
        <v>0</v>
      </c>
      <c r="B101">
        <f t="shared" si="18"/>
        <v>0</v>
      </c>
      <c r="C101" s="4">
        <f>Input!I102</f>
        <v>0</v>
      </c>
      <c r="D101">
        <f t="shared" si="19"/>
        <v>-0.75349900000000003</v>
      </c>
      <c r="E101">
        <f t="shared" si="20"/>
        <v>1017.6608563694044</v>
      </c>
      <c r="F101">
        <f t="shared" si="21"/>
        <v>1037167.7992224797</v>
      </c>
      <c r="G101">
        <f t="shared" si="22"/>
        <v>285203.38112679927</v>
      </c>
      <c r="L101">
        <f>Input!J102</f>
        <v>0</v>
      </c>
      <c r="M101">
        <f t="shared" si="23"/>
        <v>-0.21528542857142852</v>
      </c>
      <c r="N101">
        <f t="shared" si="24"/>
        <v>10.212017766464255</v>
      </c>
      <c r="O101">
        <f t="shared" si="25"/>
        <v>104.28530686258159</v>
      </c>
      <c r="P101">
        <f t="shared" si="26"/>
        <v>0.23324095645271548</v>
      </c>
      <c r="T101" s="4"/>
    </row>
    <row r="102" spans="1:20" x14ac:dyDescent="0.25">
      <c r="A102">
        <f>Input!G103</f>
        <v>0</v>
      </c>
      <c r="B102">
        <f t="shared" si="18"/>
        <v>0</v>
      </c>
      <c r="C102" s="4">
        <f>Input!I103</f>
        <v>0</v>
      </c>
      <c r="D102">
        <f t="shared" si="19"/>
        <v>-0.75349900000000003</v>
      </c>
      <c r="E102">
        <f t="shared" si="20"/>
        <v>1027.8728741358686</v>
      </c>
      <c r="F102">
        <f t="shared" si="21"/>
        <v>1058072.215510651</v>
      </c>
      <c r="G102">
        <f t="shared" si="22"/>
        <v>296215.00746968959</v>
      </c>
      <c r="L102">
        <f>Input!J103</f>
        <v>0</v>
      </c>
      <c r="M102">
        <f t="shared" si="23"/>
        <v>-0.21528542857142852</v>
      </c>
      <c r="N102">
        <f t="shared" si="24"/>
        <v>10.212017766464255</v>
      </c>
      <c r="O102">
        <f t="shared" si="25"/>
        <v>104.28530686258159</v>
      </c>
      <c r="P102">
        <f t="shared" si="26"/>
        <v>0.23324095645271548</v>
      </c>
      <c r="T102" s="4"/>
    </row>
    <row r="103" spans="1:20" x14ac:dyDescent="0.25">
      <c r="A103">
        <f>Input!G104</f>
        <v>0</v>
      </c>
      <c r="B103">
        <f t="shared" si="18"/>
        <v>0</v>
      </c>
      <c r="C103" s="4">
        <f>Input!I104</f>
        <v>0</v>
      </c>
      <c r="D103">
        <f t="shared" si="19"/>
        <v>-0.75349900000000003</v>
      </c>
      <c r="E103">
        <f t="shared" si="20"/>
        <v>1038.0848919023329</v>
      </c>
      <c r="F103">
        <f t="shared" si="21"/>
        <v>1079185.202412548</v>
      </c>
      <c r="G103">
        <f t="shared" si="22"/>
        <v>307435.20442630514</v>
      </c>
      <c r="L103">
        <f>Input!J104</f>
        <v>0</v>
      </c>
      <c r="M103">
        <f t="shared" si="23"/>
        <v>-0.21528542857142852</v>
      </c>
      <c r="N103">
        <f t="shared" si="24"/>
        <v>10.212017766464255</v>
      </c>
      <c r="O103">
        <f t="shared" si="25"/>
        <v>104.28530686258159</v>
      </c>
      <c r="P103">
        <f t="shared" si="26"/>
        <v>0.23324095645271548</v>
      </c>
      <c r="T103" s="4"/>
    </row>
    <row r="104" spans="1:20" x14ac:dyDescent="0.25">
      <c r="A104">
        <f>Input!G105</f>
        <v>0</v>
      </c>
      <c r="B104">
        <f t="shared" si="18"/>
        <v>0</v>
      </c>
      <c r="C104" s="4">
        <f>Input!I105</f>
        <v>0</v>
      </c>
      <c r="D104">
        <f t="shared" si="19"/>
        <v>-0.75349900000000003</v>
      </c>
      <c r="E104">
        <f t="shared" si="20"/>
        <v>1048.2969096687971</v>
      </c>
      <c r="F104">
        <f t="shared" si="21"/>
        <v>1100506.7599281699</v>
      </c>
      <c r="G104">
        <f t="shared" si="22"/>
        <v>318863.97199664579</v>
      </c>
      <c r="L104">
        <f>Input!J105</f>
        <v>0</v>
      </c>
      <c r="M104">
        <f t="shared" si="23"/>
        <v>-0.21528542857142852</v>
      </c>
      <c r="N104">
        <f t="shared" si="24"/>
        <v>10.212017766464255</v>
      </c>
      <c r="O104">
        <f t="shared" si="25"/>
        <v>104.28530686258159</v>
      </c>
      <c r="P104">
        <f t="shared" si="26"/>
        <v>0.23324095645271548</v>
      </c>
      <c r="T104" s="4"/>
    </row>
    <row r="105" spans="1:20" x14ac:dyDescent="0.25">
      <c r="A105">
        <f>Input!G106</f>
        <v>0</v>
      </c>
      <c r="B105">
        <f t="shared" si="18"/>
        <v>0</v>
      </c>
      <c r="C105" s="4">
        <f>Input!I106</f>
        <v>0</v>
      </c>
      <c r="D105">
        <f t="shared" si="19"/>
        <v>-0.75349900000000003</v>
      </c>
      <c r="E105">
        <f t="shared" si="20"/>
        <v>1058.5089274352613</v>
      </c>
      <c r="F105">
        <f t="shared" si="21"/>
        <v>1122036.8880575171</v>
      </c>
      <c r="G105">
        <f t="shared" si="22"/>
        <v>330501.31018071162</v>
      </c>
      <c r="L105">
        <f>Input!J106</f>
        <v>0</v>
      </c>
      <c r="M105">
        <f t="shared" si="23"/>
        <v>-0.21528542857142852</v>
      </c>
      <c r="N105">
        <f t="shared" si="24"/>
        <v>10.212017766464255</v>
      </c>
      <c r="O105">
        <f t="shared" si="25"/>
        <v>104.28530686258159</v>
      </c>
      <c r="P105">
        <f t="shared" si="26"/>
        <v>0.23324095645271548</v>
      </c>
      <c r="T105" s="4"/>
    </row>
    <row r="106" spans="1:20" x14ac:dyDescent="0.25">
      <c r="A106">
        <f>Input!G107</f>
        <v>0</v>
      </c>
      <c r="B106">
        <f t="shared" si="18"/>
        <v>0</v>
      </c>
      <c r="C106" s="4">
        <f>Input!I107</f>
        <v>0</v>
      </c>
      <c r="D106">
        <f t="shared" si="19"/>
        <v>-0.75349900000000003</v>
      </c>
      <c r="E106">
        <f t="shared" si="20"/>
        <v>1068.7209452017255</v>
      </c>
      <c r="F106">
        <f t="shared" si="21"/>
        <v>1143775.5868005895</v>
      </c>
      <c r="G106">
        <f t="shared" si="22"/>
        <v>342347.21897850261</v>
      </c>
      <c r="L106">
        <f>Input!J107</f>
        <v>0</v>
      </c>
      <c r="M106">
        <f t="shared" si="23"/>
        <v>-0.21528542857142852</v>
      </c>
      <c r="N106">
        <f t="shared" si="24"/>
        <v>10.212017766464255</v>
      </c>
      <c r="O106">
        <f t="shared" si="25"/>
        <v>104.28530686258159</v>
      </c>
      <c r="P106">
        <f t="shared" si="26"/>
        <v>0.23324095645271548</v>
      </c>
      <c r="T106" s="4"/>
    </row>
    <row r="107" spans="1:20" x14ac:dyDescent="0.25">
      <c r="A107">
        <f>Input!G108</f>
        <v>0</v>
      </c>
      <c r="B107">
        <f t="shared" si="18"/>
        <v>0</v>
      </c>
      <c r="C107" s="4">
        <f>Input!I108</f>
        <v>0</v>
      </c>
      <c r="D107">
        <f t="shared" si="19"/>
        <v>-0.75349900000000003</v>
      </c>
      <c r="E107">
        <f t="shared" si="20"/>
        <v>1078.9329629681897</v>
      </c>
      <c r="F107">
        <f t="shared" si="21"/>
        <v>1165722.8561573869</v>
      </c>
      <c r="G107">
        <f t="shared" si="22"/>
        <v>354401.69839001878</v>
      </c>
      <c r="L107">
        <f>Input!J108</f>
        <v>0</v>
      </c>
      <c r="M107">
        <f t="shared" si="23"/>
        <v>-0.21528542857142852</v>
      </c>
      <c r="N107">
        <f t="shared" si="24"/>
        <v>10.212017766464255</v>
      </c>
      <c r="O107">
        <f t="shared" si="25"/>
        <v>104.28530686258159</v>
      </c>
      <c r="P107">
        <f t="shared" si="26"/>
        <v>0.23324095645271548</v>
      </c>
      <c r="T107" s="4"/>
    </row>
    <row r="108" spans="1:20" x14ac:dyDescent="0.25">
      <c r="A108">
        <f>Input!G109</f>
        <v>0</v>
      </c>
      <c r="B108">
        <f t="shared" si="18"/>
        <v>0</v>
      </c>
      <c r="C108" s="4">
        <f>Input!I109</f>
        <v>0</v>
      </c>
      <c r="D108">
        <f t="shared" si="19"/>
        <v>-0.75349900000000003</v>
      </c>
      <c r="E108">
        <f t="shared" si="20"/>
        <v>1089.1449807346539</v>
      </c>
      <c r="F108">
        <f t="shared" si="21"/>
        <v>1187878.6961279097</v>
      </c>
      <c r="G108">
        <f t="shared" si="22"/>
        <v>366664.74841526011</v>
      </c>
      <c r="L108">
        <f>Input!J109</f>
        <v>0</v>
      </c>
      <c r="M108">
        <f t="shared" si="23"/>
        <v>-0.21528542857142852</v>
      </c>
      <c r="N108">
        <f t="shared" si="24"/>
        <v>10.212017766464255</v>
      </c>
      <c r="O108">
        <f t="shared" si="25"/>
        <v>104.28530686258159</v>
      </c>
      <c r="P108">
        <f t="shared" si="26"/>
        <v>0.23324095645271548</v>
      </c>
      <c r="T108" s="4"/>
    </row>
    <row r="109" spans="1:20" x14ac:dyDescent="0.25">
      <c r="A109">
        <f>Input!G110</f>
        <v>0</v>
      </c>
      <c r="B109">
        <f t="shared" si="18"/>
        <v>0</v>
      </c>
      <c r="C109" s="4">
        <f>Input!I110</f>
        <v>0</v>
      </c>
      <c r="D109">
        <f t="shared" si="19"/>
        <v>-0.75349900000000003</v>
      </c>
      <c r="E109">
        <f t="shared" si="20"/>
        <v>1099.3569985011181</v>
      </c>
      <c r="F109">
        <f t="shared" si="21"/>
        <v>1210243.1067121574</v>
      </c>
      <c r="G109">
        <f t="shared" si="22"/>
        <v>379136.36905422655</v>
      </c>
      <c r="L109">
        <f>Input!J110</f>
        <v>0</v>
      </c>
      <c r="M109">
        <f t="shared" si="23"/>
        <v>-0.21528542857142852</v>
      </c>
      <c r="N109">
        <f t="shared" si="24"/>
        <v>10.212017766464255</v>
      </c>
      <c r="O109">
        <f t="shared" si="25"/>
        <v>104.28530686258159</v>
      </c>
      <c r="P109">
        <f t="shared" si="26"/>
        <v>0.23324095645271548</v>
      </c>
      <c r="T109" s="4"/>
    </row>
    <row r="110" spans="1:20" x14ac:dyDescent="0.25">
      <c r="A110">
        <f>Input!G111</f>
        <v>0</v>
      </c>
      <c r="B110">
        <f t="shared" si="18"/>
        <v>0</v>
      </c>
      <c r="C110" s="4">
        <f>Input!I111</f>
        <v>0</v>
      </c>
      <c r="D110">
        <f t="shared" si="19"/>
        <v>-0.75349900000000003</v>
      </c>
      <c r="E110">
        <f t="shared" si="20"/>
        <v>1109.5690162675824</v>
      </c>
      <c r="F110">
        <f t="shared" si="21"/>
        <v>1232816.0879101304</v>
      </c>
      <c r="G110">
        <f t="shared" si="22"/>
        <v>391816.56030691823</v>
      </c>
      <c r="L110">
        <f>Input!J111</f>
        <v>0</v>
      </c>
      <c r="M110">
        <f t="shared" si="23"/>
        <v>-0.21528542857142852</v>
      </c>
      <c r="N110">
        <f t="shared" si="24"/>
        <v>10.212017766464255</v>
      </c>
      <c r="O110">
        <f t="shared" si="25"/>
        <v>104.28530686258159</v>
      </c>
      <c r="P110">
        <f t="shared" si="26"/>
        <v>0.23324095645271548</v>
      </c>
      <c r="T110" s="4"/>
    </row>
    <row r="111" spans="1:20" x14ac:dyDescent="0.25">
      <c r="A111">
        <f>Input!G112</f>
        <v>0</v>
      </c>
      <c r="B111">
        <f t="shared" si="18"/>
        <v>0</v>
      </c>
      <c r="C111" s="4">
        <f>Input!I112</f>
        <v>0</v>
      </c>
      <c r="D111">
        <f t="shared" si="19"/>
        <v>-0.75349900000000003</v>
      </c>
      <c r="E111">
        <f t="shared" si="20"/>
        <v>1119.7810340340466</v>
      </c>
      <c r="F111">
        <f t="shared" si="21"/>
        <v>1255597.6397218285</v>
      </c>
      <c r="G111">
        <f t="shared" si="22"/>
        <v>404705.32217333501</v>
      </c>
      <c r="L111">
        <f>Input!J112</f>
        <v>0</v>
      </c>
      <c r="M111">
        <f t="shared" si="23"/>
        <v>-0.21528542857142852</v>
      </c>
      <c r="N111">
        <f t="shared" si="24"/>
        <v>10.212017766464255</v>
      </c>
      <c r="O111">
        <f t="shared" si="25"/>
        <v>104.28530686258159</v>
      </c>
      <c r="P111">
        <f t="shared" si="26"/>
        <v>0.23324095645271548</v>
      </c>
      <c r="T111" s="4"/>
    </row>
    <row r="112" spans="1:20" x14ac:dyDescent="0.25">
      <c r="A112">
        <f>Input!G113</f>
        <v>0</v>
      </c>
      <c r="B112">
        <f t="shared" si="18"/>
        <v>0</v>
      </c>
      <c r="C112" s="4">
        <f>Input!I113</f>
        <v>0</v>
      </c>
      <c r="D112">
        <f t="shared" si="19"/>
        <v>-0.75349900000000003</v>
      </c>
      <c r="E112">
        <f t="shared" si="20"/>
        <v>1129.9930518005108</v>
      </c>
      <c r="F112">
        <f t="shared" si="21"/>
        <v>1278587.762147252</v>
      </c>
      <c r="G112">
        <f t="shared" si="22"/>
        <v>417802.65465347696</v>
      </c>
      <c r="L112">
        <f>Input!J113</f>
        <v>0</v>
      </c>
      <c r="M112">
        <f t="shared" si="23"/>
        <v>-0.21528542857142852</v>
      </c>
      <c r="N112">
        <f t="shared" si="24"/>
        <v>10.212017766464255</v>
      </c>
      <c r="O112">
        <f t="shared" si="25"/>
        <v>104.28530686258159</v>
      </c>
      <c r="P112">
        <f t="shared" si="26"/>
        <v>0.23324095645271548</v>
      </c>
      <c r="T112" s="4"/>
    </row>
    <row r="113" spans="1:20" x14ac:dyDescent="0.25">
      <c r="A113">
        <f>Input!G114</f>
        <v>0</v>
      </c>
      <c r="B113">
        <f t="shared" si="18"/>
        <v>0</v>
      </c>
      <c r="C113" s="4">
        <f>Input!I114</f>
        <v>0</v>
      </c>
      <c r="D113">
        <f t="shared" si="19"/>
        <v>-0.75349900000000003</v>
      </c>
      <c r="E113">
        <f t="shared" si="20"/>
        <v>1140.205069566975</v>
      </c>
      <c r="F113">
        <f t="shared" si="21"/>
        <v>1301786.4551864003</v>
      </c>
      <c r="G113">
        <f t="shared" si="22"/>
        <v>431108.55774734408</v>
      </c>
      <c r="L113">
        <f>Input!J114</f>
        <v>0</v>
      </c>
      <c r="M113">
        <f t="shared" si="23"/>
        <v>-0.21528542857142852</v>
      </c>
      <c r="N113">
        <f t="shared" si="24"/>
        <v>10.212017766464255</v>
      </c>
      <c r="O113">
        <f t="shared" si="25"/>
        <v>104.28530686258159</v>
      </c>
      <c r="P113">
        <f t="shared" si="26"/>
        <v>0.23324095645271548</v>
      </c>
      <c r="T113" s="4"/>
    </row>
    <row r="114" spans="1:20" x14ac:dyDescent="0.25">
      <c r="A114">
        <f>Input!G115</f>
        <v>0</v>
      </c>
      <c r="B114">
        <f t="shared" si="18"/>
        <v>0</v>
      </c>
      <c r="C114" s="4">
        <f>Input!I115</f>
        <v>0</v>
      </c>
      <c r="D114">
        <f t="shared" si="19"/>
        <v>-0.75349900000000003</v>
      </c>
      <c r="E114">
        <f t="shared" si="20"/>
        <v>1150.4170873334392</v>
      </c>
      <c r="F114">
        <f t="shared" si="21"/>
        <v>1325193.718839274</v>
      </c>
      <c r="G114">
        <f t="shared" si="22"/>
        <v>444623.03145493637</v>
      </c>
      <c r="L114">
        <f>Input!J115</f>
        <v>0</v>
      </c>
      <c r="M114">
        <f t="shared" si="23"/>
        <v>-0.21528542857142852</v>
      </c>
      <c r="N114">
        <f t="shared" si="24"/>
        <v>10.212017766464255</v>
      </c>
      <c r="O114">
        <f t="shared" si="25"/>
        <v>104.28530686258159</v>
      </c>
      <c r="P114">
        <f t="shared" si="26"/>
        <v>0.23324095645271548</v>
      </c>
      <c r="T114" s="4"/>
    </row>
    <row r="115" spans="1:20" x14ac:dyDescent="0.25">
      <c r="A115">
        <f>Input!G116</f>
        <v>0</v>
      </c>
      <c r="B115">
        <f t="shared" si="18"/>
        <v>0</v>
      </c>
      <c r="C115" s="4">
        <f>Input!I116</f>
        <v>0</v>
      </c>
      <c r="D115">
        <f t="shared" si="19"/>
        <v>-0.75349900000000003</v>
      </c>
      <c r="E115">
        <f t="shared" si="20"/>
        <v>1160.6291050999034</v>
      </c>
      <c r="F115">
        <f t="shared" si="21"/>
        <v>1348809.5531058728</v>
      </c>
      <c r="G115">
        <f t="shared" si="22"/>
        <v>458346.07577625383</v>
      </c>
      <c r="L115">
        <f>Input!J116</f>
        <v>0</v>
      </c>
      <c r="M115">
        <f t="shared" si="23"/>
        <v>-0.21528542857142852</v>
      </c>
      <c r="N115">
        <f t="shared" si="24"/>
        <v>10.212017766464255</v>
      </c>
      <c r="O115">
        <f t="shared" si="25"/>
        <v>104.28530686258159</v>
      </c>
      <c r="P115">
        <f t="shared" si="26"/>
        <v>0.23324095645271548</v>
      </c>
      <c r="T115" s="4"/>
    </row>
    <row r="116" spans="1:20" x14ac:dyDescent="0.25">
      <c r="A116">
        <f>Input!G117</f>
        <v>0</v>
      </c>
      <c r="B116">
        <f t="shared" si="18"/>
        <v>0</v>
      </c>
      <c r="C116" s="4">
        <f>Input!I117</f>
        <v>0</v>
      </c>
      <c r="D116">
        <f t="shared" si="19"/>
        <v>-0.75349900000000003</v>
      </c>
      <c r="E116">
        <f t="shared" si="20"/>
        <v>1170.8411228663676</v>
      </c>
      <c r="F116">
        <f t="shared" si="21"/>
        <v>1372633.9579861967</v>
      </c>
      <c r="G116">
        <f t="shared" si="22"/>
        <v>472277.69071129645</v>
      </c>
      <c r="L116">
        <f>Input!J117</f>
        <v>0</v>
      </c>
      <c r="M116">
        <f t="shared" si="23"/>
        <v>-0.21528542857142852</v>
      </c>
      <c r="N116">
        <f t="shared" si="24"/>
        <v>10.212017766464255</v>
      </c>
      <c r="O116">
        <f t="shared" si="25"/>
        <v>104.28530686258159</v>
      </c>
      <c r="P116">
        <f t="shared" si="26"/>
        <v>0.23324095645271548</v>
      </c>
      <c r="T116" s="4"/>
    </row>
    <row r="117" spans="1:20" x14ac:dyDescent="0.25">
      <c r="A117">
        <f>Input!G118</f>
        <v>0</v>
      </c>
      <c r="B117">
        <f t="shared" si="18"/>
        <v>0</v>
      </c>
      <c r="C117" s="4">
        <f>Input!I118</f>
        <v>0</v>
      </c>
      <c r="D117">
        <f t="shared" si="19"/>
        <v>-0.75349900000000003</v>
      </c>
      <c r="E117">
        <f t="shared" si="20"/>
        <v>1181.0531406328319</v>
      </c>
      <c r="F117">
        <f t="shared" si="21"/>
        <v>1396666.933480246</v>
      </c>
      <c r="G117">
        <f t="shared" si="22"/>
        <v>486417.87626006425</v>
      </c>
      <c r="L117">
        <f>Input!J118</f>
        <v>0</v>
      </c>
      <c r="M117">
        <f t="shared" si="23"/>
        <v>-0.21528542857142852</v>
      </c>
      <c r="N117">
        <f t="shared" si="24"/>
        <v>10.212017766464255</v>
      </c>
      <c r="O117">
        <f t="shared" si="25"/>
        <v>104.28530686258159</v>
      </c>
      <c r="P117">
        <f t="shared" si="26"/>
        <v>0.23324095645271548</v>
      </c>
      <c r="T117" s="4"/>
    </row>
    <row r="118" spans="1:20" x14ac:dyDescent="0.25">
      <c r="A118">
        <f>Input!G119</f>
        <v>0</v>
      </c>
      <c r="B118">
        <f t="shared" si="18"/>
        <v>0</v>
      </c>
      <c r="C118" s="4">
        <f>Input!I119</f>
        <v>0</v>
      </c>
      <c r="D118">
        <f t="shared" si="19"/>
        <v>-0.75349900000000003</v>
      </c>
      <c r="E118">
        <f t="shared" si="20"/>
        <v>1191.2651583992961</v>
      </c>
      <c r="F118">
        <f t="shared" si="21"/>
        <v>1420908.4795880201</v>
      </c>
      <c r="G118">
        <f t="shared" si="22"/>
        <v>500766.63242255716</v>
      </c>
      <c r="L118">
        <f>Input!J119</f>
        <v>0</v>
      </c>
      <c r="M118">
        <f t="shared" si="23"/>
        <v>-0.21528542857142852</v>
      </c>
      <c r="N118">
        <f t="shared" si="24"/>
        <v>10.212017766464255</v>
      </c>
      <c r="O118">
        <f t="shared" si="25"/>
        <v>104.28530686258159</v>
      </c>
      <c r="P118">
        <f t="shared" si="26"/>
        <v>0.23324095645271548</v>
      </c>
      <c r="T118" s="4"/>
    </row>
    <row r="119" spans="1:20" x14ac:dyDescent="0.25">
      <c r="A119">
        <f>Input!G120</f>
        <v>0</v>
      </c>
      <c r="B119">
        <f t="shared" si="18"/>
        <v>0</v>
      </c>
      <c r="C119" s="4">
        <f>Input!I120</f>
        <v>0</v>
      </c>
      <c r="D119">
        <f t="shared" si="19"/>
        <v>-0.75349900000000003</v>
      </c>
      <c r="E119">
        <f t="shared" si="20"/>
        <v>1201.4771761657603</v>
      </c>
      <c r="F119">
        <f t="shared" si="21"/>
        <v>1445358.5963095196</v>
      </c>
      <c r="G119">
        <f t="shared" si="22"/>
        <v>515323.95919877524</v>
      </c>
      <c r="L119">
        <f>Input!J120</f>
        <v>0</v>
      </c>
      <c r="M119">
        <f t="shared" si="23"/>
        <v>-0.21528542857142852</v>
      </c>
      <c r="N119">
        <f t="shared" si="24"/>
        <v>10.212017766464255</v>
      </c>
      <c r="O119">
        <f t="shared" si="25"/>
        <v>104.28530686258159</v>
      </c>
      <c r="P119">
        <f t="shared" si="26"/>
        <v>0.23324095645271548</v>
      </c>
      <c r="T119" s="4"/>
    </row>
    <row r="120" spans="1:20" x14ac:dyDescent="0.25">
      <c r="A120">
        <f>Input!G121</f>
        <v>0</v>
      </c>
      <c r="B120">
        <f t="shared" si="18"/>
        <v>0</v>
      </c>
      <c r="C120" s="4">
        <f>Input!I121</f>
        <v>0</v>
      </c>
      <c r="D120">
        <f t="shared" si="19"/>
        <v>-0.75349900000000003</v>
      </c>
      <c r="E120">
        <f t="shared" si="20"/>
        <v>1211.6891939322245</v>
      </c>
      <c r="F120">
        <f t="shared" si="21"/>
        <v>1470017.2836447442</v>
      </c>
      <c r="G120">
        <f t="shared" si="22"/>
        <v>530089.85658871848</v>
      </c>
      <c r="L120">
        <f>Input!J121</f>
        <v>0</v>
      </c>
      <c r="M120">
        <f t="shared" si="23"/>
        <v>-0.21528542857142852</v>
      </c>
      <c r="N120">
        <f t="shared" si="24"/>
        <v>10.212017766464255</v>
      </c>
      <c r="O120">
        <f t="shared" si="25"/>
        <v>104.28530686258159</v>
      </c>
      <c r="P120">
        <f t="shared" si="26"/>
        <v>0.23324095645271548</v>
      </c>
      <c r="T120" s="4"/>
    </row>
    <row r="121" spans="1:20" x14ac:dyDescent="0.25">
      <c r="A121">
        <f>Input!G122</f>
        <v>0</v>
      </c>
      <c r="B121">
        <f t="shared" si="18"/>
        <v>0</v>
      </c>
      <c r="C121" s="4">
        <f>Input!I122</f>
        <v>0</v>
      </c>
      <c r="D121">
        <f t="shared" si="19"/>
        <v>-0.75349900000000003</v>
      </c>
      <c r="E121">
        <f t="shared" si="20"/>
        <v>1221.9012116986887</v>
      </c>
      <c r="F121">
        <f t="shared" si="21"/>
        <v>1494884.5415936939</v>
      </c>
      <c r="G121">
        <f t="shared" si="22"/>
        <v>545064.32459238695</v>
      </c>
      <c r="L121">
        <f>Input!J122</f>
        <v>0</v>
      </c>
      <c r="M121">
        <f t="shared" si="23"/>
        <v>-0.21528542857142852</v>
      </c>
      <c r="N121">
        <f t="shared" si="24"/>
        <v>10.212017766464255</v>
      </c>
      <c r="O121">
        <f t="shared" si="25"/>
        <v>104.28530686258159</v>
      </c>
      <c r="P121">
        <f t="shared" si="26"/>
        <v>0.23324095645271548</v>
      </c>
      <c r="T121" s="4"/>
    </row>
    <row r="122" spans="1:20" x14ac:dyDescent="0.25">
      <c r="A122">
        <f>Input!G123</f>
        <v>0</v>
      </c>
      <c r="B122">
        <f t="shared" si="18"/>
        <v>0</v>
      </c>
      <c r="C122" s="4">
        <f>Input!I123</f>
        <v>0</v>
      </c>
      <c r="D122">
        <f t="shared" si="19"/>
        <v>-0.75349900000000003</v>
      </c>
      <c r="E122">
        <f t="shared" si="20"/>
        <v>1232.1132294651529</v>
      </c>
      <c r="F122">
        <f t="shared" si="21"/>
        <v>1519960.3701563689</v>
      </c>
      <c r="G122">
        <f t="shared" si="22"/>
        <v>560247.36320978054</v>
      </c>
      <c r="L122">
        <f>Input!J123</f>
        <v>0</v>
      </c>
      <c r="M122">
        <f t="shared" si="23"/>
        <v>-0.21528542857142852</v>
      </c>
      <c r="N122">
        <f t="shared" si="24"/>
        <v>10.212017766464255</v>
      </c>
      <c r="O122">
        <f t="shared" si="25"/>
        <v>104.28530686258159</v>
      </c>
      <c r="P122">
        <f t="shared" si="26"/>
        <v>0.23324095645271548</v>
      </c>
      <c r="T122" s="4"/>
    </row>
    <row r="123" spans="1:20" x14ac:dyDescent="0.25">
      <c r="A123">
        <f>Input!G124</f>
        <v>0</v>
      </c>
      <c r="B123">
        <f t="shared" si="18"/>
        <v>0</v>
      </c>
      <c r="C123" s="4">
        <f>Input!I124</f>
        <v>0</v>
      </c>
      <c r="D123">
        <f t="shared" si="19"/>
        <v>-0.75349900000000003</v>
      </c>
      <c r="E123">
        <f t="shared" si="20"/>
        <v>1242.3252472316171</v>
      </c>
      <c r="F123">
        <f t="shared" si="21"/>
        <v>1545244.7693327691</v>
      </c>
      <c r="G123">
        <f t="shared" si="22"/>
        <v>575638.97244089923</v>
      </c>
      <c r="L123">
        <f>Input!J124</f>
        <v>0</v>
      </c>
      <c r="M123">
        <f t="shared" si="23"/>
        <v>-0.21528542857142852</v>
      </c>
      <c r="N123">
        <f t="shared" si="24"/>
        <v>10.212017766464255</v>
      </c>
      <c r="O123">
        <f t="shared" si="25"/>
        <v>104.28530686258159</v>
      </c>
      <c r="P123">
        <f t="shared" si="26"/>
        <v>0.23324095645271548</v>
      </c>
      <c r="T123" s="4"/>
    </row>
    <row r="124" spans="1:20" x14ac:dyDescent="0.25">
      <c r="A124">
        <f>Input!G125</f>
        <v>0</v>
      </c>
      <c r="B124">
        <f t="shared" si="18"/>
        <v>0</v>
      </c>
      <c r="C124" s="4">
        <f>Input!I125</f>
        <v>0</v>
      </c>
      <c r="D124">
        <f t="shared" si="19"/>
        <v>-0.75349900000000003</v>
      </c>
      <c r="E124">
        <f t="shared" si="20"/>
        <v>1252.5372649980814</v>
      </c>
      <c r="F124">
        <f t="shared" si="21"/>
        <v>1570737.7391228944</v>
      </c>
      <c r="G124">
        <f t="shared" si="22"/>
        <v>591239.15228574316</v>
      </c>
      <c r="L124">
        <f>Input!J125</f>
        <v>0</v>
      </c>
      <c r="M124">
        <f t="shared" si="23"/>
        <v>-0.21528542857142852</v>
      </c>
      <c r="N124">
        <f t="shared" si="24"/>
        <v>10.212017766464255</v>
      </c>
      <c r="O124">
        <f t="shared" si="25"/>
        <v>104.28530686258159</v>
      </c>
      <c r="P124">
        <f t="shared" si="26"/>
        <v>0.23324095645271548</v>
      </c>
      <c r="T124" s="4"/>
    </row>
    <row r="125" spans="1:20" x14ac:dyDescent="0.25">
      <c r="A125">
        <f>Input!G126</f>
        <v>0</v>
      </c>
      <c r="B125">
        <f t="shared" si="18"/>
        <v>0</v>
      </c>
      <c r="C125" s="4">
        <f>Input!I126</f>
        <v>0</v>
      </c>
      <c r="D125">
        <f t="shared" si="19"/>
        <v>-0.75349900000000003</v>
      </c>
      <c r="E125">
        <f t="shared" si="20"/>
        <v>1262.7492827645456</v>
      </c>
      <c r="F125">
        <f t="shared" si="21"/>
        <v>1596439.2795267447</v>
      </c>
      <c r="G125">
        <f t="shared" si="22"/>
        <v>607047.90274431219</v>
      </c>
      <c r="L125">
        <f>Input!J126</f>
        <v>0</v>
      </c>
      <c r="M125">
        <f t="shared" si="23"/>
        <v>-0.21528542857142852</v>
      </c>
      <c r="N125">
        <f t="shared" si="24"/>
        <v>10.212017766464255</v>
      </c>
      <c r="O125">
        <f t="shared" si="25"/>
        <v>104.28530686258159</v>
      </c>
      <c r="P125">
        <f t="shared" si="26"/>
        <v>0.23324095645271548</v>
      </c>
      <c r="T125" s="4"/>
    </row>
    <row r="126" spans="1:20" x14ac:dyDescent="0.25">
      <c r="A126">
        <f>Input!G127</f>
        <v>0</v>
      </c>
      <c r="B126">
        <f t="shared" si="18"/>
        <v>0</v>
      </c>
      <c r="C126" s="4">
        <f>Input!I127</f>
        <v>0</v>
      </c>
      <c r="D126">
        <f t="shared" si="19"/>
        <v>-0.75349900000000003</v>
      </c>
      <c r="E126">
        <f t="shared" si="20"/>
        <v>1272.9613005310098</v>
      </c>
      <c r="F126">
        <f t="shared" si="21"/>
        <v>1622349.3905443202</v>
      </c>
      <c r="G126">
        <f t="shared" si="22"/>
        <v>623065.22381660645</v>
      </c>
      <c r="L126">
        <f>Input!J127</f>
        <v>0</v>
      </c>
      <c r="M126">
        <f t="shared" si="23"/>
        <v>-0.21528542857142852</v>
      </c>
      <c r="N126">
        <f t="shared" si="24"/>
        <v>10.212017766464255</v>
      </c>
      <c r="O126">
        <f t="shared" si="25"/>
        <v>104.28530686258159</v>
      </c>
      <c r="P126">
        <f t="shared" si="26"/>
        <v>0.23324095645271548</v>
      </c>
      <c r="T126" s="4"/>
    </row>
    <row r="127" spans="1:20" x14ac:dyDescent="0.25">
      <c r="A127">
        <f>Input!G128</f>
        <v>0</v>
      </c>
      <c r="B127">
        <f t="shared" si="18"/>
        <v>0</v>
      </c>
      <c r="C127" s="4">
        <f>Input!I128</f>
        <v>0</v>
      </c>
      <c r="D127">
        <f t="shared" si="19"/>
        <v>-0.75349900000000003</v>
      </c>
      <c r="E127">
        <f t="shared" si="20"/>
        <v>1283.173318297474</v>
      </c>
      <c r="F127">
        <f t="shared" si="21"/>
        <v>1648468.0721756211</v>
      </c>
      <c r="G127">
        <f t="shared" si="22"/>
        <v>639291.11550262582</v>
      </c>
      <c r="L127">
        <f>Input!J128</f>
        <v>0</v>
      </c>
      <c r="M127">
        <f t="shared" si="23"/>
        <v>-0.21528542857142852</v>
      </c>
      <c r="N127">
        <f t="shared" si="24"/>
        <v>10.212017766464255</v>
      </c>
      <c r="O127">
        <f t="shared" si="25"/>
        <v>104.28530686258159</v>
      </c>
      <c r="P127">
        <f t="shared" si="26"/>
        <v>0.23324095645271548</v>
      </c>
      <c r="T127" s="4"/>
    </row>
    <row r="128" spans="1:20" x14ac:dyDescent="0.25">
      <c r="A128">
        <f>Input!G129</f>
        <v>0</v>
      </c>
      <c r="B128">
        <f t="shared" si="18"/>
        <v>0</v>
      </c>
      <c r="C128" s="4">
        <f>Input!I129</f>
        <v>0</v>
      </c>
      <c r="D128">
        <f t="shared" si="19"/>
        <v>-0.75349900000000003</v>
      </c>
      <c r="E128">
        <f t="shared" si="20"/>
        <v>1293.3853360639382</v>
      </c>
      <c r="F128">
        <f t="shared" si="21"/>
        <v>1674795.3244206468</v>
      </c>
      <c r="G128">
        <f t="shared" si="22"/>
        <v>655725.57780237042</v>
      </c>
      <c r="L128">
        <f>Input!J129</f>
        <v>0</v>
      </c>
      <c r="M128">
        <f t="shared" si="23"/>
        <v>-0.21528542857142852</v>
      </c>
      <c r="N128">
        <f t="shared" si="24"/>
        <v>10.212017766464255</v>
      </c>
      <c r="O128">
        <f t="shared" si="25"/>
        <v>104.28530686258159</v>
      </c>
      <c r="P128">
        <f t="shared" si="26"/>
        <v>0.23324095645271548</v>
      </c>
      <c r="T128" s="4"/>
    </row>
    <row r="129" spans="1:20" x14ac:dyDescent="0.25">
      <c r="A129">
        <f>Input!G130</f>
        <v>0</v>
      </c>
      <c r="B129">
        <f t="shared" si="18"/>
        <v>0</v>
      </c>
      <c r="C129" s="4">
        <f>Input!I130</f>
        <v>0</v>
      </c>
      <c r="D129">
        <f t="shared" si="19"/>
        <v>-0.75349900000000003</v>
      </c>
      <c r="E129">
        <f t="shared" si="20"/>
        <v>1303.5973538304024</v>
      </c>
      <c r="F129">
        <f t="shared" si="21"/>
        <v>1701331.1472793978</v>
      </c>
      <c r="G129">
        <f t="shared" si="22"/>
        <v>672368.61071584013</v>
      </c>
      <c r="L129">
        <f>Input!J130</f>
        <v>0</v>
      </c>
      <c r="M129">
        <f t="shared" si="23"/>
        <v>-0.21528542857142852</v>
      </c>
      <c r="N129">
        <f t="shared" si="24"/>
        <v>10.212017766464255</v>
      </c>
      <c r="O129">
        <f t="shared" si="25"/>
        <v>104.28530686258159</v>
      </c>
      <c r="P129">
        <f t="shared" si="26"/>
        <v>0.23324095645271548</v>
      </c>
      <c r="T129" s="4"/>
    </row>
    <row r="130" spans="1:20" x14ac:dyDescent="0.25">
      <c r="A130">
        <f>Input!G131</f>
        <v>0</v>
      </c>
      <c r="B130">
        <f t="shared" si="18"/>
        <v>0</v>
      </c>
      <c r="C130" s="4">
        <f>Input!I131</f>
        <v>0</v>
      </c>
      <c r="D130">
        <f t="shared" si="19"/>
        <v>-0.75349900000000003</v>
      </c>
      <c r="E130">
        <f t="shared" si="20"/>
        <v>1313.8093715968666</v>
      </c>
      <c r="F130">
        <f t="shared" si="21"/>
        <v>1728075.5407518742</v>
      </c>
      <c r="G130">
        <f t="shared" si="22"/>
        <v>689220.21424303495</v>
      </c>
      <c r="L130">
        <f>Input!J131</f>
        <v>0</v>
      </c>
      <c r="M130">
        <f t="shared" si="23"/>
        <v>-0.21528542857142852</v>
      </c>
      <c r="N130">
        <f t="shared" si="24"/>
        <v>10.212017766464255</v>
      </c>
      <c r="O130">
        <f t="shared" si="25"/>
        <v>104.28530686258159</v>
      </c>
      <c r="P130">
        <f t="shared" si="26"/>
        <v>0.23324095645271548</v>
      </c>
      <c r="T130" s="4"/>
    </row>
    <row r="131" spans="1:20" x14ac:dyDescent="0.25">
      <c r="A131">
        <f>Input!G132</f>
        <v>0</v>
      </c>
      <c r="B131">
        <f t="shared" si="18"/>
        <v>0</v>
      </c>
      <c r="C131" s="4">
        <f>Input!I132</f>
        <v>0</v>
      </c>
      <c r="D131">
        <f t="shared" si="19"/>
        <v>-0.75349900000000003</v>
      </c>
      <c r="E131">
        <f t="shared" si="20"/>
        <v>1324.0213893633309</v>
      </c>
      <c r="F131">
        <f t="shared" si="21"/>
        <v>1755028.5048380755</v>
      </c>
      <c r="G131">
        <f t="shared" si="22"/>
        <v>706280.388383955</v>
      </c>
      <c r="L131">
        <f>Input!J132</f>
        <v>0</v>
      </c>
      <c r="M131">
        <f t="shared" si="23"/>
        <v>-0.21528542857142852</v>
      </c>
      <c r="N131">
        <f t="shared" si="24"/>
        <v>10.212017766464255</v>
      </c>
      <c r="O131">
        <f t="shared" si="25"/>
        <v>104.28530686258159</v>
      </c>
      <c r="P131">
        <f t="shared" si="26"/>
        <v>0.23324095645271548</v>
      </c>
      <c r="T131" s="4"/>
    </row>
    <row r="132" spans="1:20" x14ac:dyDescent="0.25">
      <c r="A132">
        <f>Input!G133</f>
        <v>0</v>
      </c>
      <c r="B132">
        <f t="shared" si="18"/>
        <v>0</v>
      </c>
      <c r="C132" s="4">
        <f>Input!I133</f>
        <v>0</v>
      </c>
      <c r="D132">
        <f t="shared" si="19"/>
        <v>-0.75349900000000003</v>
      </c>
      <c r="E132">
        <f t="shared" si="20"/>
        <v>1334.2334071297951</v>
      </c>
      <c r="F132">
        <f t="shared" si="21"/>
        <v>1782190.0395380021</v>
      </c>
      <c r="G132">
        <f t="shared" si="22"/>
        <v>723549.13313860015</v>
      </c>
      <c r="L132">
        <f>Input!J133</f>
        <v>0</v>
      </c>
      <c r="M132">
        <f t="shared" si="23"/>
        <v>-0.21528542857142852</v>
      </c>
      <c r="N132">
        <f t="shared" si="24"/>
        <v>10.212017766464255</v>
      </c>
      <c r="O132">
        <f t="shared" si="25"/>
        <v>104.28530686258159</v>
      </c>
      <c r="P132">
        <f t="shared" si="26"/>
        <v>0.23324095645271548</v>
      </c>
      <c r="T132" s="4"/>
    </row>
    <row r="133" spans="1:20" x14ac:dyDescent="0.25">
      <c r="A133">
        <f>Input!G134</f>
        <v>0</v>
      </c>
      <c r="B133">
        <f t="shared" si="18"/>
        <v>0</v>
      </c>
      <c r="C133" s="4">
        <f>Input!I134</f>
        <v>0</v>
      </c>
      <c r="D133">
        <f t="shared" si="19"/>
        <v>-0.75349900000000003</v>
      </c>
      <c r="E133">
        <f t="shared" si="20"/>
        <v>1344.4454248962593</v>
      </c>
      <c r="F133">
        <f t="shared" si="21"/>
        <v>1809560.1448516538</v>
      </c>
      <c r="G133">
        <f t="shared" si="22"/>
        <v>741026.44850697054</v>
      </c>
      <c r="L133">
        <f>Input!J134</f>
        <v>0</v>
      </c>
      <c r="M133">
        <f t="shared" si="23"/>
        <v>-0.21528542857142852</v>
      </c>
      <c r="N133">
        <f t="shared" si="24"/>
        <v>10.212017766464255</v>
      </c>
      <c r="O133">
        <f t="shared" si="25"/>
        <v>104.28530686258159</v>
      </c>
      <c r="P133">
        <f t="shared" si="26"/>
        <v>0.23324095645271548</v>
      </c>
      <c r="T133" s="4"/>
    </row>
    <row r="134" spans="1:20" x14ac:dyDescent="0.25">
      <c r="A134">
        <f>Input!G135</f>
        <v>0</v>
      </c>
      <c r="B134">
        <f t="shared" si="18"/>
        <v>0</v>
      </c>
      <c r="C134" s="4">
        <f>Input!I135</f>
        <v>0</v>
      </c>
      <c r="D134">
        <f t="shared" si="19"/>
        <v>-0.75349900000000003</v>
      </c>
      <c r="E134">
        <f t="shared" si="20"/>
        <v>1354.6574426627235</v>
      </c>
      <c r="F134">
        <f t="shared" si="21"/>
        <v>1837138.8207790307</v>
      </c>
      <c r="G134">
        <f t="shared" si="22"/>
        <v>758712.33448906604</v>
      </c>
      <c r="L134">
        <f>Input!J135</f>
        <v>0</v>
      </c>
      <c r="M134">
        <f t="shared" si="23"/>
        <v>-0.21528542857142852</v>
      </c>
      <c r="N134">
        <f t="shared" si="24"/>
        <v>10.212017766464255</v>
      </c>
      <c r="O134">
        <f t="shared" si="25"/>
        <v>104.28530686258159</v>
      </c>
      <c r="P134">
        <f t="shared" si="26"/>
        <v>0.23324095645271548</v>
      </c>
      <c r="T134" s="4"/>
    </row>
    <row r="135" spans="1:20" x14ac:dyDescent="0.25">
      <c r="A135">
        <f>Input!G136</f>
        <v>0</v>
      </c>
      <c r="B135">
        <f t="shared" si="18"/>
        <v>0</v>
      </c>
      <c r="C135" s="4">
        <f>Input!I136</f>
        <v>0</v>
      </c>
      <c r="D135">
        <f t="shared" si="19"/>
        <v>-0.75349900000000003</v>
      </c>
      <c r="E135">
        <f t="shared" si="20"/>
        <v>1364.8694604291877</v>
      </c>
      <c r="F135">
        <f t="shared" si="21"/>
        <v>1864926.0673201326</v>
      </c>
      <c r="G135">
        <f t="shared" si="22"/>
        <v>776606.79108488676</v>
      </c>
      <c r="L135">
        <f>Input!J136</f>
        <v>0</v>
      </c>
      <c r="M135">
        <f t="shared" si="23"/>
        <v>-0.21528542857142852</v>
      </c>
      <c r="N135">
        <f t="shared" si="24"/>
        <v>10.212017766464255</v>
      </c>
      <c r="O135">
        <f t="shared" si="25"/>
        <v>104.28530686258159</v>
      </c>
      <c r="P135">
        <f t="shared" si="26"/>
        <v>0.23324095645271548</v>
      </c>
      <c r="T135" s="4"/>
    </row>
    <row r="136" spans="1:20" x14ac:dyDescent="0.25">
      <c r="A136">
        <f>Input!G137</f>
        <v>0</v>
      </c>
      <c r="B136">
        <f t="shared" si="18"/>
        <v>0</v>
      </c>
      <c r="C136" s="4">
        <f>Input!I137</f>
        <v>0</v>
      </c>
      <c r="D136">
        <f t="shared" si="19"/>
        <v>-0.75349900000000003</v>
      </c>
      <c r="E136">
        <f t="shared" si="20"/>
        <v>1375.0814781956519</v>
      </c>
      <c r="F136">
        <f t="shared" si="21"/>
        <v>1892921.8844749599</v>
      </c>
      <c r="G136">
        <f t="shared" si="22"/>
        <v>794709.8182944326</v>
      </c>
      <c r="L136">
        <f>Input!J137</f>
        <v>0</v>
      </c>
      <c r="M136">
        <f t="shared" si="23"/>
        <v>-0.21528542857142852</v>
      </c>
      <c r="N136">
        <f t="shared" si="24"/>
        <v>10.212017766464255</v>
      </c>
      <c r="O136">
        <f t="shared" si="25"/>
        <v>104.28530686258159</v>
      </c>
      <c r="P136">
        <f t="shared" si="26"/>
        <v>0.23324095645271548</v>
      </c>
      <c r="T136" s="4"/>
    </row>
    <row r="137" spans="1:20" x14ac:dyDescent="0.25">
      <c r="A137">
        <f>Input!G138</f>
        <v>0</v>
      </c>
      <c r="B137">
        <f t="shared" si="18"/>
        <v>0</v>
      </c>
      <c r="C137" s="4">
        <f>Input!I138</f>
        <v>0</v>
      </c>
      <c r="D137">
        <f t="shared" si="19"/>
        <v>-0.75349900000000003</v>
      </c>
      <c r="E137">
        <f t="shared" si="20"/>
        <v>1385.2934959621161</v>
      </c>
      <c r="F137">
        <f t="shared" si="21"/>
        <v>1921126.2722435121</v>
      </c>
      <c r="G137">
        <f t="shared" si="22"/>
        <v>813021.41611770366</v>
      </c>
      <c r="L137">
        <f>Input!J138</f>
        <v>0</v>
      </c>
      <c r="M137">
        <f t="shared" si="23"/>
        <v>-0.21528542857142852</v>
      </c>
      <c r="N137">
        <f t="shared" si="24"/>
        <v>10.212017766464255</v>
      </c>
      <c r="O137">
        <f t="shared" si="25"/>
        <v>104.28530686258159</v>
      </c>
      <c r="P137">
        <f t="shared" si="26"/>
        <v>0.23324095645271548</v>
      </c>
      <c r="T137" s="4"/>
    </row>
    <row r="138" spans="1:20" x14ac:dyDescent="0.25">
      <c r="A138">
        <f>Input!G139</f>
        <v>0</v>
      </c>
      <c r="B138">
        <f t="shared" si="18"/>
        <v>0</v>
      </c>
      <c r="C138" s="4">
        <f>Input!I139</f>
        <v>0</v>
      </c>
      <c r="D138">
        <f t="shared" si="19"/>
        <v>-0.75349900000000003</v>
      </c>
      <c r="E138">
        <f t="shared" si="20"/>
        <v>1395.5055137285804</v>
      </c>
      <c r="F138">
        <f t="shared" si="21"/>
        <v>1949539.2306257896</v>
      </c>
      <c r="G138">
        <f t="shared" si="22"/>
        <v>831541.58455469972</v>
      </c>
      <c r="L138">
        <f>Input!J139</f>
        <v>0</v>
      </c>
      <c r="M138">
        <f t="shared" si="23"/>
        <v>-0.21528542857142852</v>
      </c>
      <c r="N138">
        <f t="shared" si="24"/>
        <v>10.212017766464255</v>
      </c>
      <c r="O138">
        <f t="shared" si="25"/>
        <v>104.28530686258159</v>
      </c>
      <c r="P138">
        <f t="shared" si="26"/>
        <v>0.23324095645271548</v>
      </c>
      <c r="T138" s="4"/>
    </row>
    <row r="139" spans="1:20" x14ac:dyDescent="0.25">
      <c r="A139">
        <f>Input!G140</f>
        <v>0</v>
      </c>
      <c r="B139">
        <f t="shared" si="18"/>
        <v>0</v>
      </c>
      <c r="C139" s="4">
        <f>Input!I140</f>
        <v>0</v>
      </c>
      <c r="D139">
        <f t="shared" si="19"/>
        <v>-0.75349900000000003</v>
      </c>
      <c r="E139">
        <f t="shared" si="20"/>
        <v>1405.7175314950446</v>
      </c>
      <c r="F139">
        <f t="shared" si="21"/>
        <v>1978160.7596217925</v>
      </c>
      <c r="G139">
        <f t="shared" si="22"/>
        <v>850270.32360542112</v>
      </c>
      <c r="L139">
        <f>Input!J140</f>
        <v>0</v>
      </c>
      <c r="M139">
        <f t="shared" si="23"/>
        <v>-0.21528542857142852</v>
      </c>
      <c r="N139">
        <f t="shared" si="24"/>
        <v>10.212017766464255</v>
      </c>
      <c r="O139">
        <f t="shared" si="25"/>
        <v>104.28530686258159</v>
      </c>
      <c r="P139">
        <f t="shared" si="26"/>
        <v>0.23324095645271548</v>
      </c>
      <c r="T139" s="4"/>
    </row>
    <row r="140" spans="1:20" x14ac:dyDescent="0.25">
      <c r="A140">
        <f>Input!G141</f>
        <v>0</v>
      </c>
      <c r="B140">
        <f t="shared" si="18"/>
        <v>0</v>
      </c>
      <c r="C140" s="4">
        <f>Input!I141</f>
        <v>0</v>
      </c>
      <c r="D140">
        <f t="shared" si="19"/>
        <v>-0.75349900000000003</v>
      </c>
      <c r="E140">
        <f t="shared" si="20"/>
        <v>1415.9295492615088</v>
      </c>
      <c r="F140">
        <f t="shared" si="21"/>
        <v>2006990.8592315202</v>
      </c>
      <c r="G140">
        <f t="shared" si="22"/>
        <v>869207.63326986763</v>
      </c>
      <c r="L140">
        <f>Input!J141</f>
        <v>0</v>
      </c>
      <c r="M140">
        <f t="shared" si="23"/>
        <v>-0.21528542857142852</v>
      </c>
      <c r="N140">
        <f t="shared" si="24"/>
        <v>10.212017766464255</v>
      </c>
      <c r="O140">
        <f t="shared" si="25"/>
        <v>104.28530686258159</v>
      </c>
      <c r="P140">
        <f t="shared" si="26"/>
        <v>0.23324095645271548</v>
      </c>
      <c r="T140" s="4"/>
    </row>
    <row r="141" spans="1:20" x14ac:dyDescent="0.25">
      <c r="A141">
        <f>Input!G142</f>
        <v>0</v>
      </c>
      <c r="B141">
        <f t="shared" si="18"/>
        <v>0</v>
      </c>
      <c r="C141" s="4">
        <f>Input!I142</f>
        <v>0</v>
      </c>
      <c r="D141">
        <f t="shared" si="19"/>
        <v>-0.75349900000000003</v>
      </c>
      <c r="E141">
        <f t="shared" si="20"/>
        <v>1426.141567027973</v>
      </c>
      <c r="F141">
        <f t="shared" si="21"/>
        <v>2036029.5294549733</v>
      </c>
      <c r="G141">
        <f t="shared" si="22"/>
        <v>888353.51354803925</v>
      </c>
      <c r="L141">
        <f>Input!J142</f>
        <v>0</v>
      </c>
      <c r="M141">
        <f t="shared" si="23"/>
        <v>-0.21528542857142852</v>
      </c>
      <c r="N141">
        <f t="shared" si="24"/>
        <v>10.212017766464255</v>
      </c>
      <c r="O141">
        <f t="shared" si="25"/>
        <v>104.28530686258159</v>
      </c>
      <c r="P141">
        <f t="shared" si="26"/>
        <v>0.23324095645271548</v>
      </c>
      <c r="T141" s="4"/>
    </row>
    <row r="142" spans="1:20" x14ac:dyDescent="0.25">
      <c r="A142">
        <f>Input!G143</f>
        <v>0</v>
      </c>
      <c r="B142">
        <f t="shared" si="18"/>
        <v>0</v>
      </c>
      <c r="C142" s="4">
        <f>Input!I143</f>
        <v>0</v>
      </c>
      <c r="D142">
        <f t="shared" si="19"/>
        <v>-0.75349900000000003</v>
      </c>
      <c r="E142">
        <f t="shared" si="20"/>
        <v>1436.3535847944372</v>
      </c>
      <c r="F142">
        <f t="shared" si="21"/>
        <v>2065276.7702921513</v>
      </c>
      <c r="G142">
        <f t="shared" si="22"/>
        <v>907707.9644399361</v>
      </c>
      <c r="L142">
        <f>Input!J143</f>
        <v>0</v>
      </c>
      <c r="M142">
        <f t="shared" si="23"/>
        <v>-0.21528542857142852</v>
      </c>
      <c r="N142">
        <f t="shared" si="24"/>
        <v>10.212017766464255</v>
      </c>
      <c r="O142">
        <f t="shared" si="25"/>
        <v>104.28530686258159</v>
      </c>
      <c r="P142">
        <f t="shared" si="26"/>
        <v>0.23324095645271548</v>
      </c>
      <c r="T142" s="4"/>
    </row>
    <row r="143" spans="1:20" x14ac:dyDescent="0.25">
      <c r="A143">
        <f>Input!G144</f>
        <v>0</v>
      </c>
      <c r="B143">
        <f t="shared" si="18"/>
        <v>0</v>
      </c>
      <c r="C143" s="4">
        <f>Input!I144</f>
        <v>0</v>
      </c>
      <c r="D143">
        <f t="shared" si="19"/>
        <v>-0.75349900000000003</v>
      </c>
      <c r="E143">
        <f t="shared" si="20"/>
        <v>1446.5656025609014</v>
      </c>
      <c r="F143">
        <f t="shared" si="21"/>
        <v>2094732.5817430546</v>
      </c>
      <c r="G143">
        <f t="shared" si="22"/>
        <v>927270.98594555806</v>
      </c>
      <c r="L143">
        <f>Input!J144</f>
        <v>0</v>
      </c>
      <c r="M143">
        <f t="shared" si="23"/>
        <v>-0.21528542857142852</v>
      </c>
      <c r="N143">
        <f t="shared" si="24"/>
        <v>10.212017766464255</v>
      </c>
      <c r="O143">
        <f t="shared" si="25"/>
        <v>104.28530686258159</v>
      </c>
      <c r="P143">
        <f t="shared" si="26"/>
        <v>0.23324095645271548</v>
      </c>
      <c r="T143" s="4"/>
    </row>
    <row r="144" spans="1:20" x14ac:dyDescent="0.25">
      <c r="C144" s="4"/>
      <c r="T144" s="4"/>
    </row>
    <row r="145" spans="3:20" x14ac:dyDescent="0.25">
      <c r="C145" s="4"/>
      <c r="T145" s="4"/>
    </row>
    <row r="146" spans="3:20" x14ac:dyDescent="0.25">
      <c r="C146" s="4"/>
      <c r="T146" s="4"/>
    </row>
    <row r="147" spans="3:20" x14ac:dyDescent="0.25">
      <c r="C147" s="4"/>
      <c r="T147" s="4"/>
    </row>
    <row r="148" spans="3:20" x14ac:dyDescent="0.25">
      <c r="C148" s="4"/>
      <c r="T148" s="4"/>
    </row>
    <row r="149" spans="3:20" x14ac:dyDescent="0.25">
      <c r="C149" s="4"/>
      <c r="T149" s="4"/>
    </row>
    <row r="150" spans="3:20" x14ac:dyDescent="0.25">
      <c r="C150" s="4"/>
      <c r="T150" s="4"/>
    </row>
    <row r="151" spans="3:20" x14ac:dyDescent="0.25">
      <c r="C151" s="4"/>
      <c r="T151" s="4"/>
    </row>
    <row r="152" spans="3:20" x14ac:dyDescent="0.25">
      <c r="C152" s="4"/>
      <c r="T152" s="4"/>
    </row>
    <row r="153" spans="3:20" x14ac:dyDescent="0.25">
      <c r="C153" s="4"/>
      <c r="T153" s="4"/>
    </row>
    <row r="154" spans="3:20" x14ac:dyDescent="0.25">
      <c r="C154" s="4"/>
      <c r="T154" s="4"/>
    </row>
    <row r="155" spans="3:20" x14ac:dyDescent="0.25">
      <c r="C155" s="4"/>
      <c r="T155" s="4"/>
    </row>
    <row r="156" spans="3:20" x14ac:dyDescent="0.25">
      <c r="C156" s="4"/>
      <c r="T156" s="4"/>
    </row>
    <row r="157" spans="3:20" x14ac:dyDescent="0.25">
      <c r="C157" s="4"/>
      <c r="T157" s="4"/>
    </row>
    <row r="158" spans="3:20" x14ac:dyDescent="0.25">
      <c r="C158" s="4"/>
      <c r="T158" s="4"/>
    </row>
    <row r="159" spans="3:20" x14ac:dyDescent="0.25">
      <c r="C159" s="4"/>
    </row>
    <row r="160" spans="3:20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0.75349900000000003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455824.52289274574</v>
      </c>
      <c r="J3" s="2" t="s">
        <v>11</v>
      </c>
      <c r="K3" s="23">
        <f>SUM(H3:H167)</f>
        <v>3975004.8841633163</v>
      </c>
      <c r="L3">
        <f>1-(K3/K5)</f>
        <v>0.8664383822398708</v>
      </c>
      <c r="N3">
        <f>Input!J4</f>
        <v>0.21528542857142852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184.47516655102407</v>
      </c>
      <c r="S3" s="1" t="s">
        <v>11</v>
      </c>
      <c r="T3" s="23">
        <f>SUM(Q3:Q167)</f>
        <v>1565.6083441942942</v>
      </c>
      <c r="U3" s="5">
        <f>1-(T3/T5)</f>
        <v>0.89333687895731362</v>
      </c>
      <c r="X3">
        <f>COUNT(B3:B500)</f>
        <v>81</v>
      </c>
      <c r="Z3">
        <v>1469.6357838613812</v>
      </c>
      <c r="AA3">
        <v>3.1973498768732234E-2</v>
      </c>
      <c r="AB3">
        <v>2.1593804423602174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3.1973498768732234E-2</v>
      </c>
      <c r="D4">
        <f t="shared" ref="D4:D67" si="2">POWER(C4,$AB$3)</f>
        <v>5.9057236326327139E-4</v>
      </c>
      <c r="E4" s="4">
        <f>Input!I5</f>
        <v>0.96878442857142866</v>
      </c>
      <c r="F4">
        <f t="shared" ref="F4:F67" si="3">E4-$E$3</f>
        <v>0.21528542857142863</v>
      </c>
      <c r="G4">
        <f t="shared" ref="G4:G67" si="4">$Z$3*(1-EXP(-1*D4))</f>
        <v>0.86767004181915719</v>
      </c>
      <c r="H4">
        <f t="shared" ref="H4:H67" si="5">(F4-G4)^2</f>
        <v>0.42560568360238837</v>
      </c>
      <c r="I4">
        <f t="shared" ref="I4:I67" si="6">(G4-$J$4)^2</f>
        <v>454653.66474153497</v>
      </c>
      <c r="J4">
        <f>AVERAGE(E3:E167)</f>
        <v>675.14777855869875</v>
      </c>
      <c r="K4" t="s">
        <v>5</v>
      </c>
      <c r="L4" t="s">
        <v>6</v>
      </c>
      <c r="N4">
        <f>Input!J5</f>
        <v>0.21528542857142863</v>
      </c>
      <c r="O4">
        <f t="shared" ref="O4:O67" si="7">N4-$N$3</f>
        <v>0</v>
      </c>
      <c r="P4">
        <f t="shared" ref="P4:P67" si="8">POWER(C4,$AB$3)*EXP(-D4)*$Z$3*$AA$3*$AB$3</f>
        <v>5.9888809685011909E-2</v>
      </c>
      <c r="Q4">
        <f t="shared" ref="Q4:Q67" si="9">(O4-P4)^2</f>
        <v>3.5866695254875764E-3</v>
      </c>
      <c r="R4">
        <f t="shared" ref="R4:R67" si="10">(P4-$S$4)^2</f>
        <v>182.85191400528851</v>
      </c>
      <c r="S4">
        <f>AVERAGE(N3:N167)</f>
        <v>13.582163544554456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6.3946997537464467E-2</v>
      </c>
      <c r="D5">
        <f t="shared" si="2"/>
        <v>2.6382224085417204E-3</v>
      </c>
      <c r="E5" s="4">
        <f>Input!I6</f>
        <v>1.1840698571428572</v>
      </c>
      <c r="F5">
        <f t="shared" si="3"/>
        <v>0.43057085714285714</v>
      </c>
      <c r="G5">
        <f t="shared" si="4"/>
        <v>3.8721160598018924</v>
      </c>
      <c r="H5">
        <f t="shared" si="5"/>
        <v>11.844233381945422</v>
      </c>
      <c r="I5">
        <f t="shared" si="6"/>
        <v>450611.01506333286</v>
      </c>
      <c r="K5">
        <f>SUM(I3:I167)</f>
        <v>29761580.840554431</v>
      </c>
      <c r="L5" s="5">
        <f>1-((1-L3)*(X3-1)/(X3-1-1))</f>
        <v>0.86474772885050211</v>
      </c>
      <c r="N5">
        <f>Input!J6</f>
        <v>0.21528542857142852</v>
      </c>
      <c r="O5">
        <f t="shared" si="7"/>
        <v>0</v>
      </c>
      <c r="P5">
        <f t="shared" si="8"/>
        <v>0.26698980826809943</v>
      </c>
      <c r="Q5">
        <f t="shared" si="9"/>
        <v>7.1283557719036494E-2</v>
      </c>
      <c r="R5">
        <f t="shared" si="10"/>
        <v>177.29385162748997</v>
      </c>
      <c r="T5">
        <f>SUM(R3:R167)</f>
        <v>14678.066129039487</v>
      </c>
      <c r="U5" s="5">
        <f>1-((1-U3)*(X3-1)/(X3-1-1))</f>
        <v>0.89198671286816567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9.5920496306196701E-2</v>
      </c>
      <c r="D6">
        <f t="shared" si="2"/>
        <v>6.3322700197220114E-3</v>
      </c>
      <c r="E6" s="4">
        <f>Input!I7</f>
        <v>2.152854142857143</v>
      </c>
      <c r="F6">
        <f t="shared" si="3"/>
        <v>1.3993551428571429</v>
      </c>
      <c r="G6">
        <f t="shared" si="4"/>
        <v>9.2767282421006652</v>
      </c>
      <c r="H6">
        <f t="shared" si="5"/>
        <v>62.053006944685492</v>
      </c>
      <c r="I6">
        <f t="shared" si="6"/>
        <v>443384.2556497294</v>
      </c>
      <c r="N6">
        <f>Input!J7</f>
        <v>0.96878428571428588</v>
      </c>
      <c r="O6">
        <f t="shared" si="7"/>
        <v>0.75349885714285736</v>
      </c>
      <c r="P6">
        <f t="shared" si="8"/>
        <v>0.63846691877730377</v>
      </c>
      <c r="Q6">
        <f t="shared" si="9"/>
        <v>1.323234684413652E-2</v>
      </c>
      <c r="R6">
        <f t="shared" si="10"/>
        <v>167.53928234015484</v>
      </c>
      <c r="X6" s="19" t="s">
        <v>17</v>
      </c>
      <c r="Y6" s="25">
        <f>SQRT((U5-L5)^2)</f>
        <v>2.7238984017663559E-2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0.12789399507492893</v>
      </c>
      <c r="D7">
        <f t="shared" si="2"/>
        <v>1.1785545531579301E-2</v>
      </c>
      <c r="E7" s="4">
        <f>Input!I8</f>
        <v>3.1216384285714289</v>
      </c>
      <c r="F7">
        <f t="shared" si="3"/>
        <v>2.3681394285714288</v>
      </c>
      <c r="G7">
        <f t="shared" si="4"/>
        <v>17.218793701193878</v>
      </c>
      <c r="H7">
        <f t="shared" si="5"/>
        <v>220.54193232495942</v>
      </c>
      <c r="I7">
        <f t="shared" si="6"/>
        <v>432870.54911562678</v>
      </c>
      <c r="N7">
        <f>Input!J8</f>
        <v>0.96878428571428588</v>
      </c>
      <c r="O7">
        <f t="shared" si="7"/>
        <v>0.75349885714285736</v>
      </c>
      <c r="P7">
        <f t="shared" si="8"/>
        <v>1.1818444952942484</v>
      </c>
      <c r="Q7">
        <f t="shared" si="9"/>
        <v>0.18347998572332241</v>
      </c>
      <c r="R7">
        <f t="shared" si="10"/>
        <v>153.7679125234456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0.15986749384366117</v>
      </c>
      <c r="D8">
        <f t="shared" si="2"/>
        <v>1.9081621490667985E-2</v>
      </c>
      <c r="E8" s="4">
        <f>Input!I9</f>
        <v>4.0904227142857144</v>
      </c>
      <c r="F8">
        <f t="shared" si="3"/>
        <v>3.3369237142857142</v>
      </c>
      <c r="G8">
        <f t="shared" si="4"/>
        <v>27.777174175130575</v>
      </c>
      <c r="H8">
        <f t="shared" si="5"/>
        <v>597.32584258882753</v>
      </c>
      <c r="I8">
        <f t="shared" si="6"/>
        <v>419088.69941994635</v>
      </c>
      <c r="N8">
        <f>Input!J9</f>
        <v>0.96878428571428543</v>
      </c>
      <c r="O8">
        <f t="shared" si="7"/>
        <v>0.75349885714285691</v>
      </c>
      <c r="P8">
        <f t="shared" si="8"/>
        <v>1.8995786420796741</v>
      </c>
      <c r="Q8">
        <f t="shared" si="9"/>
        <v>1.3134988734408211</v>
      </c>
      <c r="R8">
        <f t="shared" si="10"/>
        <v>136.4827900035317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0.1918409926123934</v>
      </c>
      <c r="D9">
        <f t="shared" si="2"/>
        <v>2.8287704779575314E-2</v>
      </c>
      <c r="E9" s="4">
        <f>Input!I10</f>
        <v>5.0592069999999998</v>
      </c>
      <c r="F9">
        <f t="shared" si="3"/>
        <v>4.3057080000000001</v>
      </c>
      <c r="G9">
        <f t="shared" si="4"/>
        <v>40.990131515299041</v>
      </c>
      <c r="H9">
        <f t="shared" si="5"/>
        <v>1345.7469286498251</v>
      </c>
      <c r="I9">
        <f t="shared" si="6"/>
        <v>402155.92130362114</v>
      </c>
      <c r="N9">
        <f>Input!J10</f>
        <v>0.96878428571428543</v>
      </c>
      <c r="O9">
        <f t="shared" si="7"/>
        <v>0.75349885714285691</v>
      </c>
      <c r="P9">
        <f t="shared" si="8"/>
        <v>2.7902400035868831</v>
      </c>
      <c r="Q9">
        <f t="shared" si="9"/>
        <v>4.1483144976181254</v>
      </c>
      <c r="R9">
        <f t="shared" si="10"/>
        <v>116.4656137140901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0.22381449138112564</v>
      </c>
      <c r="D10">
        <f t="shared" si="2"/>
        <v>3.946038326734843E-2</v>
      </c>
      <c r="E10" s="4">
        <f>Input!I11</f>
        <v>6.1356338571428575</v>
      </c>
      <c r="F10">
        <f t="shared" si="3"/>
        <v>5.3821348571428578</v>
      </c>
      <c r="G10">
        <f t="shared" si="4"/>
        <v>56.863093196679586</v>
      </c>
      <c r="H10">
        <f t="shared" si="5"/>
        <v>2650.2890715571161</v>
      </c>
      <c r="I10">
        <f t="shared" si="6"/>
        <v>382275.95215321111</v>
      </c>
      <c r="N10">
        <f>Input!J11</f>
        <v>1.0764268571428577</v>
      </c>
      <c r="O10">
        <f t="shared" si="7"/>
        <v>0.86114142857142917</v>
      </c>
      <c r="P10">
        <f t="shared" si="8"/>
        <v>3.8490443612533309</v>
      </c>
      <c r="Q10">
        <f t="shared" si="9"/>
        <v>8.9275639351291076</v>
      </c>
      <c r="R10">
        <f t="shared" si="10"/>
        <v>94.733609036344376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0.25578799014985787</v>
      </c>
      <c r="D11">
        <f t="shared" si="2"/>
        <v>5.2648739176506885E-2</v>
      </c>
      <c r="E11" s="4">
        <f>Input!I12</f>
        <v>7.6426315714285717</v>
      </c>
      <c r="F11">
        <f t="shared" si="3"/>
        <v>6.889132571428572</v>
      </c>
      <c r="G11">
        <f t="shared" si="4"/>
        <v>75.372916900588208</v>
      </c>
      <c r="H11">
        <f t="shared" si="5"/>
        <v>4690.0287160428506</v>
      </c>
      <c r="I11">
        <f t="shared" si="6"/>
        <v>359729.8846770057</v>
      </c>
      <c r="N11">
        <f>Input!J12</f>
        <v>1.5069977142857143</v>
      </c>
      <c r="O11">
        <f t="shared" si="7"/>
        <v>1.2917122857142858</v>
      </c>
      <c r="P11">
        <f t="shared" si="8"/>
        <v>5.0681792022696701</v>
      </c>
      <c r="Q11">
        <f t="shared" si="9"/>
        <v>14.261702371837334</v>
      </c>
      <c r="R11">
        <f t="shared" si="10"/>
        <v>72.487929380670508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0.2877614889185901</v>
      </c>
      <c r="D12">
        <f t="shared" si="2"/>
        <v>6.7896241166969545E-2</v>
      </c>
      <c r="E12" s="4">
        <f>Input!I13</f>
        <v>9.0419865714285717</v>
      </c>
      <c r="F12">
        <f t="shared" si="3"/>
        <v>8.288487571428572</v>
      </c>
      <c r="G12">
        <f t="shared" si="4"/>
        <v>96.470689828732958</v>
      </c>
      <c r="H12">
        <f t="shared" si="5"/>
        <v>7776.1007949481382</v>
      </c>
      <c r="I12">
        <f t="shared" si="6"/>
        <v>334867.1730209887</v>
      </c>
      <c r="N12">
        <f>Input!J13</f>
        <v>1.3993549999999999</v>
      </c>
      <c r="O12">
        <f t="shared" si="7"/>
        <v>1.1840695714285714</v>
      </c>
      <c r="P12">
        <f t="shared" si="8"/>
        <v>6.4370637908244648</v>
      </c>
      <c r="Q12">
        <f t="shared" si="9"/>
        <v>27.593948269006674</v>
      </c>
      <c r="R12">
        <f t="shared" si="10"/>
        <v>51.052450490752385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0.31973498768732234</v>
      </c>
      <c r="D13">
        <f t="shared" si="2"/>
        <v>8.5241986485489821E-2</v>
      </c>
      <c r="E13" s="4">
        <f>Input!I14</f>
        <v>16.469332571428573</v>
      </c>
      <c r="F13">
        <f t="shared" si="3"/>
        <v>15.715833571428574</v>
      </c>
      <c r="G13">
        <f t="shared" si="4"/>
        <v>120.08387562834972</v>
      </c>
      <c r="H13">
        <f t="shared" si="5"/>
        <v>10892.68820279526</v>
      </c>
      <c r="I13">
        <f t="shared" si="6"/>
        <v>308095.93633627199</v>
      </c>
      <c r="N13">
        <f>Input!J14</f>
        <v>7.4273460000000018</v>
      </c>
      <c r="O13">
        <f t="shared" si="7"/>
        <v>7.212060571428573</v>
      </c>
      <c r="P13">
        <f t="shared" si="8"/>
        <v>7.9425961641929232</v>
      </c>
      <c r="Q13">
        <f t="shared" si="9"/>
        <v>0.53368225229556054</v>
      </c>
      <c r="R13">
        <f t="shared" si="10"/>
        <v>31.804720237637842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0.35170848645605457</v>
      </c>
      <c r="D14">
        <f t="shared" si="2"/>
        <v>0.1047215632928538</v>
      </c>
      <c r="E14" s="4">
        <f>Input!I15</f>
        <v>27.771815571428572</v>
      </c>
      <c r="F14">
        <f t="shared" si="3"/>
        <v>27.018316571428571</v>
      </c>
      <c r="G14">
        <f t="shared" si="4"/>
        <v>146.11818379769224</v>
      </c>
      <c r="H14">
        <f t="shared" si="5"/>
        <v>14184.778373313635</v>
      </c>
      <c r="I14">
        <f t="shared" si="6"/>
        <v>279872.31213299476</v>
      </c>
      <c r="N14">
        <f>Input!J15</f>
        <v>11.302482999999999</v>
      </c>
      <c r="O14">
        <f t="shared" si="7"/>
        <v>11.08719757142857</v>
      </c>
      <c r="P14">
        <f t="shared" si="8"/>
        <v>9.5694100333360197</v>
      </c>
      <c r="Q14">
        <f t="shared" si="9"/>
        <v>2.303679010789045</v>
      </c>
      <c r="R14">
        <f t="shared" si="10"/>
        <v>16.102190741795891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0.3836819852247868</v>
      </c>
      <c r="D15">
        <f t="shared" si="2"/>
        <v>0.12636767528930121</v>
      </c>
      <c r="E15" s="4">
        <f>Input!I16</f>
        <v>45.102289571428578</v>
      </c>
      <c r="F15">
        <f t="shared" si="3"/>
        <v>44.34879057142858</v>
      </c>
      <c r="G15">
        <f t="shared" si="4"/>
        <v>174.45934937027181</v>
      </c>
      <c r="H15">
        <f t="shared" si="5"/>
        <v>16928.757510947238</v>
      </c>
      <c r="I15">
        <f t="shared" si="6"/>
        <v>250688.90312317442</v>
      </c>
      <c r="N15">
        <f>Input!J16</f>
        <v>17.330474000000006</v>
      </c>
      <c r="O15">
        <f t="shared" si="7"/>
        <v>17.115188571428579</v>
      </c>
      <c r="P15">
        <f t="shared" si="8"/>
        <v>11.300151241057069</v>
      </c>
      <c r="Q15">
        <f t="shared" si="9"/>
        <v>33.814659153614215</v>
      </c>
      <c r="R15">
        <f t="shared" si="10"/>
        <v>5.2075801533134509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0.41565548399351904</v>
      </c>
      <c r="D16">
        <f t="shared" si="2"/>
        <v>0.1502106095579962</v>
      </c>
      <c r="E16" s="4">
        <f>Input!I17</f>
        <v>66.092615285714288</v>
      </c>
      <c r="F16">
        <f t="shared" si="3"/>
        <v>65.339116285714283</v>
      </c>
      <c r="G16">
        <f t="shared" si="4"/>
        <v>204.9749199676198</v>
      </c>
      <c r="H16">
        <f t="shared" si="5"/>
        <v>19498.157669891658</v>
      </c>
      <c r="I16">
        <f t="shared" si="6"/>
        <v>221062.5169557067</v>
      </c>
      <c r="N16">
        <f>Input!J17</f>
        <v>20.99032571428571</v>
      </c>
      <c r="O16">
        <f t="shared" si="7"/>
        <v>20.775040285714283</v>
      </c>
      <c r="P16">
        <f t="shared" si="8"/>
        <v>13.115776689485289</v>
      </c>
      <c r="Q16">
        <f t="shared" si="9"/>
        <v>58.66431883651871</v>
      </c>
      <c r="R16">
        <f t="shared" si="10"/>
        <v>0.21751669858130859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0.44762898276225127</v>
      </c>
      <c r="D17">
        <f t="shared" si="2"/>
        <v>0.17627859659791473</v>
      </c>
      <c r="E17" s="4">
        <f>Input!I18</f>
        <v>89.020509571428562</v>
      </c>
      <c r="F17">
        <f t="shared" si="3"/>
        <v>88.267010571428557</v>
      </c>
      <c r="G17">
        <f t="shared" si="4"/>
        <v>237.51609873263146</v>
      </c>
      <c r="H17">
        <f t="shared" si="5"/>
        <v>22275.290316950519</v>
      </c>
      <c r="I17">
        <f t="shared" si="6"/>
        <v>191521.48718738547</v>
      </c>
      <c r="N17">
        <f>Input!J18</f>
        <v>22.927894285714274</v>
      </c>
      <c r="O17">
        <f t="shared" si="7"/>
        <v>22.712608857142847</v>
      </c>
      <c r="P17">
        <f t="shared" si="8"/>
        <v>14.995874826005773</v>
      </c>
      <c r="Q17">
        <f t="shared" si="9"/>
        <v>59.547984107309034</v>
      </c>
      <c r="R17">
        <f t="shared" si="10"/>
        <v>1.9985795873027239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0.4796024815309835</v>
      </c>
      <c r="D18">
        <f t="shared" si="2"/>
        <v>0.20459809366185217</v>
      </c>
      <c r="E18" s="4">
        <f>Input!I19</f>
        <v>115.07004199999999</v>
      </c>
      <c r="F18">
        <f t="shared" si="3"/>
        <v>114.31654299999998</v>
      </c>
      <c r="G18">
        <f t="shared" si="4"/>
        <v>271.91966345623757</v>
      </c>
      <c r="H18">
        <f t="shared" si="5"/>
        <v>24838.743577543341</v>
      </c>
      <c r="I18">
        <f t="shared" si="6"/>
        <v>162592.91280908367</v>
      </c>
      <c r="N18">
        <f>Input!J19</f>
        <v>26.049532428571425</v>
      </c>
      <c r="O18">
        <f t="shared" si="7"/>
        <v>25.834246999999998</v>
      </c>
      <c r="P18">
        <f t="shared" si="8"/>
        <v>16.919004419083802</v>
      </c>
      <c r="Q18">
        <f t="shared" si="9"/>
        <v>79.481550276581274</v>
      </c>
      <c r="R18">
        <f t="shared" si="10"/>
        <v>11.134507021929767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0.51157598029971574</v>
      </c>
      <c r="D19">
        <f t="shared" si="2"/>
        <v>0.23519401197412446</v>
      </c>
      <c r="E19" s="4">
        <f>Input!I20</f>
        <v>142.0883587142857</v>
      </c>
      <c r="F19">
        <f t="shared" si="3"/>
        <v>141.3348597142857</v>
      </c>
      <c r="G19">
        <f t="shared" si="4"/>
        <v>308.00996475124293</v>
      </c>
      <c r="H19">
        <f t="shared" si="5"/>
        <v>27780.590639080725</v>
      </c>
      <c r="I19">
        <f t="shared" si="6"/>
        <v>134790.17432731809</v>
      </c>
      <c r="N19">
        <f>Input!J20</f>
        <v>27.018316714285717</v>
      </c>
      <c r="O19">
        <f t="shared" si="7"/>
        <v>26.80303128571429</v>
      </c>
      <c r="P19">
        <f t="shared" si="8"/>
        <v>18.863046829619037</v>
      </c>
      <c r="Q19">
        <f t="shared" si="9"/>
        <v>63.043353163034233</v>
      </c>
      <c r="R19">
        <f t="shared" si="10"/>
        <v>27.887728270474483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0.54354947906844797</v>
      </c>
      <c r="D20">
        <f t="shared" si="2"/>
        <v>0.2680899018928633</v>
      </c>
      <c r="E20" s="4">
        <f>Input!I21</f>
        <v>164.04746871428571</v>
      </c>
      <c r="F20">
        <f t="shared" si="3"/>
        <v>163.29396971428571</v>
      </c>
      <c r="G20">
        <f t="shared" si="4"/>
        <v>345.60099479634255</v>
      </c>
      <c r="H20">
        <f t="shared" si="5"/>
        <v>33235.851394269703</v>
      </c>
      <c r="I20">
        <f t="shared" si="6"/>
        <v>108601.08268811315</v>
      </c>
      <c r="N20">
        <f>Input!J21</f>
        <v>21.95911000000001</v>
      </c>
      <c r="O20">
        <f t="shared" si="7"/>
        <v>21.743824571428583</v>
      </c>
      <c r="P20">
        <f t="shared" si="8"/>
        <v>20.805565993171186</v>
      </c>
      <c r="Q20">
        <f t="shared" si="9"/>
        <v>0.88032915967359182</v>
      </c>
      <c r="R20">
        <f t="shared" si="10"/>
        <v>52.177542934682165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0.57552297783718021</v>
      </c>
      <c r="D21">
        <f t="shared" si="2"/>
        <v>0.30330810590708174</v>
      </c>
      <c r="E21" s="4">
        <f>Input!I22</f>
        <v>184.60722371428571</v>
      </c>
      <c r="F21">
        <f t="shared" si="3"/>
        <v>183.8537247142857</v>
      </c>
      <c r="G21">
        <f t="shared" si="4"/>
        <v>384.49851062244267</v>
      </c>
      <c r="H21">
        <f t="shared" si="5"/>
        <v>40258.330112130141</v>
      </c>
      <c r="I21">
        <f t="shared" si="6"/>
        <v>84476.996951881578</v>
      </c>
      <c r="N21">
        <f>Input!J22</f>
        <v>20.559754999999996</v>
      </c>
      <c r="O21">
        <f t="shared" si="7"/>
        <v>20.344469571428569</v>
      </c>
      <c r="P21">
        <f t="shared" si="8"/>
        <v>22.724169725931937</v>
      </c>
      <c r="Q21">
        <f t="shared" si="9"/>
        <v>5.6629728253433536</v>
      </c>
      <c r="R21">
        <f t="shared" si="10"/>
        <v>83.576277020344065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0.60749647660591244</v>
      </c>
      <c r="D22">
        <f t="shared" si="2"/>
        <v>0.34086988659393391</v>
      </c>
      <c r="E22" s="4">
        <f>Input!I23</f>
        <v>201.29184157142859</v>
      </c>
      <c r="F22">
        <f t="shared" si="3"/>
        <v>200.53834257142859</v>
      </c>
      <c r="G22">
        <f t="shared" si="4"/>
        <v>424.50219088266994</v>
      </c>
      <c r="H22">
        <f t="shared" si="5"/>
        <v>50159.805350380724</v>
      </c>
      <c r="I22">
        <f t="shared" si="6"/>
        <v>62823.210621461847</v>
      </c>
      <c r="N22">
        <f>Input!J23</f>
        <v>16.684617857142882</v>
      </c>
      <c r="O22">
        <f t="shared" si="7"/>
        <v>16.469332428571455</v>
      </c>
      <c r="P22">
        <f t="shared" si="8"/>
        <v>24.596865673648868</v>
      </c>
      <c r="Q22">
        <f t="shared" si="9"/>
        <v>66.056796649838574</v>
      </c>
      <c r="R22">
        <f t="shared" si="10"/>
        <v>121.32366299267696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0.63946997537464467</v>
      </c>
      <c r="D23">
        <f t="shared" si="2"/>
        <v>0.38079553477915984</v>
      </c>
      <c r="E23" s="4">
        <f>Input!I24</f>
        <v>217.11531785714286</v>
      </c>
      <c r="F23">
        <f t="shared" si="3"/>
        <v>216.36181885714285</v>
      </c>
      <c r="G23">
        <f t="shared" si="4"/>
        <v>465.40780182691555</v>
      </c>
      <c r="H23">
        <f t="shared" si="5"/>
        <v>62023.901633380308</v>
      </c>
      <c r="I23">
        <f t="shared" si="6"/>
        <v>43990.85783944896</v>
      </c>
      <c r="N23">
        <f>Input!J24</f>
        <v>15.823476285714264</v>
      </c>
      <c r="O23">
        <f t="shared" si="7"/>
        <v>15.608190857142835</v>
      </c>
      <c r="P23">
        <f t="shared" si="8"/>
        <v>26.402405190943419</v>
      </c>
      <c r="Q23">
        <f t="shared" si="9"/>
        <v>116.51506308402598</v>
      </c>
      <c r="R23">
        <f t="shared" si="10"/>
        <v>164.35859587180599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0.67144347414337691</v>
      </c>
      <c r="D24">
        <f t="shared" si="2"/>
        <v>0.4231044618306653</v>
      </c>
      <c r="E24" s="4">
        <f>Input!I25</f>
        <v>232.61586614285713</v>
      </c>
      <c r="F24">
        <f t="shared" si="3"/>
        <v>231.86236714285712</v>
      </c>
      <c r="G24">
        <f t="shared" si="4"/>
        <v>507.00934636958152</v>
      </c>
      <c r="H24">
        <f t="shared" si="5"/>
        <v>75705.860177591501</v>
      </c>
      <c r="I24">
        <f t="shared" si="6"/>
        <v>28270.53237901437</v>
      </c>
      <c r="N24">
        <f>Input!J25</f>
        <v>15.500548285714274</v>
      </c>
      <c r="O24">
        <f t="shared" si="7"/>
        <v>15.285262857142845</v>
      </c>
      <c r="P24">
        <f t="shared" si="8"/>
        <v>28.120608636232113</v>
      </c>
      <c r="Q24">
        <f t="shared" si="9"/>
        <v>164.74610126878468</v>
      </c>
      <c r="R24">
        <f t="shared" si="10"/>
        <v>211.36638568372615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0.70341697291210914</v>
      </c>
      <c r="D25">
        <f t="shared" si="2"/>
        <v>0.46781527907963516</v>
      </c>
      <c r="E25" s="4">
        <f>Input!I26</f>
        <v>248.33169971428569</v>
      </c>
      <c r="F25">
        <f t="shared" si="3"/>
        <v>247.57820071428569</v>
      </c>
      <c r="G25">
        <f t="shared" si="4"/>
        <v>549.10116942794161</v>
      </c>
      <c r="H25">
        <f t="shared" si="5"/>
        <v>90916.100661896329</v>
      </c>
      <c r="I25">
        <f t="shared" si="6"/>
        <v>15887.747673361868</v>
      </c>
      <c r="N25">
        <f>Input!J26</f>
        <v>15.715833571428561</v>
      </c>
      <c r="O25">
        <f t="shared" si="7"/>
        <v>15.500548142857133</v>
      </c>
      <c r="P25">
        <f t="shared" si="8"/>
        <v>29.732665968096068</v>
      </c>
      <c r="Q25">
        <f t="shared" si="9"/>
        <v>202.55317779148385</v>
      </c>
      <c r="R25">
        <f t="shared" si="10"/>
        <v>260.83872853282344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0.73539047168084137</v>
      </c>
      <c r="D26">
        <f t="shared" si="2"/>
        <v>0.51494586668430375</v>
      </c>
      <c r="E26" s="4">
        <f>Input!I27</f>
        <v>277.50287028571427</v>
      </c>
      <c r="F26">
        <f t="shared" si="3"/>
        <v>276.74937128571429</v>
      </c>
      <c r="G26">
        <f t="shared" si="4"/>
        <v>591.47999293396322</v>
      </c>
      <c r="H26">
        <f t="shared" si="5"/>
        <v>99055.36420309321</v>
      </c>
      <c r="I26">
        <f t="shared" si="6"/>
        <v>7000.2983513467016</v>
      </c>
      <c r="N26">
        <f>Input!J27</f>
        <v>29.171170571428576</v>
      </c>
      <c r="O26">
        <f t="shared" si="7"/>
        <v>28.955885142857149</v>
      </c>
      <c r="P26">
        <f t="shared" si="8"/>
        <v>31.22140710707815</v>
      </c>
      <c r="Q26">
        <f t="shared" si="9"/>
        <v>5.1325897703677841</v>
      </c>
      <c r="R26">
        <f t="shared" si="10"/>
        <v>311.14291345803366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0.76736397044957361</v>
      </c>
      <c r="D27">
        <f t="shared" si="2"/>
        <v>0.56451343374992657</v>
      </c>
      <c r="E27" s="4">
        <f>Input!I28</f>
        <v>308.93453742857139</v>
      </c>
      <c r="F27">
        <f t="shared" si="3"/>
        <v>308.18103842857141</v>
      </c>
      <c r="G27">
        <f t="shared" si="4"/>
        <v>633.94685494468501</v>
      </c>
      <c r="H27">
        <f t="shared" si="5"/>
        <v>106123.3672104102</v>
      </c>
      <c r="I27">
        <f t="shared" si="6"/>
        <v>1697.5161066477945</v>
      </c>
      <c r="N27">
        <f>Input!J28</f>
        <v>31.431667142857123</v>
      </c>
      <c r="O27">
        <f t="shared" si="7"/>
        <v>31.216381714285696</v>
      </c>
      <c r="P27">
        <f t="shared" si="8"/>
        <v>32.571537256330252</v>
      </c>
      <c r="Q27">
        <f t="shared" si="9"/>
        <v>1.8364465431340762</v>
      </c>
      <c r="R27">
        <f t="shared" si="10"/>
        <v>360.59631396548173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0.79933746921830584</v>
      </c>
      <c r="D28">
        <f t="shared" si="2"/>
        <v>0.616534571142481</v>
      </c>
      <c r="E28" s="4">
        <f>Input!I29</f>
        <v>345.42541128571429</v>
      </c>
      <c r="F28">
        <f t="shared" si="3"/>
        <v>344.67191228571431</v>
      </c>
      <c r="G28">
        <f t="shared" si="4"/>
        <v>676.30892897812782</v>
      </c>
      <c r="H28">
        <f t="shared" si="5"/>
        <v>109983.11084064416</v>
      </c>
      <c r="I28">
        <f t="shared" si="6"/>
        <v>1.3482702965403224</v>
      </c>
      <c r="N28">
        <f>Input!J29</f>
        <v>36.490873857142901</v>
      </c>
      <c r="O28">
        <f t="shared" si="7"/>
        <v>36.275588428571474</v>
      </c>
      <c r="P28">
        <f t="shared" si="8"/>
        <v>33.769833227464744</v>
      </c>
      <c r="Q28">
        <f t="shared" si="9"/>
        <v>6.278809127873429</v>
      </c>
      <c r="R28">
        <f t="shared" si="10"/>
        <v>407.54200722629525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0.83131096798703807</v>
      </c>
      <c r="D29">
        <f t="shared" si="2"/>
        <v>0.67102529814784928</v>
      </c>
      <c r="E29" s="4">
        <f>Input!I30</f>
        <v>383.42328300000003</v>
      </c>
      <c r="F29">
        <f t="shared" si="3"/>
        <v>382.66978400000005</v>
      </c>
      <c r="G29">
        <f t="shared" si="4"/>
        <v>718.38120197686214</v>
      </c>
      <c r="H29">
        <f t="shared" si="5"/>
        <v>112702.1561600354</v>
      </c>
      <c r="I29">
        <f t="shared" si="6"/>
        <v>1869.1289004541993</v>
      </c>
      <c r="N29">
        <f>Input!J30</f>
        <v>37.997871714285736</v>
      </c>
      <c r="O29">
        <f t="shared" si="7"/>
        <v>37.782586285714309</v>
      </c>
      <c r="P29">
        <f t="shared" si="8"/>
        <v>34.805297764868946</v>
      </c>
      <c r="Q29">
        <f t="shared" si="9"/>
        <v>8.8642469363575689</v>
      </c>
      <c r="R29">
        <f t="shared" si="10"/>
        <v>450.42142613348403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0.86328446675577031</v>
      </c>
      <c r="D30">
        <f t="shared" si="2"/>
        <v>0.72800110390833683</v>
      </c>
      <c r="E30" s="4">
        <f>Input!I31</f>
        <v>422.49758157142861</v>
      </c>
      <c r="F30">
        <f t="shared" si="3"/>
        <v>421.74408257142863</v>
      </c>
      <c r="G30">
        <f t="shared" si="4"/>
        <v>759.98799204789123</v>
      </c>
      <c r="H30">
        <f t="shared" si="5"/>
        <v>114408.94229792141</v>
      </c>
      <c r="I30">
        <f t="shared" si="6"/>
        <v>7197.8618248917574</v>
      </c>
      <c r="N30">
        <f>Input!J31</f>
        <v>39.074298571428585</v>
      </c>
      <c r="O30">
        <f t="shared" si="7"/>
        <v>38.859013142857158</v>
      </c>
      <c r="P30">
        <f t="shared" si="8"/>
        <v>35.66926987181192</v>
      </c>
      <c r="Q30">
        <f t="shared" si="9"/>
        <v>10.174462135178374</v>
      </c>
      <c r="R30">
        <f t="shared" si="10"/>
        <v>487.84026591157681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0.89525796552450254</v>
      </c>
      <c r="D31">
        <f t="shared" si="2"/>
        <v>0.78747698439722724</v>
      </c>
      <c r="E31" s="4">
        <f>Input!I32</f>
        <v>462.97123528571427</v>
      </c>
      <c r="F31">
        <f t="shared" si="3"/>
        <v>462.2177362857143</v>
      </c>
      <c r="G31">
        <f t="shared" si="4"/>
        <v>800.96429024513895</v>
      </c>
      <c r="H31">
        <f t="shared" si="5"/>
        <v>114749.2278193854</v>
      </c>
      <c r="I31">
        <f t="shared" si="6"/>
        <v>15829.794612944146</v>
      </c>
      <c r="N31">
        <f>Input!J32</f>
        <v>40.47365371428566</v>
      </c>
      <c r="O31">
        <f t="shared" si="7"/>
        <v>40.258368285714234</v>
      </c>
      <c r="P31">
        <f t="shared" si="8"/>
        <v>36.355490183474053</v>
      </c>
      <c r="Q31">
        <f t="shared" si="9"/>
        <v>15.232457480945911</v>
      </c>
      <c r="R31">
        <f t="shared" si="10"/>
        <v>518.624406202925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0.92723146429323478</v>
      </c>
      <c r="D32">
        <f t="shared" si="2"/>
        <v>0.84946747555748658</v>
      </c>
      <c r="E32" s="4">
        <f>Input!I33</f>
        <v>503.33724628571429</v>
      </c>
      <c r="F32">
        <f t="shared" si="3"/>
        <v>502.58374728571431</v>
      </c>
      <c r="G32">
        <f t="shared" si="4"/>
        <v>841.15691404999757</v>
      </c>
      <c r="H32">
        <f t="shared" si="5"/>
        <v>114631.78925279516</v>
      </c>
      <c r="I32">
        <f t="shared" si="6"/>
        <v>27559.033066568409</v>
      </c>
      <c r="N32">
        <f>Input!J33</f>
        <v>40.366011000000015</v>
      </c>
      <c r="O32">
        <f t="shared" si="7"/>
        <v>40.150725571428588</v>
      </c>
      <c r="P32">
        <f t="shared" si="8"/>
        <v>36.860121474322725</v>
      </c>
      <c r="Q32">
        <f t="shared" si="9"/>
        <v>10.828075323889891</v>
      </c>
      <c r="R32">
        <f t="shared" si="10"/>
        <v>541.8633253800615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0.95920496306196701</v>
      </c>
      <c r="D33">
        <f t="shared" si="2"/>
        <v>0.91398668312385889</v>
      </c>
      <c r="E33" s="4">
        <f>Input!I34</f>
        <v>537.7829089999999</v>
      </c>
      <c r="F33">
        <f t="shared" si="3"/>
        <v>537.02940999999987</v>
      </c>
      <c r="G33">
        <f t="shared" si="4"/>
        <v>880.42546376763187</v>
      </c>
      <c r="H33">
        <f t="shared" si="5"/>
        <v>117920.84974318241</v>
      </c>
      <c r="I33">
        <f t="shared" si="6"/>
        <v>42138.928044737841</v>
      </c>
      <c r="N33">
        <f>Input!J34</f>
        <v>34.445662714285618</v>
      </c>
      <c r="O33">
        <f t="shared" si="7"/>
        <v>34.230377285714191</v>
      </c>
      <c r="P33">
        <f t="shared" si="8"/>
        <v>37.181725399877251</v>
      </c>
      <c r="Q33">
        <f t="shared" si="9"/>
        <v>8.7104556909738537</v>
      </c>
      <c r="R33">
        <f t="shared" si="10"/>
        <v>556.93931976320675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0.99117846183069924</v>
      </c>
      <c r="D34">
        <f t="shared" si="2"/>
        <v>0.98104830956200262</v>
      </c>
      <c r="E34" s="4">
        <f>Input!I35</f>
        <v>579.33298971428565</v>
      </c>
      <c r="F34">
        <f t="shared" si="3"/>
        <v>578.57949071428561</v>
      </c>
      <c r="G34">
        <f t="shared" si="4"/>
        <v>918.643076695893</v>
      </c>
      <c r="H34">
        <f t="shared" si="5"/>
        <v>115643.24251067008</v>
      </c>
      <c r="I34">
        <f t="shared" si="6"/>
        <v>59289.960214921113</v>
      </c>
      <c r="N34">
        <f>Input!J35</f>
        <v>41.550080714285741</v>
      </c>
      <c r="O34">
        <f t="shared" si="7"/>
        <v>41.334795285714314</v>
      </c>
      <c r="P34">
        <f t="shared" si="8"/>
        <v>37.321197527647236</v>
      </c>
      <c r="Q34">
        <f t="shared" si="9"/>
        <v>16.108966963561077</v>
      </c>
      <c r="R34">
        <f t="shared" si="10"/>
        <v>563.54173445043398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1.0231519605994315</v>
      </c>
      <c r="D35">
        <f t="shared" si="2"/>
        <v>1.0506656784891819</v>
      </c>
      <c r="E35" s="4">
        <f>Input!I36</f>
        <v>621.74421199999995</v>
      </c>
      <c r="F35">
        <f t="shared" si="3"/>
        <v>620.99071299999991</v>
      </c>
      <c r="G35">
        <f t="shared" si="4"/>
        <v>955.69697754741071</v>
      </c>
      <c r="H35">
        <f t="shared" si="5"/>
        <v>112028.28352728134</v>
      </c>
      <c r="I35">
        <f t="shared" si="6"/>
        <v>78707.853053207902</v>
      </c>
      <c r="N35">
        <f>Input!J36</f>
        <v>42.411222285714302</v>
      </c>
      <c r="O35">
        <f t="shared" si="7"/>
        <v>42.195936857142875</v>
      </c>
      <c r="P35">
        <f t="shared" si="8"/>
        <v>37.28166358345532</v>
      </c>
      <c r="Q35">
        <f t="shared" si="9"/>
        <v>24.150081808479808</v>
      </c>
      <c r="R35">
        <f t="shared" si="10"/>
        <v>561.6663020938621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1.0551254593681638</v>
      </c>
      <c r="D36">
        <f t="shared" si="2"/>
        <v>1.122851756884778</v>
      </c>
      <c r="E36" s="4">
        <f>Input!I37</f>
        <v>666.73885899999993</v>
      </c>
      <c r="F36">
        <f t="shared" si="3"/>
        <v>665.9853599999999</v>
      </c>
      <c r="G36">
        <f t="shared" si="4"/>
        <v>991.48882712694183</v>
      </c>
      <c r="H36">
        <f t="shared" si="5"/>
        <v>105952.50711166016</v>
      </c>
      <c r="I36">
        <f t="shared" si="6"/>
        <v>100071.65900925553</v>
      </c>
      <c r="N36">
        <f>Input!J37</f>
        <v>44.994646999999986</v>
      </c>
      <c r="O36">
        <f t="shared" si="7"/>
        <v>44.779361571428559</v>
      </c>
      <c r="P36">
        <f t="shared" si="8"/>
        <v>37.068340605532065</v>
      </c>
      <c r="Q36">
        <f t="shared" si="9"/>
        <v>59.459844336495308</v>
      </c>
      <c r="R36">
        <f t="shared" si="10"/>
        <v>551.60051293959089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1.0870989581368959</v>
      </c>
      <c r="D37">
        <f t="shared" si="2"/>
        <v>1.1976191753527829</v>
      </c>
      <c r="E37" s="4">
        <f>Input!I38</f>
        <v>709.04243857142853</v>
      </c>
      <c r="F37">
        <f t="shared" si="3"/>
        <v>708.2889395714285</v>
      </c>
      <c r="G37">
        <f t="shared" si="4"/>
        <v>1025.9348746058483</v>
      </c>
      <c r="H37">
        <f t="shared" si="5"/>
        <v>100898.94004389086</v>
      </c>
      <c r="I37">
        <f t="shared" si="6"/>
        <v>123051.58675319215</v>
      </c>
      <c r="N37">
        <f>Input!J38</f>
        <v>42.3035795714286</v>
      </c>
      <c r="O37">
        <f t="shared" si="7"/>
        <v>42.088294142857173</v>
      </c>
      <c r="P37">
        <f t="shared" si="8"/>
        <v>36.68836734184184</v>
      </c>
      <c r="Q37">
        <f t="shared" si="9"/>
        <v>29.159209456323687</v>
      </c>
      <c r="R37">
        <f t="shared" si="10"/>
        <v>533.89665392177801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1.1190724569056281</v>
      </c>
      <c r="D38">
        <f t="shared" si="2"/>
        <v>1.274980246660417</v>
      </c>
      <c r="E38" s="4">
        <f>Input!I39</f>
        <v>752.53008771428574</v>
      </c>
      <c r="F38">
        <f t="shared" si="3"/>
        <v>751.77658871428571</v>
      </c>
      <c r="G38">
        <f t="shared" si="4"/>
        <v>1058.9659218230472</v>
      </c>
      <c r="H38">
        <f t="shared" si="5"/>
        <v>94365.286375805634</v>
      </c>
      <c r="I38">
        <f t="shared" si="6"/>
        <v>147316.36709889193</v>
      </c>
      <c r="N38">
        <f>Input!J39</f>
        <v>43.487649142857208</v>
      </c>
      <c r="O38">
        <f t="shared" si="7"/>
        <v>43.272363714285781</v>
      </c>
      <c r="P38">
        <f t="shared" si="8"/>
        <v>36.150608732722119</v>
      </c>
      <c r="Q38">
        <f t="shared" si="9"/>
        <v>50.719394017426829</v>
      </c>
      <c r="R38">
        <f t="shared" si="10"/>
        <v>509.33471821132821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1.1510459556743604</v>
      </c>
      <c r="D39">
        <f t="shared" si="2"/>
        <v>1.3549469827454317</v>
      </c>
      <c r="E39" s="4">
        <f>Input!I40</f>
        <v>796.23302228571436</v>
      </c>
      <c r="F39">
        <f t="shared" si="3"/>
        <v>795.47952328571432</v>
      </c>
      <c r="G39">
        <f t="shared" si="4"/>
        <v>1090.5271108165177</v>
      </c>
      <c r="H39">
        <f t="shared" si="5"/>
        <v>87053.078907747098</v>
      </c>
      <c r="I39">
        <f t="shared" si="6"/>
        <v>172539.98966695159</v>
      </c>
      <c r="N39">
        <f>Input!J40</f>
        <v>43.702934571428614</v>
      </c>
      <c r="O39">
        <f t="shared" si="7"/>
        <v>43.487649142857187</v>
      </c>
      <c r="P39">
        <f t="shared" si="8"/>
        <v>35.465439682524384</v>
      </c>
      <c r="Q39">
        <f t="shared" si="9"/>
        <v>64.35584462545313</v>
      </c>
      <c r="R39">
        <f t="shared" si="10"/>
        <v>478.8777745306441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1.1830194544430928</v>
      </c>
      <c r="D40">
        <f t="shared" si="2"/>
        <v>1.4375311103583228</v>
      </c>
      <c r="E40" s="4">
        <f>Input!I41</f>
        <v>833.80032328571428</v>
      </c>
      <c r="F40">
        <f t="shared" si="3"/>
        <v>833.04682428571425</v>
      </c>
      <c r="G40">
        <f t="shared" si="4"/>
        <v>1120.5775482023378</v>
      </c>
      <c r="H40">
        <f t="shared" si="5"/>
        <v>82673.917196017574</v>
      </c>
      <c r="I40">
        <f t="shared" si="6"/>
        <v>198407.67968478531</v>
      </c>
      <c r="N40">
        <f>Input!J41</f>
        <v>37.567300999999929</v>
      </c>
      <c r="O40">
        <f t="shared" si="7"/>
        <v>37.352015571428502</v>
      </c>
      <c r="P40">
        <f t="shared" si="8"/>
        <v>34.64451353681762</v>
      </c>
      <c r="Q40">
        <f t="shared" si="9"/>
        <v>7.3305672674220705</v>
      </c>
      <c r="R40">
        <f t="shared" si="10"/>
        <v>443.62258719658814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1.2149929532118249</v>
      </c>
      <c r="D41">
        <f t="shared" si="2"/>
        <v>1.5227440854835539</v>
      </c>
      <c r="E41" s="4">
        <f>Input!I42</f>
        <v>865.77020400000004</v>
      </c>
      <c r="F41">
        <f t="shared" si="3"/>
        <v>865.016705</v>
      </c>
      <c r="G41">
        <f t="shared" si="4"/>
        <v>1149.0897820321766</v>
      </c>
      <c r="H41">
        <f t="shared" si="5"/>
        <v>80697.513094528927</v>
      </c>
      <c r="I41">
        <f t="shared" si="6"/>
        <v>224621.02265645406</v>
      </c>
      <c r="N41">
        <f>Input!J42</f>
        <v>31.96988071428575</v>
      </c>
      <c r="O41">
        <f t="shared" si="7"/>
        <v>31.754595285714323</v>
      </c>
      <c r="P41">
        <f t="shared" si="8"/>
        <v>33.700520746897695</v>
      </c>
      <c r="Q41">
        <f t="shared" si="9"/>
        <v>3.7866259004817167</v>
      </c>
      <c r="R41">
        <f t="shared" si="10"/>
        <v>404.74829652107616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1.246966451980557</v>
      </c>
      <c r="D42">
        <f t="shared" si="2"/>
        <v>1.6105971066652229</v>
      </c>
      <c r="E42" s="4">
        <f>Input!I43</f>
        <v>894.29551842857131</v>
      </c>
      <c r="F42">
        <f t="shared" si="3"/>
        <v>893.54201942857128</v>
      </c>
      <c r="G42">
        <f t="shared" si="4"/>
        <v>1176.0491483503342</v>
      </c>
      <c r="H42">
        <f t="shared" si="5"/>
        <v>79810.277891617588</v>
      </c>
      <c r="I42">
        <f t="shared" si="6"/>
        <v>250902.18225913675</v>
      </c>
      <c r="N42">
        <f>Input!J43</f>
        <v>28.525314428571278</v>
      </c>
      <c r="O42">
        <f t="shared" si="7"/>
        <v>28.310028999999851</v>
      </c>
      <c r="P42">
        <f t="shared" si="8"/>
        <v>32.646943126385302</v>
      </c>
      <c r="Q42">
        <f t="shared" si="9"/>
        <v>18.808824139641686</v>
      </c>
      <c r="R42">
        <f t="shared" si="10"/>
        <v>363.46582050379442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1.2789399507492893</v>
      </c>
      <c r="D43">
        <f t="shared" si="2"/>
        <v>1.7011011273467873</v>
      </c>
      <c r="E43" s="4">
        <f>Input!I44</f>
        <v>917.11576985714294</v>
      </c>
      <c r="F43">
        <f t="shared" si="3"/>
        <v>916.3622708571429</v>
      </c>
      <c r="G43">
        <f t="shared" si="4"/>
        <v>1201.453005825425</v>
      </c>
      <c r="H43">
        <f t="shared" si="5"/>
        <v>81276.727164755241</v>
      </c>
      <c r="I43">
        <f t="shared" si="6"/>
        <v>276997.19224828033</v>
      </c>
      <c r="N43">
        <f>Input!J44</f>
        <v>22.820251428571623</v>
      </c>
      <c r="O43">
        <f t="shared" si="7"/>
        <v>22.604966000000196</v>
      </c>
      <c r="P43">
        <f t="shared" si="8"/>
        <v>31.497808895227688</v>
      </c>
      <c r="Q43">
        <f t="shared" si="9"/>
        <v>79.082654759198078</v>
      </c>
      <c r="R43">
        <f t="shared" si="10"/>
        <v>320.97034833109933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1.3109134495180217</v>
      </c>
      <c r="D44">
        <f t="shared" si="2"/>
        <v>1.7942668673209896</v>
      </c>
      <c r="E44" s="4">
        <f>Input!I45</f>
        <v>941.22773385714299</v>
      </c>
      <c r="F44">
        <f t="shared" si="3"/>
        <v>940.47423485714296</v>
      </c>
      <c r="G44">
        <f t="shared" si="4"/>
        <v>1225.3098775490341</v>
      </c>
      <c r="H44">
        <f t="shared" si="5"/>
        <v>81131.343347702699</v>
      </c>
      <c r="I44">
        <f t="shared" si="6"/>
        <v>302678.33516545157</v>
      </c>
      <c r="N44">
        <f>Input!J45</f>
        <v>24.111964000000057</v>
      </c>
      <c r="O44">
        <f t="shared" si="7"/>
        <v>23.89667857142863</v>
      </c>
      <c r="P44">
        <f t="shared" si="8"/>
        <v>30.267453377645463</v>
      </c>
      <c r="Q44">
        <f t="shared" si="9"/>
        <v>40.586771631527121</v>
      </c>
      <c r="R44">
        <f t="shared" si="10"/>
        <v>278.39889681425007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1.3428869482867538</v>
      </c>
      <c r="D45">
        <f t="shared" si="2"/>
        <v>1.8901048233746007</v>
      </c>
      <c r="E45" s="4">
        <f>Input!I46</f>
        <v>965.33969771428576</v>
      </c>
      <c r="F45">
        <f t="shared" si="3"/>
        <v>964.58619871428573</v>
      </c>
      <c r="G45">
        <f t="shared" si="4"/>
        <v>1247.6385193848882</v>
      </c>
      <c r="H45">
        <f t="shared" si="5"/>
        <v>80118.616237013601</v>
      </c>
      <c r="I45">
        <f t="shared" si="6"/>
        <v>327745.64833171928</v>
      </c>
      <c r="N45">
        <f>Input!J46</f>
        <v>24.111963857142769</v>
      </c>
      <c r="O45">
        <f t="shared" si="7"/>
        <v>23.896678428571342</v>
      </c>
      <c r="P45">
        <f t="shared" si="8"/>
        <v>28.970289788606742</v>
      </c>
      <c r="Q45">
        <f t="shared" si="9"/>
        <v>25.741532232680264</v>
      </c>
      <c r="R45">
        <f t="shared" si="10"/>
        <v>236.79442930289071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1.3748604470554859</v>
      </c>
      <c r="D46">
        <f t="shared" si="2"/>
        <v>1.9886252792026968</v>
      </c>
      <c r="E46" s="4">
        <f>Input!I47</f>
        <v>988.48287742857133</v>
      </c>
      <c r="F46">
        <f t="shared" si="3"/>
        <v>987.72937842857129</v>
      </c>
      <c r="G46">
        <f t="shared" si="4"/>
        <v>1268.4669341381293</v>
      </c>
      <c r="H46">
        <f t="shared" si="5"/>
        <v>78813.575185777197</v>
      </c>
      <c r="I46">
        <f t="shared" si="6"/>
        <v>352027.62037748855</v>
      </c>
      <c r="N46">
        <f>Input!J47</f>
        <v>23.143179714285566</v>
      </c>
      <c r="O46">
        <f t="shared" si="7"/>
        <v>22.927894285714139</v>
      </c>
      <c r="P46">
        <f t="shared" si="8"/>
        <v>27.620594026610515</v>
      </c>
      <c r="Q46">
        <f t="shared" si="9"/>
        <v>22.02143085820892</v>
      </c>
      <c r="R46">
        <f t="shared" si="10"/>
        <v>197.07753039952073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1.4068339458242183</v>
      </c>
      <c r="D47">
        <f t="shared" si="2"/>
        <v>2.0898383146586519</v>
      </c>
      <c r="E47" s="4">
        <f>Input!I48</f>
        <v>1012.9177692857141</v>
      </c>
      <c r="F47">
        <f t="shared" si="3"/>
        <v>1012.1642702857141</v>
      </c>
      <c r="G47">
        <f t="shared" si="4"/>
        <v>1287.8313503250833</v>
      </c>
      <c r="H47">
        <f t="shared" si="5"/>
        <v>75992.339017432008</v>
      </c>
      <c r="I47">
        <f t="shared" si="6"/>
        <v>375381.15911241458</v>
      </c>
      <c r="N47">
        <f>Input!J48</f>
        <v>24.434891857142816</v>
      </c>
      <c r="O47">
        <f t="shared" si="7"/>
        <v>24.219606428571389</v>
      </c>
      <c r="P47">
        <f t="shared" si="8"/>
        <v>26.232306808739498</v>
      </c>
      <c r="Q47">
        <f t="shared" si="9"/>
        <v>4.0509628203288512</v>
      </c>
      <c r="R47">
        <f t="shared" si="10"/>
        <v>160.02612460440619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1.4388074445929506</v>
      </c>
      <c r="D48">
        <f t="shared" si="2"/>
        <v>2.1937538143986441</v>
      </c>
      <c r="E48" s="4">
        <f>Input!I49</f>
        <v>1034.5539511428572</v>
      </c>
      <c r="F48">
        <f t="shared" si="3"/>
        <v>1033.8004521428572</v>
      </c>
      <c r="G48">
        <f t="shared" si="4"/>
        <v>1305.7751834967917</v>
      </c>
      <c r="H48">
        <f t="shared" si="5"/>
        <v>73970.254495044806</v>
      </c>
      <c r="I48">
        <f t="shared" si="6"/>
        <v>397690.92385895341</v>
      </c>
      <c r="N48">
        <f>Input!J49</f>
        <v>21.636181857143015</v>
      </c>
      <c r="O48">
        <f t="shared" si="7"/>
        <v>21.420896428571588</v>
      </c>
      <c r="P48">
        <f t="shared" si="8"/>
        <v>24.818855857642834</v>
      </c>
      <c r="Q48">
        <f t="shared" si="9"/>
        <v>11.546128281614189</v>
      </c>
      <c r="R48">
        <f t="shared" si="10"/>
        <v>126.26325413901944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1.4707809433616827</v>
      </c>
      <c r="D49">
        <f t="shared" si="2"/>
        <v>2.3003814759730683</v>
      </c>
      <c r="E49" s="4">
        <f>Input!I50</f>
        <v>1056.9436318571429</v>
      </c>
      <c r="F49">
        <f t="shared" si="3"/>
        <v>1056.190132857143</v>
      </c>
      <c r="G49">
        <f t="shared" si="4"/>
        <v>1322.3479969479274</v>
      </c>
      <c r="H49">
        <f t="shared" si="5"/>
        <v>70840.008617368469</v>
      </c>
      <c r="I49">
        <f t="shared" si="6"/>
        <v>418868.1226830653</v>
      </c>
      <c r="N49">
        <f>Input!J50</f>
        <v>22.38968071428576</v>
      </c>
      <c r="O49">
        <f t="shared" si="7"/>
        <v>22.174395285714333</v>
      </c>
      <c r="P49">
        <f t="shared" si="8"/>
        <v>23.393000199866929</v>
      </c>
      <c r="Q49">
        <f t="shared" si="9"/>
        <v>1.4849979367968567</v>
      </c>
      <c r="R49">
        <f t="shared" si="10"/>
        <v>96.252515877222834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1.5027544421304149</v>
      </c>
      <c r="D50">
        <f t="shared" si="2"/>
        <v>2.4097308174116514</v>
      </c>
      <c r="E50" s="4">
        <f>Input!I51</f>
        <v>1080.5173822857143</v>
      </c>
      <c r="F50">
        <f t="shared" si="3"/>
        <v>1079.7638832857144</v>
      </c>
      <c r="G50">
        <f t="shared" si="4"/>
        <v>1337.6044772741216</v>
      </c>
      <c r="H50">
        <f t="shared" si="5"/>
        <v>66481.771908294613</v>
      </c>
      <c r="I50">
        <f t="shared" si="6"/>
        <v>438848.87767293648</v>
      </c>
      <c r="N50">
        <f>Input!J51</f>
        <v>23.573750428571429</v>
      </c>
      <c r="O50">
        <f t="shared" si="7"/>
        <v>23.358465000000002</v>
      </c>
      <c r="P50">
        <f t="shared" si="8"/>
        <v>21.966697980613997</v>
      </c>
      <c r="Q50">
        <f t="shared" si="9"/>
        <v>1.9370154362506056</v>
      </c>
      <c r="R50">
        <f t="shared" si="10"/>
        <v>70.300417709468277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1.5347279408991472</v>
      </c>
      <c r="D51">
        <f t="shared" si="2"/>
        <v>2.5218111843441742</v>
      </c>
      <c r="E51" s="4">
        <f>Input!I52</f>
        <v>1102.3688495714284</v>
      </c>
      <c r="F51">
        <f t="shared" si="3"/>
        <v>1101.6153505714285</v>
      </c>
      <c r="G51">
        <f t="shared" si="4"/>
        <v>1351.6034386754802</v>
      </c>
      <c r="H51">
        <f t="shared" si="5"/>
        <v>62494.044193919122</v>
      </c>
      <c r="I51">
        <f t="shared" si="6"/>
        <v>457592.2601040306</v>
      </c>
      <c r="N51">
        <f>Input!J52</f>
        <v>21.851467285714079</v>
      </c>
      <c r="O51">
        <f t="shared" si="7"/>
        <v>21.636181857142653</v>
      </c>
      <c r="P51">
        <f t="shared" si="8"/>
        <v>20.550998560113943</v>
      </c>
      <c r="Q51">
        <f t="shared" si="9"/>
        <v>1.1776227881501011</v>
      </c>
      <c r="R51">
        <f t="shared" si="10"/>
        <v>48.564661474087991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1.5667014396678796</v>
      </c>
      <c r="D52">
        <f t="shared" si="2"/>
        <v>2.6366317566944497</v>
      </c>
      <c r="E52" s="4">
        <f>Input!I53</f>
        <v>1121.6368921428571</v>
      </c>
      <c r="F52">
        <f t="shared" si="3"/>
        <v>1120.8833931428571</v>
      </c>
      <c r="G52">
        <f t="shared" si="4"/>
        <v>1364.4068681935066</v>
      </c>
      <c r="H52">
        <f t="shared" si="5"/>
        <v>59303.682900744308</v>
      </c>
      <c r="I52">
        <f t="shared" si="6"/>
        <v>475078.09264420409</v>
      </c>
      <c r="N52">
        <f>Input!J53</f>
        <v>19.268042571428623</v>
      </c>
      <c r="O52">
        <f t="shared" si="7"/>
        <v>19.052757142857196</v>
      </c>
      <c r="P52">
        <f t="shared" si="8"/>
        <v>19.155959048061536</v>
      </c>
      <c r="Q52">
        <f t="shared" si="9"/>
        <v>1.0650633237805631E-2</v>
      </c>
      <c r="R52">
        <f t="shared" si="10"/>
        <v>31.067196314915744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1.5986749384366117</v>
      </c>
      <c r="D53">
        <f t="shared" si="2"/>
        <v>2.7542015549814174</v>
      </c>
      <c r="E53" s="4">
        <f>Input!I54</f>
        <v>1138.7520807142857</v>
      </c>
      <c r="F53">
        <f t="shared" si="3"/>
        <v>1137.9985817142858</v>
      </c>
      <c r="G53">
        <f t="shared" si="4"/>
        <v>1376.0790222635173</v>
      </c>
      <c r="H53">
        <f t="shared" si="5"/>
        <v>56682.29617211617</v>
      </c>
      <c r="I53">
        <f t="shared" si="6"/>
        <v>491304.6084015838</v>
      </c>
      <c r="N53">
        <f>Input!J54</f>
        <v>17.115188571428689</v>
      </c>
      <c r="O53">
        <f t="shared" si="7"/>
        <v>16.899903142857262</v>
      </c>
      <c r="P53">
        <f t="shared" si="8"/>
        <v>17.79058486947206</v>
      </c>
      <c r="Q53">
        <f t="shared" si="9"/>
        <v>0.79331393812551687</v>
      </c>
      <c r="R53">
        <f t="shared" si="10"/>
        <v>17.710810048021237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1.6306484372053438</v>
      </c>
      <c r="D54">
        <f t="shared" si="2"/>
        <v>2.8745294462579052</v>
      </c>
      <c r="E54" s="4">
        <f>Input!I55</f>
        <v>1155.7596267142856</v>
      </c>
      <c r="F54">
        <f t="shared" si="3"/>
        <v>1155.0061277142856</v>
      </c>
      <c r="G54">
        <f t="shared" si="4"/>
        <v>1386.6855831139558</v>
      </c>
      <c r="H54">
        <f t="shared" si="5"/>
        <v>53675.370054287741</v>
      </c>
      <c r="I54">
        <f t="shared" si="6"/>
        <v>506286.04731131514</v>
      </c>
      <c r="N54">
        <f>Input!J55</f>
        <v>17.00754599999982</v>
      </c>
      <c r="O54">
        <f t="shared" si="7"/>
        <v>16.792260571428393</v>
      </c>
      <c r="P54">
        <f t="shared" si="8"/>
        <v>16.462793449764696</v>
      </c>
      <c r="Q54">
        <f t="shared" si="9"/>
        <v>0.10854858425736137</v>
      </c>
      <c r="R54">
        <f t="shared" si="10"/>
        <v>8.2980286507915562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1.6626219359740761</v>
      </c>
      <c r="D55">
        <f t="shared" si="2"/>
        <v>2.9976241497146656</v>
      </c>
      <c r="E55" s="4">
        <f>Input!I56</f>
        <v>1171.4754604285715</v>
      </c>
      <c r="F55">
        <f t="shared" si="3"/>
        <v>1170.7219614285716</v>
      </c>
      <c r="G55">
        <f t="shared" si="4"/>
        <v>1396.2928816935789</v>
      </c>
      <c r="H55">
        <f t="shared" si="5"/>
        <v>50882.240069202286</v>
      </c>
      <c r="I55">
        <f t="shared" si="6"/>
        <v>520050.25977541698</v>
      </c>
      <c r="N55">
        <f>Input!J56</f>
        <v>15.715833714285964</v>
      </c>
      <c r="O55">
        <f t="shared" si="7"/>
        <v>15.500548285714535</v>
      </c>
      <c r="P55">
        <f t="shared" si="8"/>
        <v>15.179399668078402</v>
      </c>
      <c r="Q55">
        <f t="shared" si="9"/>
        <v>0.10313643460959937</v>
      </c>
      <c r="R55">
        <f t="shared" si="10"/>
        <v>2.5511632342898003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1.6945954347428085</v>
      </c>
      <c r="D56">
        <f t="shared" si="2"/>
        <v>3.1234942419747123</v>
      </c>
      <c r="E56" s="4">
        <f>Input!I57</f>
        <v>1184.7155121428571</v>
      </c>
      <c r="F56">
        <f t="shared" si="3"/>
        <v>1183.9620131428571</v>
      </c>
      <c r="G56">
        <f t="shared" si="4"/>
        <v>1404.9671919990988</v>
      </c>
      <c r="H56">
        <f t="shared" si="5"/>
        <v>48843.289081279348</v>
      </c>
      <c r="I56">
        <f t="shared" si="6"/>
        <v>532636.37623448949</v>
      </c>
      <c r="N56">
        <f>Input!J57</f>
        <v>13.240051714285528</v>
      </c>
      <c r="O56">
        <f t="shared" si="7"/>
        <v>13.024766285714099</v>
      </c>
      <c r="P56">
        <f t="shared" si="8"/>
        <v>13.946121362122701</v>
      </c>
      <c r="Q56">
        <f t="shared" si="9"/>
        <v>0.84889517682390125</v>
      </c>
      <c r="R56">
        <f t="shared" si="10"/>
        <v>0.13246529296904005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1.7265689335115406</v>
      </c>
      <c r="D57">
        <f t="shared" si="2"/>
        <v>3.2521481621006472</v>
      </c>
      <c r="E57" s="4">
        <f>Input!I58</f>
        <v>1197.0944222857142</v>
      </c>
      <c r="F57">
        <f t="shared" si="3"/>
        <v>1196.3409232857143</v>
      </c>
      <c r="G57">
        <f t="shared" si="4"/>
        <v>1412.7740999463392</v>
      </c>
      <c r="H57">
        <f t="shared" si="5"/>
        <v>46843.319959409266</v>
      </c>
      <c r="I57">
        <f t="shared" si="6"/>
        <v>544092.59000386263</v>
      </c>
      <c r="N57">
        <f>Input!J58</f>
        <v>12.378910142857194</v>
      </c>
      <c r="O57">
        <f t="shared" si="7"/>
        <v>12.163624714285765</v>
      </c>
      <c r="P57">
        <f t="shared" si="8"/>
        <v>12.767602878846063</v>
      </c>
      <c r="Q57">
        <f t="shared" si="9"/>
        <v>0.36478962326562581</v>
      </c>
      <c r="R57">
        <f t="shared" si="10"/>
        <v>0.66350907811930115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1.7585424322802727</v>
      </c>
      <c r="D58">
        <f t="shared" si="2"/>
        <v>3.3835942163356263</v>
      </c>
      <c r="E58" s="4">
        <f>Input!I59</f>
        <v>1209.1504041428573</v>
      </c>
      <c r="F58">
        <f t="shared" si="3"/>
        <v>1208.3969051428573</v>
      </c>
      <c r="G58">
        <f t="shared" si="4"/>
        <v>1419.7779483087004</v>
      </c>
      <c r="H58">
        <f t="shared" si="5"/>
        <v>44681.945409879998</v>
      </c>
      <c r="I58">
        <f t="shared" si="6"/>
        <v>554474.08970191621</v>
      </c>
      <c r="N58">
        <f>Input!J59</f>
        <v>12.055981857143024</v>
      </c>
      <c r="O58">
        <f t="shared" si="7"/>
        <v>11.840696428571595</v>
      </c>
      <c r="P58">
        <f t="shared" si="8"/>
        <v>11.64745445378594</v>
      </c>
      <c r="Q58">
        <f t="shared" si="9"/>
        <v>3.7342460819059842E-2</v>
      </c>
      <c r="R58">
        <f t="shared" si="10"/>
        <v>3.7430992659023379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1.7905159310490051</v>
      </c>
      <c r="D59">
        <f t="shared" si="2"/>
        <v>3.5178405825967793</v>
      </c>
      <c r="E59" s="4">
        <f>Input!I60</f>
        <v>1220.7758154285714</v>
      </c>
      <c r="F59">
        <f t="shared" si="3"/>
        <v>1220.0223164285715</v>
      </c>
      <c r="G59">
        <f t="shared" si="4"/>
        <v>1426.0413577632642</v>
      </c>
      <c r="H59">
        <f t="shared" si="5"/>
        <v>42443.845392465817</v>
      </c>
      <c r="I59">
        <f t="shared" si="6"/>
        <v>563841.16729064297</v>
      </c>
      <c r="N59">
        <f>Input!J60</f>
        <v>11.625411285714108</v>
      </c>
      <c r="O59">
        <f t="shared" si="7"/>
        <v>11.410125857142679</v>
      </c>
      <c r="P59">
        <f t="shared" si="8"/>
        <v>10.588305066621531</v>
      </c>
      <c r="Q59">
        <f t="shared" si="9"/>
        <v>0.67538941173280442</v>
      </c>
      <c r="R59">
        <f t="shared" si="10"/>
        <v>8.9631885858908493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1.8224894298177374</v>
      </c>
      <c r="D60">
        <f t="shared" si="2"/>
        <v>3.6548953147382228</v>
      </c>
      <c r="E60" s="4">
        <f>Input!I61</f>
        <v>1232.2935839999998</v>
      </c>
      <c r="F60">
        <f t="shared" si="3"/>
        <v>1231.5400849999999</v>
      </c>
      <c r="G60">
        <f t="shared" si="4"/>
        <v>1431.6248227567403</v>
      </c>
      <c r="H60">
        <f t="shared" si="5"/>
        <v>40033.90228318359</v>
      </c>
      <c r="I60">
        <f t="shared" si="6"/>
        <v>572257.51839860564</v>
      </c>
      <c r="N60">
        <f>Input!J61</f>
        <v>11.517768571428405</v>
      </c>
      <c r="O60">
        <f t="shared" si="7"/>
        <v>11.302483142856977</v>
      </c>
      <c r="P60">
        <f t="shared" si="8"/>
        <v>9.5918663574892982</v>
      </c>
      <c r="Q60">
        <f t="shared" si="9"/>
        <v>2.9262097863816496</v>
      </c>
      <c r="R60">
        <f t="shared" si="10"/>
        <v>15.922471641100113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1.8544629285864696</v>
      </c>
      <c r="D61">
        <f t="shared" si="2"/>
        <v>3.7947663465993808</v>
      </c>
      <c r="E61" s="4">
        <f>Input!I62</f>
        <v>1242.7349255714284</v>
      </c>
      <c r="F61">
        <f t="shared" si="3"/>
        <v>1241.9814265714285</v>
      </c>
      <c r="G61">
        <f t="shared" si="4"/>
        <v>1436.586379744339</v>
      </c>
      <c r="H61">
        <f t="shared" si="5"/>
        <v>37871.087799430657</v>
      </c>
      <c r="I61">
        <f t="shared" si="6"/>
        <v>579788.74337554444</v>
      </c>
      <c r="N61">
        <f>Input!J62</f>
        <v>10.441341571428666</v>
      </c>
      <c r="O61">
        <f t="shared" si="7"/>
        <v>10.226056142857237</v>
      </c>
      <c r="P61">
        <f t="shared" si="8"/>
        <v>8.659005192513332</v>
      </c>
      <c r="Q61">
        <f t="shared" si="9"/>
        <v>2.4556486809737357</v>
      </c>
      <c r="R61">
        <f t="shared" si="10"/>
        <v>24.237488159272278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1.8864364273552017</v>
      </c>
      <c r="D62">
        <f t="shared" si="2"/>
        <v>3.9374614958529697</v>
      </c>
      <c r="E62" s="4">
        <f>Input!I63</f>
        <v>1252.3151254285713</v>
      </c>
      <c r="F62">
        <f t="shared" si="3"/>
        <v>1251.5616264285713</v>
      </c>
      <c r="G62">
        <f t="shared" si="4"/>
        <v>1440.9813443724474</v>
      </c>
      <c r="H62">
        <f t="shared" si="5"/>
        <v>35879.829545937573</v>
      </c>
      <c r="I62">
        <f t="shared" si="6"/>
        <v>586501.05052700138</v>
      </c>
      <c r="N62">
        <f>Input!J63</f>
        <v>9.5801998571428157</v>
      </c>
      <c r="O62">
        <f t="shared" si="7"/>
        <v>9.364914428571387</v>
      </c>
      <c r="P62">
        <f t="shared" si="8"/>
        <v>7.789822530749225</v>
      </c>
      <c r="Q62">
        <f t="shared" si="9"/>
        <v>2.4809144865850201</v>
      </c>
      <c r="R62">
        <f t="shared" si="10"/>
        <v>33.551214420210215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1.918409926123934</v>
      </c>
      <c r="D63">
        <f t="shared" si="2"/>
        <v>4.0829884676658166</v>
      </c>
      <c r="E63" s="4">
        <f>Input!I64</f>
        <v>1259.204258</v>
      </c>
      <c r="F63">
        <f t="shared" si="3"/>
        <v>1258.4507590000001</v>
      </c>
      <c r="G63">
        <f t="shared" si="4"/>
        <v>1444.8621133733284</v>
      </c>
      <c r="H63">
        <f t="shared" si="5"/>
        <v>34749.193039298589</v>
      </c>
      <c r="I63">
        <f t="shared" si="6"/>
        <v>592460.15721912775</v>
      </c>
      <c r="N63">
        <f>Input!J64</f>
        <v>6.8891325714287177</v>
      </c>
      <c r="O63">
        <f t="shared" si="7"/>
        <v>6.673847142857289</v>
      </c>
      <c r="P63">
        <f t="shared" si="8"/>
        <v>6.9837363602508304</v>
      </c>
      <c r="Q63">
        <f t="shared" si="9"/>
        <v>9.6031327056781607E-2</v>
      </c>
      <c r="R63">
        <f t="shared" si="10"/>
        <v>43.539241306557074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1.9503834248926664</v>
      </c>
      <c r="D64">
        <f t="shared" si="2"/>
        <v>4.2313548581846261</v>
      </c>
      <c r="E64" s="4">
        <f>Input!I65</f>
        <v>1265.3398915714286</v>
      </c>
      <c r="F64">
        <f t="shared" si="3"/>
        <v>1264.5863925714286</v>
      </c>
      <c r="G64">
        <f t="shared" si="4"/>
        <v>1448.2780263147604</v>
      </c>
      <c r="H64">
        <f t="shared" si="5"/>
        <v>33742.616307294338</v>
      </c>
      <c r="I64">
        <f t="shared" si="6"/>
        <v>597730.37999534921</v>
      </c>
      <c r="N64">
        <f>Input!J65</f>
        <v>6.1356335714285706</v>
      </c>
      <c r="O64">
        <f t="shared" si="7"/>
        <v>5.9203481428571418</v>
      </c>
      <c r="P64">
        <f t="shared" si="8"/>
        <v>6.2395666294463643</v>
      </c>
      <c r="Q64">
        <f t="shared" si="9"/>
        <v>0.10190044218031361</v>
      </c>
      <c r="R64">
        <f t="shared" si="10"/>
        <v>53.913729457754869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1.9823569236613985</v>
      </c>
      <c r="D65">
        <f t="shared" si="2"/>
        <v>4.3825681578578113</v>
      </c>
      <c r="E65" s="4">
        <f>Input!I66</f>
        <v>1271.3678825714285</v>
      </c>
      <c r="F65">
        <f t="shared" si="3"/>
        <v>1270.6143835714286</v>
      </c>
      <c r="G65">
        <f t="shared" si="4"/>
        <v>1451.2752818931688</v>
      </c>
      <c r="H65">
        <f t="shared" si="5"/>
        <v>32638.360182418153</v>
      </c>
      <c r="I65">
        <f t="shared" si="6"/>
        <v>602373.90143219777</v>
      </c>
      <c r="N65">
        <f>Input!J66</f>
        <v>6.027990999999929</v>
      </c>
      <c r="O65">
        <f t="shared" si="7"/>
        <v>5.8127055714285003</v>
      </c>
      <c r="P65">
        <f t="shared" si="8"/>
        <v>5.5556202923122253</v>
      </c>
      <c r="Q65">
        <f t="shared" si="9"/>
        <v>6.6092840738293024E-2</v>
      </c>
      <c r="R65">
        <f t="shared" si="10"/>
        <v>64.42539658011529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2.0143304224301306</v>
      </c>
      <c r="D66">
        <f t="shared" si="2"/>
        <v>4.53663575460366</v>
      </c>
      <c r="E66" s="4">
        <f>Input!I67</f>
        <v>1276.8576599999999</v>
      </c>
      <c r="F66">
        <f t="shared" si="3"/>
        <v>1276.104161</v>
      </c>
      <c r="G66">
        <f t="shared" si="4"/>
        <v>1453.8969031653839</v>
      </c>
      <c r="H66">
        <f t="shared" si="5"/>
        <v>31610.259166686705</v>
      </c>
      <c r="I66">
        <f t="shared" si="6"/>
        <v>606450.19907567848</v>
      </c>
      <c r="N66">
        <f>Input!J67</f>
        <v>5.4897774285714149</v>
      </c>
      <c r="O66">
        <f t="shared" si="7"/>
        <v>5.2744919999999862</v>
      </c>
      <c r="P66">
        <f t="shared" si="8"/>
        <v>4.929774802814439</v>
      </c>
      <c r="Q66">
        <f t="shared" si="9"/>
        <v>0.11882994603545941</v>
      </c>
      <c r="R66">
        <f t="shared" si="10"/>
        <v>74.863830938189395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2.046303921198863</v>
      </c>
      <c r="D67">
        <f t="shared" si="2"/>
        <v>4.6935649368342842</v>
      </c>
      <c r="E67" s="4">
        <f>Input!I68</f>
        <v>1281.9168667142858</v>
      </c>
      <c r="F67">
        <f t="shared" si="3"/>
        <v>1281.1633677142859</v>
      </c>
      <c r="G67">
        <f t="shared" si="4"/>
        <v>1456.1827459688639</v>
      </c>
      <c r="H67">
        <f t="shared" si="5"/>
        <v>30631.782764619045</v>
      </c>
      <c r="I67">
        <f t="shared" si="6"/>
        <v>610015.62031739764</v>
      </c>
      <c r="N67">
        <f>Input!J68</f>
        <v>5.0592067142858923</v>
      </c>
      <c r="O67">
        <f t="shared" si="7"/>
        <v>4.8439212857144636</v>
      </c>
      <c r="P67">
        <f t="shared" si="8"/>
        <v>4.3595586269019462</v>
      </c>
      <c r="Q67">
        <f t="shared" si="9"/>
        <v>0.23460718525193114</v>
      </c>
      <c r="R67">
        <f t="shared" si="10"/>
        <v>85.056441467108272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2.0782774199675953</v>
      </c>
      <c r="D68">
        <f t="shared" ref="D68:D83" si="13">POWER(C68,$AB$3)</f>
        <v>4.8533628963440796</v>
      </c>
      <c r="E68" s="4">
        <f>Input!I69</f>
        <v>1285.2537902857143</v>
      </c>
      <c r="F68">
        <f t="shared" ref="F68:F83" si="14">E68-$E$3</f>
        <v>1284.5002912857144</v>
      </c>
      <c r="G68">
        <f t="shared" ref="G68:G83" si="15">$Z$3*(1-EXP(-1*D68))</f>
        <v>1458.1695447679904</v>
      </c>
      <c r="H68">
        <f t="shared" ref="H68:H83" si="16">(F68-G68)^2</f>
        <v>30161.009605091022</v>
      </c>
      <c r="I68">
        <f t="shared" ref="I68:I83" si="17">(G68-$J$4)^2</f>
        <v>613123.08635751856</v>
      </c>
      <c r="N68">
        <f>Input!J69</f>
        <v>3.3369235714285423</v>
      </c>
      <c r="O68">
        <f t="shared" ref="O68:O83" si="18">N68-$N$3</f>
        <v>3.1216381428571136</v>
      </c>
      <c r="P68">
        <f t="shared" ref="P68:P83" si="19">POWER(C68,$AB$3)*EXP(-D68)*$Z$3*$AA$3*$AB$3</f>
        <v>3.8422275806905435</v>
      </c>
      <c r="Q68">
        <f t="shared" ref="Q68:Q83" si="20">(O68-P68)^2</f>
        <v>0.51924913791709848</v>
      </c>
      <c r="R68">
        <f t="shared" ref="R68:R83" si="21">(P68-$S$4)^2</f>
        <v>94.866352580169632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2.1102509187363276</v>
      </c>
      <c r="D69">
        <f t="shared" si="13"/>
        <v>5.0160367310708072</v>
      </c>
      <c r="E69" s="4">
        <f>Input!I70</f>
        <v>1288.5907138571431</v>
      </c>
      <c r="F69">
        <f t="shared" si="14"/>
        <v>1287.8372148571432</v>
      </c>
      <c r="G69">
        <f t="shared" si="15"/>
        <v>1459.890990268404</v>
      </c>
      <c r="H69">
        <f t="shared" si="16"/>
        <v>29602.501633268592</v>
      </c>
      <c r="I69">
        <f t="shared" si="17"/>
        <v>615821.90832446329</v>
      </c>
      <c r="N69">
        <f>Input!J70</f>
        <v>3.3369235714287697</v>
      </c>
      <c r="O69">
        <f t="shared" si="18"/>
        <v>3.121638142857341</v>
      </c>
      <c r="P69">
        <f t="shared" si="19"/>
        <v>3.3748360438420555</v>
      </c>
      <c r="Q69">
        <f t="shared" si="20"/>
        <v>6.4109177063065292E-2</v>
      </c>
      <c r="R69">
        <f t="shared" si="21"/>
        <v>104.18953470679966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2.1422244175050595</v>
      </c>
      <c r="D70">
        <f t="shared" si="13"/>
        <v>5.1815934477367342</v>
      </c>
      <c r="E70" s="4">
        <f>Input!I71</f>
        <v>1292.2505654285717</v>
      </c>
      <c r="F70">
        <f t="shared" si="14"/>
        <v>1291.4970664285718</v>
      </c>
      <c r="G70">
        <f t="shared" si="15"/>
        <v>1461.3778333448836</v>
      </c>
      <c r="H70">
        <f t="shared" si="16"/>
        <v>28859.474968074261</v>
      </c>
      <c r="I70">
        <f t="shared" si="17"/>
        <v>618157.69904908724</v>
      </c>
      <c r="N70">
        <f>Input!J71</f>
        <v>3.6598515714285895</v>
      </c>
      <c r="O70">
        <f t="shared" si="18"/>
        <v>3.4445661428571608</v>
      </c>
      <c r="P70">
        <f t="shared" si="19"/>
        <v>2.9543023309099965</v>
      </c>
      <c r="Q70">
        <f t="shared" si="20"/>
        <v>0.24035860530496447</v>
      </c>
      <c r="R70">
        <f t="shared" si="21"/>
        <v>112.95143397648829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2.1741979162737919</v>
      </c>
      <c r="D71">
        <f t="shared" si="13"/>
        <v>5.3500399643768235</v>
      </c>
      <c r="E71" s="4">
        <f>Input!I72</f>
        <v>1296.4486305714288</v>
      </c>
      <c r="F71">
        <f t="shared" si="14"/>
        <v>1295.6951315714289</v>
      </c>
      <c r="G71">
        <f t="shared" si="15"/>
        <v>1462.6580101134209</v>
      </c>
      <c r="H71">
        <f t="shared" si="16"/>
        <v>27876.602811027988</v>
      </c>
      <c r="I71">
        <f t="shared" si="17"/>
        <v>620172.36480337218</v>
      </c>
      <c r="N71">
        <f>Input!J72</f>
        <v>4.1980651428571036</v>
      </c>
      <c r="O71">
        <f t="shared" si="18"/>
        <v>3.9827797142856749</v>
      </c>
      <c r="P71">
        <f t="shared" si="19"/>
        <v>2.5774677250023474</v>
      </c>
      <c r="Q71">
        <f t="shared" si="20"/>
        <v>1.9749017872234631</v>
      </c>
      <c r="R71">
        <f t="shared" si="21"/>
        <v>121.10333008086764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2.2061714150425242</v>
      </c>
      <c r="D72">
        <f t="shared" si="13"/>
        <v>5.5213831127603301</v>
      </c>
      <c r="E72" s="4">
        <f>Input!I73</f>
        <v>1300.539053</v>
      </c>
      <c r="F72">
        <f t="shared" si="14"/>
        <v>1299.785554</v>
      </c>
      <c r="G72">
        <f t="shared" si="15"/>
        <v>1463.7567833274943</v>
      </c>
      <c r="H72">
        <f t="shared" si="16"/>
        <v>26886.564047169712</v>
      </c>
      <c r="I72">
        <f t="shared" si="17"/>
        <v>621904.1624024302</v>
      </c>
      <c r="N72">
        <f>Input!J73</f>
        <v>4.0904224285711734</v>
      </c>
      <c r="O72">
        <f t="shared" si="18"/>
        <v>3.8751369999997447</v>
      </c>
      <c r="P72">
        <f t="shared" si="19"/>
        <v>2.2411488829963742</v>
      </c>
      <c r="Q72">
        <f t="shared" si="20"/>
        <v>2.6699171665082204</v>
      </c>
      <c r="R72">
        <f t="shared" si="21"/>
        <v>128.61861355367537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2.2381449138112561</v>
      </c>
      <c r="D73">
        <f t="shared" si="13"/>
        <v>5.6956296407118963</v>
      </c>
      <c r="E73" s="4">
        <f>Input!I74</f>
        <v>1304.3065474285715</v>
      </c>
      <c r="F73">
        <f t="shared" si="14"/>
        <v>1303.5530484285716</v>
      </c>
      <c r="G73">
        <f t="shared" si="15"/>
        <v>1464.6968956755065</v>
      </c>
      <c r="H73">
        <f t="shared" si="16"/>
        <v>25967.339505543492</v>
      </c>
      <c r="I73">
        <f t="shared" si="17"/>
        <v>623387.80833993072</v>
      </c>
      <c r="N73">
        <f>Input!J74</f>
        <v>3.767494428571581</v>
      </c>
      <c r="O73">
        <f t="shared" si="18"/>
        <v>3.5522090000001523</v>
      </c>
      <c r="P73">
        <f t="shared" si="19"/>
        <v>1.9421835063077368</v>
      </c>
      <c r="Q73">
        <f t="shared" si="20"/>
        <v>2.5921820903395059</v>
      </c>
      <c r="R73">
        <f t="shared" si="21"/>
        <v>135.48913529078209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2.2701184125799885</v>
      </c>
      <c r="D74">
        <f t="shared" si="13"/>
        <v>5.8727862143376104</v>
      </c>
      <c r="E74" s="4">
        <f>Input!I75</f>
        <v>1308.3969698571429</v>
      </c>
      <c r="F74">
        <f t="shared" si="14"/>
        <v>1307.643470857143</v>
      </c>
      <c r="G74">
        <f t="shared" si="15"/>
        <v>1465.4987309853177</v>
      </c>
      <c r="H74">
        <f t="shared" si="16"/>
        <v>24918.283150133695</v>
      </c>
      <c r="I74">
        <f t="shared" si="17"/>
        <v>624654.62800166372</v>
      </c>
      <c r="N74">
        <f>Input!J75</f>
        <v>4.0904224285714008</v>
      </c>
      <c r="O74">
        <f t="shared" si="18"/>
        <v>3.8751369999999721</v>
      </c>
      <c r="P74">
        <f t="shared" si="19"/>
        <v>1.6774693335060431</v>
      </c>
      <c r="Q74">
        <f t="shared" si="20"/>
        <v>4.8297431723528712</v>
      </c>
      <c r="R74">
        <f t="shared" si="21"/>
        <v>141.7217442585696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2.3020919113487208</v>
      </c>
      <c r="D75">
        <f t="shared" si="13"/>
        <v>6.0528594201612576</v>
      </c>
      <c r="E75" s="4">
        <f>Input!I76</f>
        <v>1312.4873922857143</v>
      </c>
      <c r="F75">
        <f t="shared" si="14"/>
        <v>1311.7338932857144</v>
      </c>
      <c r="G75">
        <f t="shared" si="15"/>
        <v>1466.1804797886116</v>
      </c>
      <c r="H75">
        <f t="shared" si="16"/>
        <v>23853.748082396894</v>
      </c>
      <c r="I75">
        <f t="shared" si="17"/>
        <v>625732.73441509251</v>
      </c>
      <c r="N75">
        <f>Input!J76</f>
        <v>4.0904224285714008</v>
      </c>
      <c r="O75">
        <f t="shared" si="18"/>
        <v>3.8751369999999721</v>
      </c>
      <c r="P75">
        <f t="shared" si="19"/>
        <v>1.4439966495127299</v>
      </c>
      <c r="Q75">
        <f t="shared" si="20"/>
        <v>5.9104434037672293</v>
      </c>
      <c r="R75">
        <f t="shared" si="21"/>
        <v>147.33509557188691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2.3340654101174532</v>
      </c>
      <c r="D76">
        <f t="shared" si="13"/>
        <v>6.2358557671755968</v>
      </c>
      <c r="E76" s="4">
        <f>Input!I77</f>
        <v>1316.9007428571426</v>
      </c>
      <c r="F76">
        <f t="shared" si="14"/>
        <v>1316.1472438571427</v>
      </c>
      <c r="G76">
        <f t="shared" si="15"/>
        <v>1466.7583061498244</v>
      </c>
      <c r="H76">
        <f t="shared" si="16"/>
        <v>22683.692084930051</v>
      </c>
      <c r="I76">
        <f t="shared" si="17"/>
        <v>626647.22739310039</v>
      </c>
      <c r="N76">
        <f>Input!J77</f>
        <v>4.4133505714282819</v>
      </c>
      <c r="O76">
        <f t="shared" si="18"/>
        <v>4.1980651428568532</v>
      </c>
      <c r="P76">
        <f t="shared" si="19"/>
        <v>1.2388746202533607</v>
      </c>
      <c r="Q76">
        <f t="shared" si="20"/>
        <v>8.7568085490663314</v>
      </c>
      <c r="R76">
        <f t="shared" si="21"/>
        <v>152.3567814687741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2.3660389088861855</v>
      </c>
      <c r="D77">
        <f t="shared" si="13"/>
        <v>6.4217816888131569</v>
      </c>
      <c r="E77" s="4">
        <f>Input!I78</f>
        <v>1320.8835225714286</v>
      </c>
      <c r="F77">
        <f t="shared" si="14"/>
        <v>1320.1300235714286</v>
      </c>
      <c r="G77">
        <f t="shared" si="15"/>
        <v>1467.2465131106173</v>
      </c>
      <c r="H77">
        <f t="shared" si="16"/>
        <v>21643.26149433422</v>
      </c>
      <c r="I77">
        <f t="shared" si="17"/>
        <v>627420.40527875081</v>
      </c>
      <c r="N77">
        <f>Input!J78</f>
        <v>3.9827797142859254</v>
      </c>
      <c r="O77">
        <f t="shared" si="18"/>
        <v>3.7674942857144966</v>
      </c>
      <c r="P77">
        <f t="shared" si="19"/>
        <v>1.0593518517966753</v>
      </c>
      <c r="Q77">
        <f t="shared" si="20"/>
        <v>7.334035442386341</v>
      </c>
      <c r="R77">
        <f t="shared" si="21"/>
        <v>156.82081269227101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2.3980124076549174</v>
      </c>
      <c r="D78">
        <f t="shared" si="13"/>
        <v>6.610643544840765</v>
      </c>
      <c r="E78" s="4">
        <f>Input!I79</f>
        <v>1324.6510170000001</v>
      </c>
      <c r="F78">
        <f t="shared" si="14"/>
        <v>1323.8975180000002</v>
      </c>
      <c r="G78">
        <f t="shared" si="15"/>
        <v>1467.657704532196</v>
      </c>
      <c r="H78">
        <f t="shared" si="16"/>
        <v>20666.991231771732</v>
      </c>
      <c r="I78">
        <f t="shared" si="17"/>
        <v>628071.98276651814</v>
      </c>
      <c r="N78">
        <f>Input!J79</f>
        <v>3.767494428571581</v>
      </c>
      <c r="O78">
        <f t="shared" si="18"/>
        <v>3.5522090000001523</v>
      </c>
      <c r="P78">
        <f t="shared" si="19"/>
        <v>0.90283164020088635</v>
      </c>
      <c r="Q78">
        <f t="shared" si="20"/>
        <v>7.0192003946169281</v>
      </c>
      <c r="R78">
        <f t="shared" si="21"/>
        <v>160.76545754075832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2.4299859064236498</v>
      </c>
      <c r="D79">
        <f t="shared" si="13"/>
        <v>6.8024476231817683</v>
      </c>
      <c r="E79" s="4">
        <f>Input!I80</f>
        <v>1329.2796530000001</v>
      </c>
      <c r="F79">
        <f t="shared" si="14"/>
        <v>1328.5261540000001</v>
      </c>
      <c r="G79">
        <f t="shared" si="15"/>
        <v>1468.0029415267406</v>
      </c>
      <c r="H79">
        <f t="shared" si="16"/>
        <v>19453.774258779518</v>
      </c>
      <c r="I79">
        <f t="shared" si="17"/>
        <v>628619.30944508023</v>
      </c>
      <c r="N79">
        <f>Input!J80</f>
        <v>4.6286359999999149</v>
      </c>
      <c r="O79">
        <f t="shared" si="18"/>
        <v>4.4133505714284862</v>
      </c>
      <c r="P79">
        <f t="shared" si="19"/>
        <v>0.76688242405016116</v>
      </c>
      <c r="Q79">
        <f t="shared" si="20"/>
        <v>13.296729949844714</v>
      </c>
      <c r="R79">
        <f t="shared" si="21"/>
        <v>164.23143019755383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2.4619594051923821</v>
      </c>
      <c r="D80">
        <f t="shared" si="13"/>
        <v>6.997200141669575</v>
      </c>
      <c r="E80" s="4">
        <f>Input!I81</f>
        <v>1334.1235742857141</v>
      </c>
      <c r="F80">
        <f t="shared" si="14"/>
        <v>1333.3700752857142</v>
      </c>
      <c r="G80">
        <f t="shared" si="15"/>
        <v>1468.2918920500715</v>
      </c>
      <c r="H80">
        <f t="shared" si="16"/>
        <v>18203.896638994818</v>
      </c>
      <c r="I80">
        <f t="shared" si="17"/>
        <v>629077.58476601564</v>
      </c>
      <c r="N80">
        <f>Input!J81</f>
        <v>4.8439212857140319</v>
      </c>
      <c r="O80">
        <f t="shared" si="18"/>
        <v>4.6286358571426032</v>
      </c>
      <c r="P80">
        <f t="shared" si="19"/>
        <v>0.64924397796028377</v>
      </c>
      <c r="Q80">
        <f t="shared" si="20"/>
        <v>15.835559728102192</v>
      </c>
      <c r="R80">
        <f t="shared" si="21"/>
        <v>167.26040851599441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2.493932903961114</v>
      </c>
      <c r="D81">
        <f t="shared" si="13"/>
        <v>7.1949072497360271</v>
      </c>
      <c r="E81" s="4">
        <f>Input!I82</f>
        <v>1338.7522101428572</v>
      </c>
      <c r="F81">
        <f t="shared" si="14"/>
        <v>1337.9987111428572</v>
      </c>
      <c r="G81">
        <f t="shared" si="15"/>
        <v>1468.5329725762724</v>
      </c>
      <c r="H81">
        <f t="shared" si="16"/>
        <v>17039.193407967177</v>
      </c>
      <c r="I81">
        <f t="shared" si="17"/>
        <v>629460.06608630298</v>
      </c>
      <c r="N81">
        <f>Input!J82</f>
        <v>4.628635857143081</v>
      </c>
      <c r="O81">
        <f t="shared" si="18"/>
        <v>4.4133504285716523</v>
      </c>
      <c r="P81">
        <f t="shared" si="19"/>
        <v>0.5478298944085197</v>
      </c>
      <c r="Q81">
        <f t="shared" si="20"/>
        <v>14.94224900003683</v>
      </c>
      <c r="R81">
        <f t="shared" si="21"/>
        <v>169.8938537033267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2.5259064027298463</v>
      </c>
      <c r="D82">
        <f t="shared" si="13"/>
        <v>7.3955750300378273</v>
      </c>
      <c r="E82" s="4">
        <f>Input!I83</f>
        <v>1343.2732034285714</v>
      </c>
      <c r="F82">
        <f t="shared" si="14"/>
        <v>1342.5197044285715</v>
      </c>
      <c r="G82">
        <f t="shared" si="15"/>
        <v>1468.7334810886659</v>
      </c>
      <c r="H82">
        <f t="shared" si="16"/>
        <v>15929.917418804211</v>
      </c>
      <c r="I82">
        <f t="shared" si="17"/>
        <v>629778.2672599816</v>
      </c>
      <c r="N82">
        <f>Input!J83</f>
        <v>4.5209932857142121</v>
      </c>
      <c r="O82">
        <f t="shared" si="18"/>
        <v>4.3057078571427834</v>
      </c>
      <c r="P82">
        <f t="shared" si="19"/>
        <v>0.46072689551669532</v>
      </c>
      <c r="Q82">
        <f t="shared" si="20"/>
        <v>14.783878595267078</v>
      </c>
      <c r="R82">
        <f t="shared" si="21"/>
        <v>172.17209973471131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2.5578799014985787</v>
      </c>
      <c r="D83">
        <f t="shared" si="13"/>
        <v>7.5992095000240019</v>
      </c>
      <c r="E83" s="4">
        <f>Input!I84</f>
        <v>1347.6865540000001</v>
      </c>
      <c r="F83">
        <f t="shared" si="14"/>
        <v>1346.9330550000002</v>
      </c>
      <c r="G83">
        <f t="shared" si="15"/>
        <v>1468.8997208988767</v>
      </c>
      <c r="H83">
        <f t="shared" si="16"/>
        <v>14875.867590488164</v>
      </c>
      <c r="I83">
        <f t="shared" si="17"/>
        <v>630042.14596880518</v>
      </c>
      <c r="N83">
        <f>Input!J84</f>
        <v>4.4133505714287367</v>
      </c>
      <c r="O83">
        <f t="shared" si="18"/>
        <v>4.1980651428573079</v>
      </c>
      <c r="P83">
        <f t="shared" si="19"/>
        <v>0.38619149837150002</v>
      </c>
      <c r="Q83">
        <f t="shared" si="20"/>
        <v>14.530380681525518</v>
      </c>
      <c r="R83">
        <f t="shared" si="21"/>
        <v>174.13367824364198</v>
      </c>
    </row>
    <row r="84" spans="1:18" x14ac:dyDescent="0.25">
      <c r="A84">
        <f>Input!G85</f>
        <v>81</v>
      </c>
      <c r="E84" s="4">
        <f>Input!I85</f>
        <v>1353.1763315714286</v>
      </c>
      <c r="N84">
        <f>Input!J85</f>
        <v>5.4897775714284762</v>
      </c>
    </row>
    <row r="85" spans="1:18" x14ac:dyDescent="0.25">
      <c r="A85">
        <f>Input!G86</f>
        <v>82</v>
      </c>
      <c r="E85" s="4">
        <f>Input!I86</f>
        <v>1358.4508237142857</v>
      </c>
      <c r="N85">
        <f>Input!J86</f>
        <v>5.2744921428570706</v>
      </c>
    </row>
    <row r="86" spans="1:18" x14ac:dyDescent="0.25">
      <c r="A86">
        <f>Input!G87</f>
        <v>83</v>
      </c>
      <c r="E86" s="4">
        <f>Input!I87</f>
        <v>1362.7565315714287</v>
      </c>
      <c r="N86">
        <f>Input!J87</f>
        <v>4.3057078571430338</v>
      </c>
    </row>
    <row r="87" spans="1:18" x14ac:dyDescent="0.25">
      <c r="A87">
        <f>Input!G88</f>
        <v>84</v>
      </c>
      <c r="E87" s="4">
        <f>Input!I88</f>
        <v>1367.3851674285713</v>
      </c>
      <c r="N87">
        <f>Input!J88</f>
        <v>4.6286358571426263</v>
      </c>
    </row>
    <row r="88" spans="1:18" x14ac:dyDescent="0.25">
      <c r="A88">
        <f>Input!G89</f>
        <v>85</v>
      </c>
      <c r="E88" s="4">
        <f>Input!I89</f>
        <v>1372.3367315714288</v>
      </c>
      <c r="N88">
        <f>Input!J89</f>
        <v>4.9515641428574781</v>
      </c>
    </row>
    <row r="89" spans="1:18" x14ac:dyDescent="0.25">
      <c r="A89">
        <f>Input!G90</f>
        <v>0</v>
      </c>
      <c r="E89" s="4">
        <f>Input!I90</f>
        <v>0</v>
      </c>
      <c r="N89">
        <f>Input!J90</f>
        <v>0</v>
      </c>
    </row>
    <row r="90" spans="1:18" x14ac:dyDescent="0.25">
      <c r="A90">
        <f>Input!G91</f>
        <v>0</v>
      </c>
      <c r="E90" s="4">
        <f>Input!I91</f>
        <v>0</v>
      </c>
      <c r="N90">
        <f>Input!J91</f>
        <v>0</v>
      </c>
    </row>
    <row r="91" spans="1:18" x14ac:dyDescent="0.25">
      <c r="A91">
        <f>Input!G92</f>
        <v>0</v>
      </c>
      <c r="E91" s="4">
        <f>Input!I92</f>
        <v>0</v>
      </c>
      <c r="N91">
        <f>Input!J92</f>
        <v>0</v>
      </c>
    </row>
    <row r="92" spans="1:18" x14ac:dyDescent="0.25">
      <c r="A92">
        <f>Input!G93</f>
        <v>0</v>
      </c>
      <c r="E92" s="4">
        <f>Input!I93</f>
        <v>0</v>
      </c>
      <c r="N92">
        <f>Input!J93</f>
        <v>0</v>
      </c>
    </row>
    <row r="93" spans="1:18" x14ac:dyDescent="0.25">
      <c r="A93">
        <f>Input!G94</f>
        <v>0</v>
      </c>
      <c r="E93" s="4">
        <f>Input!I94</f>
        <v>0</v>
      </c>
      <c r="N93">
        <f>Input!J94</f>
        <v>0</v>
      </c>
    </row>
    <row r="94" spans="1:18" x14ac:dyDescent="0.25">
      <c r="A94">
        <f>Input!G95</f>
        <v>0</v>
      </c>
      <c r="E94" s="4">
        <f>Input!I95</f>
        <v>0</v>
      </c>
      <c r="N94">
        <f>Input!J95</f>
        <v>0</v>
      </c>
    </row>
    <row r="95" spans="1:18" x14ac:dyDescent="0.25">
      <c r="A95">
        <f>Input!G96</f>
        <v>0</v>
      </c>
      <c r="E95" s="4">
        <f>Input!I96</f>
        <v>0</v>
      </c>
      <c r="N95">
        <f>Input!J96</f>
        <v>0</v>
      </c>
    </row>
    <row r="96" spans="1:18" x14ac:dyDescent="0.25">
      <c r="A96">
        <f>Input!G97</f>
        <v>0</v>
      </c>
      <c r="E96" s="4">
        <f>Input!I97</f>
        <v>0</v>
      </c>
      <c r="N96">
        <f>Input!J97</f>
        <v>0</v>
      </c>
    </row>
    <row r="97" spans="1:14" x14ac:dyDescent="0.25">
      <c r="A97">
        <f>Input!G98</f>
        <v>0</v>
      </c>
      <c r="E97" s="4">
        <f>Input!I98</f>
        <v>0</v>
      </c>
      <c r="N97">
        <f>Input!J98</f>
        <v>0</v>
      </c>
    </row>
    <row r="98" spans="1:14" x14ac:dyDescent="0.25">
      <c r="A98">
        <f>Input!G99</f>
        <v>0</v>
      </c>
      <c r="E98" s="4">
        <f>Input!I99</f>
        <v>0</v>
      </c>
      <c r="N98">
        <f>Input!J99</f>
        <v>0</v>
      </c>
    </row>
    <row r="99" spans="1:14" x14ac:dyDescent="0.25">
      <c r="A99">
        <f>Input!G100</f>
        <v>0</v>
      </c>
      <c r="E99" s="4">
        <f>Input!I100</f>
        <v>0</v>
      </c>
      <c r="N99">
        <f>Input!J100</f>
        <v>0</v>
      </c>
    </row>
    <row r="100" spans="1:14" x14ac:dyDescent="0.25">
      <c r="A100">
        <f>Input!G101</f>
        <v>0</v>
      </c>
      <c r="E100" s="4">
        <f>Input!I101</f>
        <v>0</v>
      </c>
      <c r="N100">
        <f>Input!J101</f>
        <v>0</v>
      </c>
    </row>
    <row r="101" spans="1:14" x14ac:dyDescent="0.25">
      <c r="A101">
        <f>Input!G102</f>
        <v>0</v>
      </c>
      <c r="E101" s="4">
        <f>Input!I102</f>
        <v>0</v>
      </c>
      <c r="N101">
        <f>Input!J102</f>
        <v>0</v>
      </c>
    </row>
    <row r="102" spans="1:14" x14ac:dyDescent="0.25">
      <c r="A102">
        <f>Input!G103</f>
        <v>0</v>
      </c>
      <c r="E102" s="4">
        <f>Input!I103</f>
        <v>0</v>
      </c>
      <c r="N102">
        <f>Input!J103</f>
        <v>0</v>
      </c>
    </row>
    <row r="103" spans="1:14" x14ac:dyDescent="0.25">
      <c r="A103">
        <f>Input!G104</f>
        <v>0</v>
      </c>
      <c r="E103" s="4">
        <f>Input!I104</f>
        <v>0</v>
      </c>
      <c r="N103">
        <f>Input!J104</f>
        <v>0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0.75349900000000003</v>
      </c>
      <c r="F3">
        <f>E3-$E$3</f>
        <v>0</v>
      </c>
      <c r="G3">
        <f>P3</f>
        <v>0</v>
      </c>
      <c r="H3">
        <f>(F3-G3)^2</f>
        <v>0</v>
      </c>
      <c r="I3">
        <f>(G3-$J$4)^2</f>
        <v>584054.00680727081</v>
      </c>
      <c r="J3" s="2" t="s">
        <v>11</v>
      </c>
      <c r="K3" s="23">
        <f>SUM(H3:H161)</f>
        <v>62433481.47106307</v>
      </c>
      <c r="L3">
        <f>1-(K3/K5)</f>
        <v>-0.50874637240400222</v>
      </c>
      <c r="N3" s="4">
        <f>Input!J4</f>
        <v>0.21528542857142852</v>
      </c>
      <c r="O3">
        <f>N3-$N$3</f>
        <v>0</v>
      </c>
      <c r="P3" s="4">
        <v>0</v>
      </c>
      <c r="Q3">
        <f>(O3-P3)^2</f>
        <v>0</v>
      </c>
      <c r="R3">
        <f>(O3-$S$4)^2</f>
        <v>265.04821290337173</v>
      </c>
      <c r="S3" s="2" t="s">
        <v>11</v>
      </c>
      <c r="T3" s="23">
        <f>SUM(Q4:Q167)</f>
        <v>37864.254552386723</v>
      </c>
      <c r="U3">
        <f>1-(T3/T5)</f>
        <v>-1.5870973842494931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0.96878442857142866</v>
      </c>
      <c r="F4">
        <f t="shared" ref="F4:F67" si="3">E4-$E$3</f>
        <v>0.21528542857142863</v>
      </c>
      <c r="G4">
        <f>P4</f>
        <v>2.1370326615924773</v>
      </c>
      <c r="H4">
        <f>(F4-G4)^2</f>
        <v>3.6931124276240563</v>
      </c>
      <c r="I4">
        <f t="shared" ref="I4:I67" si="4">(G4-$J$4)^2</f>
        <v>580792.18655900285</v>
      </c>
      <c r="J4">
        <f>AVERAGE(F3:F161)</f>
        <v>764.23426173344967</v>
      </c>
      <c r="K4" t="s">
        <v>5</v>
      </c>
      <c r="L4" t="s">
        <v>6</v>
      </c>
      <c r="N4" s="4">
        <f>Input!J5</f>
        <v>0.21528542857142863</v>
      </c>
      <c r="O4">
        <f>N4-$N$3</f>
        <v>0</v>
      </c>
      <c r="P4">
        <f>$Y$3*((1/$AA$3)*(1/SQRT(2*PI()))*EXP(-1*D4*D4/2))</f>
        <v>2.1370326615924773</v>
      </c>
      <c r="Q4">
        <f>(O4-P4)^2</f>
        <v>4.5669085967130272</v>
      </c>
      <c r="R4">
        <f t="shared" ref="R4:R67" si="5">(O4-$S$4)^2</f>
        <v>265.04821290337173</v>
      </c>
      <c r="S4">
        <f>AVERAGE(O3:O167)</f>
        <v>16.280301376306635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1.1840698571428572</v>
      </c>
      <c r="F5">
        <f t="shared" si="3"/>
        <v>0.43057085714285714</v>
      </c>
      <c r="G5">
        <f>G4+P5</f>
        <v>7.4644130315874202</v>
      </c>
      <c r="H5">
        <f t="shared" ref="H5:H68" si="6">(F5-G5)^2</f>
        <v>49.474935734995015</v>
      </c>
      <c r="I5">
        <f t="shared" si="4"/>
        <v>572700.60390423937</v>
      </c>
      <c r="K5">
        <f>SUM(I3:I161)</f>
        <v>41381031.704873614</v>
      </c>
      <c r="L5">
        <f>1-((1-L3)*(W3-1)/(W3-1-1))</f>
        <v>-0.52784442775088825</v>
      </c>
      <c r="N5" s="4">
        <f>Input!J6</f>
        <v>0.21528542857142852</v>
      </c>
      <c r="O5">
        <f t="shared" ref="O5:O68" si="7">N5-$N$3</f>
        <v>0</v>
      </c>
      <c r="P5">
        <f t="shared" ref="P5:P68" si="8">$Y$3*((1/$AA$3)*(1/SQRT(2*PI()))*EXP(-1*D5*D5/2))</f>
        <v>5.3273803699949429</v>
      </c>
      <c r="Q5">
        <f t="shared" ref="Q5:Q68" si="9">(O5-P5)^2</f>
        <v>28.380981606607456</v>
      </c>
      <c r="R5">
        <f t="shared" si="5"/>
        <v>265.04821290337173</v>
      </c>
      <c r="T5">
        <f>SUM(R4:R167)</f>
        <v>14635.80566503143</v>
      </c>
      <c r="U5">
        <f>1-((1-U3)*(Y3-1)/(Y3-1-1))</f>
        <v>-1.5884183283188471</v>
      </c>
    </row>
    <row r="6" spans="1:27" x14ac:dyDescent="0.25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2.152854142857143</v>
      </c>
      <c r="F6">
        <f t="shared" si="3"/>
        <v>1.3993551428571429</v>
      </c>
      <c r="G6">
        <f t="shared" ref="G6:G69" si="10">G5+P6</f>
        <v>38.418442554684681</v>
      </c>
      <c r="H6">
        <f t="shared" si="6"/>
        <v>1370.4128328045283</v>
      </c>
      <c r="I6">
        <f t="shared" si="4"/>
        <v>526808.60337014159</v>
      </c>
      <c r="N6" s="4">
        <f>Input!J7</f>
        <v>0.96878428571428588</v>
      </c>
      <c r="O6">
        <f t="shared" si="7"/>
        <v>0.75349885714285736</v>
      </c>
      <c r="P6">
        <f t="shared" si="8"/>
        <v>30.954029523097262</v>
      </c>
      <c r="Q6">
        <f t="shared" si="9"/>
        <v>912.07205250525226</v>
      </c>
      <c r="R6">
        <f t="shared" si="5"/>
        <v>241.08159646911065</v>
      </c>
    </row>
    <row r="7" spans="1:27" x14ac:dyDescent="0.25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3.1216384285714289</v>
      </c>
      <c r="F7">
        <f t="shared" si="3"/>
        <v>2.3681394285714288</v>
      </c>
      <c r="G7">
        <f t="shared" si="10"/>
        <v>56.070544748267977</v>
      </c>
      <c r="H7">
        <f t="shared" si="6"/>
        <v>2883.9483371209717</v>
      </c>
      <c r="I7">
        <f t="shared" si="4"/>
        <v>501495.85005426855</v>
      </c>
      <c r="N7" s="4">
        <f>Input!J8</f>
        <v>0.96878428571428588</v>
      </c>
      <c r="O7">
        <f t="shared" si="7"/>
        <v>0.75349885714285736</v>
      </c>
      <c r="P7">
        <f t="shared" si="8"/>
        <v>17.652102193583296</v>
      </c>
      <c r="Q7">
        <f t="shared" si="9"/>
        <v>285.56279472235587</v>
      </c>
      <c r="R7">
        <f t="shared" si="5"/>
        <v>241.08159646911065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4.0904227142857144</v>
      </c>
      <c r="F8">
        <f t="shared" si="3"/>
        <v>3.3369237142857142</v>
      </c>
      <c r="G8">
        <f t="shared" si="10"/>
        <v>56.070544748267977</v>
      </c>
      <c r="H8">
        <f t="shared" si="6"/>
        <v>2780.8347873556563</v>
      </c>
      <c r="I8">
        <f t="shared" si="4"/>
        <v>501495.85005426855</v>
      </c>
      <c r="N8" s="4">
        <f>Input!J9</f>
        <v>0.96878428571428543</v>
      </c>
      <c r="O8">
        <f t="shared" si="7"/>
        <v>0.75349885714285691</v>
      </c>
      <c r="P8">
        <f t="shared" si="8"/>
        <v>2.7037687730027737E-17</v>
      </c>
      <c r="Q8">
        <f t="shared" si="9"/>
        <v>0.56776052771559149</v>
      </c>
      <c r="R8">
        <f t="shared" si="5"/>
        <v>241.08159646911065</v>
      </c>
      <c r="T8" s="19" t="s">
        <v>28</v>
      </c>
      <c r="U8" s="24">
        <f>SQRT((U5-L5)^2)</f>
        <v>1.0605739005679589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5.0592069999999998</v>
      </c>
      <c r="F9">
        <f t="shared" si="3"/>
        <v>4.3057080000000001</v>
      </c>
      <c r="G9">
        <f t="shared" si="10"/>
        <v>56.070544748267977</v>
      </c>
      <c r="H9">
        <f t="shared" si="6"/>
        <v>2679.5983235748345</v>
      </c>
      <c r="I9">
        <f t="shared" si="4"/>
        <v>501495.85005426855</v>
      </c>
      <c r="N9" s="4">
        <f>Input!J10</f>
        <v>0.96878428571428543</v>
      </c>
      <c r="O9">
        <f t="shared" si="7"/>
        <v>0.75349885714285691</v>
      </c>
      <c r="P9">
        <f t="shared" si="8"/>
        <v>1.8654066528481725E-192</v>
      </c>
      <c r="Q9">
        <f t="shared" si="9"/>
        <v>0.56776052771559149</v>
      </c>
      <c r="R9">
        <f t="shared" si="5"/>
        <v>241.08159646911065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6.1356338571428575</v>
      </c>
      <c r="F10">
        <f t="shared" si="3"/>
        <v>5.3821348571428578</v>
      </c>
      <c r="G10">
        <f t="shared" si="10"/>
        <v>56.070544748267977</v>
      </c>
      <c r="H10">
        <f t="shared" si="6"/>
        <v>2569.3148972907106</v>
      </c>
      <c r="I10">
        <f t="shared" si="4"/>
        <v>501495.85005426855</v>
      </c>
      <c r="N10" s="4">
        <f>Input!J11</f>
        <v>1.0764268571428577</v>
      </c>
      <c r="O10">
        <f t="shared" si="7"/>
        <v>0.86114142857142917</v>
      </c>
      <c r="P10">
        <f t="shared" si="8"/>
        <v>0</v>
      </c>
      <c r="Q10">
        <f t="shared" si="9"/>
        <v>0.74156456000204185</v>
      </c>
      <c r="R10">
        <f t="shared" si="5"/>
        <v>237.75049349384156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7.6426315714285717</v>
      </c>
      <c r="F11">
        <f t="shared" si="3"/>
        <v>6.889132571428572</v>
      </c>
      <c r="G11">
        <f t="shared" si="10"/>
        <v>56.070544748267977</v>
      </c>
      <c r="H11">
        <f t="shared" si="6"/>
        <v>2418.8113037081671</v>
      </c>
      <c r="I11">
        <f t="shared" si="4"/>
        <v>501495.85005426855</v>
      </c>
      <c r="N11" s="4">
        <f>Input!J12</f>
        <v>1.5069977142857143</v>
      </c>
      <c r="O11">
        <f t="shared" si="7"/>
        <v>1.2917122857142858</v>
      </c>
      <c r="P11">
        <f t="shared" si="8"/>
        <v>0</v>
      </c>
      <c r="Q11">
        <f t="shared" si="9"/>
        <v>1.6685206290652246</v>
      </c>
      <c r="R11">
        <f t="shared" si="5"/>
        <v>224.65780292662399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9.0419865714285717</v>
      </c>
      <c r="F12">
        <f t="shared" si="3"/>
        <v>8.288487571428572</v>
      </c>
      <c r="G12">
        <f t="shared" si="10"/>
        <v>56.070544748267977</v>
      </c>
      <c r="H12">
        <f t="shared" si="6"/>
        <v>2283.1249880507498</v>
      </c>
      <c r="I12">
        <f t="shared" si="4"/>
        <v>501495.85005426855</v>
      </c>
      <c r="N12" s="4">
        <f>Input!J13</f>
        <v>1.3993549999999999</v>
      </c>
      <c r="O12">
        <f t="shared" si="7"/>
        <v>1.1840695714285714</v>
      </c>
      <c r="P12">
        <f t="shared" si="8"/>
        <v>0</v>
      </c>
      <c r="Q12">
        <f t="shared" si="9"/>
        <v>1.4020207499830408</v>
      </c>
      <c r="R12">
        <f t="shared" si="5"/>
        <v>227.89621470661203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16.469332571428573</v>
      </c>
      <c r="F13">
        <f t="shared" si="3"/>
        <v>15.715833571428574</v>
      </c>
      <c r="G13">
        <f t="shared" si="10"/>
        <v>56.070544748267977</v>
      </c>
      <c r="H13">
        <f t="shared" si="6"/>
        <v>1628.5027141661269</v>
      </c>
      <c r="I13">
        <f t="shared" si="4"/>
        <v>501495.85005426855</v>
      </c>
      <c r="N13" s="4">
        <f>Input!J14</f>
        <v>7.4273460000000018</v>
      </c>
      <c r="O13">
        <f t="shared" si="7"/>
        <v>7.212060571428573</v>
      </c>
      <c r="P13">
        <f t="shared" si="8"/>
        <v>0</v>
      </c>
      <c r="Q13">
        <f t="shared" si="9"/>
        <v>52.013817685954635</v>
      </c>
      <c r="R13">
        <f t="shared" si="5"/>
        <v>82.23299129525553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27.771815571428572</v>
      </c>
      <c r="F14">
        <f t="shared" si="3"/>
        <v>27.018316571428571</v>
      </c>
      <c r="G14">
        <f t="shared" si="10"/>
        <v>56.070544748267977</v>
      </c>
      <c r="H14">
        <f t="shared" si="6"/>
        <v>844.0319620391416</v>
      </c>
      <c r="I14">
        <f t="shared" si="4"/>
        <v>501495.85005426855</v>
      </c>
      <c r="N14" s="4">
        <f>Input!J15</f>
        <v>11.302482999999999</v>
      </c>
      <c r="O14">
        <f t="shared" si="7"/>
        <v>11.08719757142857</v>
      </c>
      <c r="P14">
        <f t="shared" si="8"/>
        <v>0</v>
      </c>
      <c r="Q14">
        <f t="shared" si="9"/>
        <v>122.92594998789158</v>
      </c>
      <c r="R14">
        <f t="shared" si="5"/>
        <v>26.968327128239039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45.102289571428578</v>
      </c>
      <c r="F15">
        <f t="shared" si="3"/>
        <v>44.34879057142858</v>
      </c>
      <c r="G15">
        <f t="shared" si="10"/>
        <v>56.070544748267977</v>
      </c>
      <c r="H15">
        <f t="shared" si="6"/>
        <v>137.39952098225186</v>
      </c>
      <c r="I15">
        <f t="shared" si="4"/>
        <v>501495.85005426855</v>
      </c>
      <c r="N15" s="4">
        <f>Input!J16</f>
        <v>17.330474000000006</v>
      </c>
      <c r="O15">
        <f t="shared" si="7"/>
        <v>17.115188571428579</v>
      </c>
      <c r="P15">
        <f t="shared" si="8"/>
        <v>0</v>
      </c>
      <c r="Q15">
        <f t="shared" si="9"/>
        <v>292.92967983555945</v>
      </c>
      <c r="R15">
        <f t="shared" si="5"/>
        <v>0.69703662857858639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66.092615285714288</v>
      </c>
      <c r="F16">
        <f t="shared" si="3"/>
        <v>65.339116285714283</v>
      </c>
      <c r="G16">
        <f t="shared" si="10"/>
        <v>56.070544748267977</v>
      </c>
      <c r="H16">
        <f t="shared" si="6"/>
        <v>85.906418344759771</v>
      </c>
      <c r="I16">
        <f t="shared" si="4"/>
        <v>501495.85005426855</v>
      </c>
      <c r="N16" s="4">
        <f>Input!J17</f>
        <v>20.99032571428571</v>
      </c>
      <c r="O16">
        <f t="shared" si="7"/>
        <v>20.775040285714283</v>
      </c>
      <c r="P16">
        <f t="shared" si="8"/>
        <v>0</v>
      </c>
      <c r="Q16">
        <f t="shared" si="9"/>
        <v>431.60229887305138</v>
      </c>
      <c r="R16">
        <f t="shared" si="5"/>
        <v>20.202677863743052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89.020509571428562</v>
      </c>
      <c r="F17">
        <f t="shared" si="3"/>
        <v>88.267010571428557</v>
      </c>
      <c r="G17">
        <f t="shared" si="10"/>
        <v>56.070544748267977</v>
      </c>
      <c r="H17">
        <f t="shared" si="6"/>
        <v>1036.6124115019472</v>
      </c>
      <c r="I17">
        <f t="shared" si="4"/>
        <v>501495.85005426855</v>
      </c>
      <c r="N17" s="4">
        <f>Input!J18</f>
        <v>22.927894285714274</v>
      </c>
      <c r="O17">
        <f t="shared" si="7"/>
        <v>22.712608857142847</v>
      </c>
      <c r="P17">
        <f t="shared" si="8"/>
        <v>0</v>
      </c>
      <c r="Q17">
        <f t="shared" si="9"/>
        <v>515.8626010975637</v>
      </c>
      <c r="R17">
        <f t="shared" si="5"/>
        <v>41.374579528021492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115.07004199999999</v>
      </c>
      <c r="F18">
        <f t="shared" si="3"/>
        <v>114.31654299999998</v>
      </c>
      <c r="G18">
        <f t="shared" si="10"/>
        <v>56.070544748267977</v>
      </c>
      <c r="H18">
        <f t="shared" si="6"/>
        <v>3392.5963123407678</v>
      </c>
      <c r="I18">
        <f t="shared" si="4"/>
        <v>501495.85005426855</v>
      </c>
      <c r="N18" s="4">
        <f>Input!J19</f>
        <v>26.049532428571425</v>
      </c>
      <c r="O18">
        <f t="shared" si="7"/>
        <v>25.834246999999998</v>
      </c>
      <c r="P18">
        <f t="shared" si="8"/>
        <v>0</v>
      </c>
      <c r="Q18">
        <f t="shared" si="9"/>
        <v>667.40831805700884</v>
      </c>
      <c r="R18">
        <f t="shared" si="5"/>
        <v>91.277876980489552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142.0883587142857</v>
      </c>
      <c r="F19">
        <f t="shared" si="3"/>
        <v>141.3348597142857</v>
      </c>
      <c r="G19">
        <f t="shared" si="10"/>
        <v>56.070544748267977</v>
      </c>
      <c r="H19">
        <f t="shared" si="6"/>
        <v>7270.0034066242733</v>
      </c>
      <c r="I19">
        <f t="shared" si="4"/>
        <v>501495.85005426855</v>
      </c>
      <c r="N19" s="4">
        <f>Input!J20</f>
        <v>27.018316714285717</v>
      </c>
      <c r="O19">
        <f t="shared" si="7"/>
        <v>26.80303128571429</v>
      </c>
      <c r="P19">
        <f t="shared" si="8"/>
        <v>0</v>
      </c>
      <c r="Q19">
        <f t="shared" si="9"/>
        <v>718.40248610297908</v>
      </c>
      <c r="R19">
        <f t="shared" si="5"/>
        <v>110.72784474634244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164.04746871428571</v>
      </c>
      <c r="F20">
        <f t="shared" si="3"/>
        <v>163.29396971428571</v>
      </c>
      <c r="G20">
        <f t="shared" si="10"/>
        <v>56.070544748267977</v>
      </c>
      <c r="H20">
        <f t="shared" si="6"/>
        <v>11496.862861443235</v>
      </c>
      <c r="I20">
        <f t="shared" si="4"/>
        <v>501495.85005426855</v>
      </c>
      <c r="N20" s="4">
        <f>Input!J21</f>
        <v>21.95911000000001</v>
      </c>
      <c r="O20">
        <f t="shared" si="7"/>
        <v>21.743824571428583</v>
      </c>
      <c r="P20">
        <f t="shared" si="8"/>
        <v>0</v>
      </c>
      <c r="Q20">
        <f t="shared" si="9"/>
        <v>472.7939069930614</v>
      </c>
      <c r="R20">
        <f t="shared" si="5"/>
        <v>29.850085703635532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184.60722371428571</v>
      </c>
      <c r="F21">
        <f t="shared" si="3"/>
        <v>183.8537247142857</v>
      </c>
      <c r="G21">
        <f t="shared" si="10"/>
        <v>56.070544748267977</v>
      </c>
      <c r="H21">
        <f t="shared" si="6"/>
        <v>16328.541082227674</v>
      </c>
      <c r="I21">
        <f t="shared" si="4"/>
        <v>501495.85005426855</v>
      </c>
      <c r="N21" s="4">
        <f>Input!J22</f>
        <v>20.559754999999996</v>
      </c>
      <c r="O21">
        <f t="shared" si="7"/>
        <v>20.344469571428569</v>
      </c>
      <c r="P21">
        <f t="shared" si="8"/>
        <v>0</v>
      </c>
      <c r="Q21">
        <f t="shared" si="9"/>
        <v>413.89744214278295</v>
      </c>
      <c r="R21">
        <f t="shared" si="5"/>
        <v>16.517463118240673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201.29184157142859</v>
      </c>
      <c r="F22">
        <f t="shared" si="3"/>
        <v>200.53834257142859</v>
      </c>
      <c r="G22">
        <f t="shared" si="10"/>
        <v>56.070544748267977</v>
      </c>
      <c r="H22">
        <f t="shared" si="6"/>
        <v>20870.944607873604</v>
      </c>
      <c r="I22">
        <f t="shared" si="4"/>
        <v>501495.85005426855</v>
      </c>
      <c r="N22" s="4">
        <f>Input!J23</f>
        <v>16.684617857142882</v>
      </c>
      <c r="O22">
        <f t="shared" si="7"/>
        <v>16.469332428571455</v>
      </c>
      <c r="P22">
        <f t="shared" si="8"/>
        <v>0</v>
      </c>
      <c r="Q22">
        <f t="shared" si="9"/>
        <v>271.23891064279536</v>
      </c>
      <c r="R22">
        <f t="shared" si="5"/>
        <v>3.5732738720345103E-2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217.11531785714286</v>
      </c>
      <c r="F23">
        <f t="shared" si="3"/>
        <v>216.36181885714285</v>
      </c>
      <c r="G23">
        <f t="shared" si="10"/>
        <v>56.070544748267977</v>
      </c>
      <c r="H23">
        <f t="shared" si="6"/>
        <v>25693.292555446456</v>
      </c>
      <c r="I23">
        <f t="shared" si="4"/>
        <v>501495.85005426855</v>
      </c>
      <c r="N23" s="4">
        <f>Input!J24</f>
        <v>15.823476285714264</v>
      </c>
      <c r="O23">
        <f t="shared" si="7"/>
        <v>15.608190857142835</v>
      </c>
      <c r="P23">
        <f t="shared" si="8"/>
        <v>0</v>
      </c>
      <c r="Q23">
        <f t="shared" si="9"/>
        <v>243.61562183299719</v>
      </c>
      <c r="R23">
        <f t="shared" si="5"/>
        <v>0.45173254997063267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232.61586614285713</v>
      </c>
      <c r="F24">
        <f t="shared" si="3"/>
        <v>231.86236714285712</v>
      </c>
      <c r="G24">
        <f t="shared" si="10"/>
        <v>56.070544748267977</v>
      </c>
      <c r="H24">
        <f t="shared" si="6"/>
        <v>30902.764820810768</v>
      </c>
      <c r="I24">
        <f t="shared" si="4"/>
        <v>501495.85005426855</v>
      </c>
      <c r="N24" s="4">
        <f>Input!J25</f>
        <v>15.500548285714274</v>
      </c>
      <c r="O24">
        <f t="shared" si="7"/>
        <v>15.285262857142845</v>
      </c>
      <c r="P24">
        <f t="shared" si="8"/>
        <v>0</v>
      </c>
      <c r="Q24">
        <f t="shared" si="9"/>
        <v>233.63926061195065</v>
      </c>
      <c r="R24">
        <f t="shared" si="5"/>
        <v>0.99010165461966859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248.33169971428569</v>
      </c>
      <c r="F25">
        <f t="shared" si="3"/>
        <v>247.57820071428569</v>
      </c>
      <c r="G25">
        <f t="shared" si="10"/>
        <v>56.070544748267977</v>
      </c>
      <c r="H25">
        <f t="shared" si="6"/>
        <v>36675.182293598591</v>
      </c>
      <c r="I25">
        <f t="shared" si="4"/>
        <v>501495.85005426855</v>
      </c>
      <c r="N25" s="4">
        <f>Input!J26</f>
        <v>15.715833571428561</v>
      </c>
      <c r="O25">
        <f t="shared" si="7"/>
        <v>15.500548142857133</v>
      </c>
      <c r="P25">
        <f t="shared" si="8"/>
        <v>0</v>
      </c>
      <c r="Q25">
        <f t="shared" si="9"/>
        <v>240.2669927290317</v>
      </c>
      <c r="R25">
        <f t="shared" si="5"/>
        <v>0.60801510507495471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277.50287028571427</v>
      </c>
      <c r="F26">
        <f t="shared" si="3"/>
        <v>276.74937128571429</v>
      </c>
      <c r="G26">
        <f t="shared" si="10"/>
        <v>56.070544748267977</v>
      </c>
      <c r="H26">
        <f t="shared" si="6"/>
        <v>48699.144481944313</v>
      </c>
      <c r="I26">
        <f t="shared" si="4"/>
        <v>501495.85005426855</v>
      </c>
      <c r="N26" s="4">
        <f>Input!J27</f>
        <v>29.171170571428576</v>
      </c>
      <c r="O26">
        <f t="shared" si="7"/>
        <v>28.955885142857149</v>
      </c>
      <c r="P26">
        <f t="shared" si="8"/>
        <v>0</v>
      </c>
      <c r="Q26">
        <f t="shared" si="9"/>
        <v>838.44328440633535</v>
      </c>
      <c r="R26">
        <f t="shared" si="5"/>
        <v>160.6704238228389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308.93453742857139</v>
      </c>
      <c r="F27">
        <f t="shared" si="3"/>
        <v>308.18103842857141</v>
      </c>
      <c r="G27">
        <f t="shared" si="10"/>
        <v>56.070544748267977</v>
      </c>
      <c r="H27">
        <f t="shared" si="6"/>
        <v>63559.701023726309</v>
      </c>
      <c r="I27">
        <f t="shared" si="4"/>
        <v>501495.85005426855</v>
      </c>
      <c r="N27" s="4">
        <f>Input!J28</f>
        <v>31.431667142857123</v>
      </c>
      <c r="O27">
        <f t="shared" si="7"/>
        <v>31.216381714285696</v>
      </c>
      <c r="P27">
        <f t="shared" si="8"/>
        <v>0</v>
      </c>
      <c r="Q27">
        <f t="shared" si="9"/>
        <v>974.46248733199036</v>
      </c>
      <c r="R27">
        <f t="shared" si="5"/>
        <v>223.08649586256468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345.42541128571429</v>
      </c>
      <c r="F28">
        <f t="shared" si="3"/>
        <v>344.67191228571431</v>
      </c>
      <c r="G28">
        <f t="shared" si="10"/>
        <v>56.070544748267977</v>
      </c>
      <c r="H28">
        <f t="shared" si="6"/>
        <v>83290.749344484182</v>
      </c>
      <c r="I28">
        <f t="shared" si="4"/>
        <v>501495.85005426855</v>
      </c>
      <c r="N28" s="4">
        <f>Input!J29</f>
        <v>36.490873857142901</v>
      </c>
      <c r="O28">
        <f t="shared" si="7"/>
        <v>36.275588428571474</v>
      </c>
      <c r="P28">
        <f t="shared" si="8"/>
        <v>0</v>
      </c>
      <c r="Q28">
        <f t="shared" si="9"/>
        <v>1315.9183158391086</v>
      </c>
      <c r="R28">
        <f t="shared" si="5"/>
        <v>399.81150430246993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383.42328300000003</v>
      </c>
      <c r="F29">
        <f t="shared" si="3"/>
        <v>382.66978400000005</v>
      </c>
      <c r="G29">
        <f t="shared" si="10"/>
        <v>56.070544748267977</v>
      </c>
      <c r="H29">
        <f t="shared" si="6"/>
        <v>106667.06307981012</v>
      </c>
      <c r="I29">
        <f t="shared" si="4"/>
        <v>501495.85005426855</v>
      </c>
      <c r="N29" s="4">
        <f>Input!J30</f>
        <v>37.997871714285736</v>
      </c>
      <c r="O29">
        <f t="shared" si="7"/>
        <v>37.782586285714309</v>
      </c>
      <c r="P29">
        <f t="shared" si="8"/>
        <v>0</v>
      </c>
      <c r="Q29">
        <f t="shared" si="9"/>
        <v>1427.523826437447</v>
      </c>
      <c r="R29">
        <f t="shared" si="5"/>
        <v>462.34825632534097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422.49758157142861</v>
      </c>
      <c r="F30">
        <f t="shared" si="3"/>
        <v>421.74408257142863</v>
      </c>
      <c r="G30">
        <f t="shared" si="10"/>
        <v>56.070544748267977</v>
      </c>
      <c r="H30">
        <f t="shared" si="6"/>
        <v>133717.13626410649</v>
      </c>
      <c r="I30">
        <f t="shared" si="4"/>
        <v>501495.85005426855</v>
      </c>
      <c r="N30" s="4">
        <f>Input!J31</f>
        <v>39.074298571428585</v>
      </c>
      <c r="O30">
        <f t="shared" si="7"/>
        <v>38.859013142857158</v>
      </c>
      <c r="P30">
        <f t="shared" si="8"/>
        <v>0</v>
      </c>
      <c r="Q30">
        <f t="shared" si="9"/>
        <v>1510.0229024367454</v>
      </c>
      <c r="R30">
        <f t="shared" si="5"/>
        <v>509.79822503696704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462.97123528571427</v>
      </c>
      <c r="F31">
        <f t="shared" si="3"/>
        <v>462.2177362857143</v>
      </c>
      <c r="G31">
        <f t="shared" si="10"/>
        <v>56.070544748267977</v>
      </c>
      <c r="H31">
        <f t="shared" si="6"/>
        <v>164955.54119375508</v>
      </c>
      <c r="I31">
        <f t="shared" si="4"/>
        <v>501495.85005426855</v>
      </c>
      <c r="N31" s="4">
        <f>Input!J32</f>
        <v>40.47365371428566</v>
      </c>
      <c r="O31">
        <f t="shared" si="7"/>
        <v>40.258368285714234</v>
      </c>
      <c r="P31">
        <f t="shared" si="8"/>
        <v>0</v>
      </c>
      <c r="Q31">
        <f t="shared" si="9"/>
        <v>1620.7362170282015</v>
      </c>
      <c r="R31">
        <f t="shared" si="5"/>
        <v>574.94769271202767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503.33724628571429</v>
      </c>
      <c r="F32">
        <f t="shared" si="3"/>
        <v>502.58374728571431</v>
      </c>
      <c r="G32">
        <f t="shared" si="10"/>
        <v>56.070544748267977</v>
      </c>
      <c r="H32">
        <f t="shared" si="6"/>
        <v>199374.04004024656</v>
      </c>
      <c r="I32">
        <f t="shared" si="4"/>
        <v>501495.85005426855</v>
      </c>
      <c r="N32" s="4">
        <f>Input!J33</f>
        <v>40.366011000000015</v>
      </c>
      <c r="O32">
        <f t="shared" si="7"/>
        <v>40.150725571428588</v>
      </c>
      <c r="P32">
        <f t="shared" si="8"/>
        <v>0</v>
      </c>
      <c r="Q32">
        <f t="shared" si="9"/>
        <v>1612.0807639121695</v>
      </c>
      <c r="R32">
        <f t="shared" si="5"/>
        <v>569.79715125506345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537.7829089999999</v>
      </c>
      <c r="F33">
        <f t="shared" si="3"/>
        <v>537.02940999999987</v>
      </c>
      <c r="G33">
        <f t="shared" si="10"/>
        <v>56.070544748267977</v>
      </c>
      <c r="H33">
        <f t="shared" si="6"/>
        <v>231321.43006423357</v>
      </c>
      <c r="I33">
        <f t="shared" si="4"/>
        <v>501495.85005426855</v>
      </c>
      <c r="N33" s="4">
        <f>Input!J34</f>
        <v>34.445662714285618</v>
      </c>
      <c r="O33">
        <f t="shared" si="7"/>
        <v>34.230377285714191</v>
      </c>
      <c r="P33">
        <f t="shared" si="8"/>
        <v>0</v>
      </c>
      <c r="Q33">
        <f t="shared" si="9"/>
        <v>1171.7187291223381</v>
      </c>
      <c r="R33">
        <f t="shared" si="5"/>
        <v>322.20522515349347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579.33298971428565</v>
      </c>
      <c r="F34">
        <f t="shared" si="3"/>
        <v>578.57949071428561</v>
      </c>
      <c r="G34">
        <f t="shared" si="10"/>
        <v>56.070544748267977</v>
      </c>
      <c r="H34">
        <f t="shared" si="6"/>
        <v>273015.59861451876</v>
      </c>
      <c r="I34">
        <f t="shared" si="4"/>
        <v>501495.85005426855</v>
      </c>
      <c r="N34" s="4">
        <f>Input!J35</f>
        <v>41.550080714285741</v>
      </c>
      <c r="O34">
        <f t="shared" si="7"/>
        <v>41.334795285714314</v>
      </c>
      <c r="P34">
        <f t="shared" si="8"/>
        <v>0</v>
      </c>
      <c r="Q34">
        <f t="shared" si="9"/>
        <v>1708.5653013119104</v>
      </c>
      <c r="R34">
        <f t="shared" si="5"/>
        <v>627.72766505654647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621.74421199999995</v>
      </c>
      <c r="F35">
        <f t="shared" si="3"/>
        <v>620.99071299999991</v>
      </c>
      <c r="G35">
        <f t="shared" si="10"/>
        <v>56.070544748267977</v>
      </c>
      <c r="H35">
        <f t="shared" si="6"/>
        <v>319134.79649756517</v>
      </c>
      <c r="I35">
        <f t="shared" si="4"/>
        <v>501495.85005426855</v>
      </c>
      <c r="N35" s="4">
        <f>Input!J36</f>
        <v>42.411222285714302</v>
      </c>
      <c r="O35">
        <f t="shared" si="7"/>
        <v>42.195936857142875</v>
      </c>
      <c r="P35">
        <f t="shared" si="8"/>
        <v>0</v>
      </c>
      <c r="Q35">
        <f t="shared" si="9"/>
        <v>1780.4970872519887</v>
      </c>
      <c r="R35">
        <f t="shared" si="5"/>
        <v>671.62016237557827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666.73885899999993</v>
      </c>
      <c r="F36">
        <f t="shared" si="3"/>
        <v>665.9853599999999</v>
      </c>
      <c r="G36">
        <f t="shared" si="10"/>
        <v>56.070544748267977</v>
      </c>
      <c r="H36">
        <f t="shared" si="6"/>
        <v>371996.08186355431</v>
      </c>
      <c r="I36">
        <f t="shared" si="4"/>
        <v>501495.85005426855</v>
      </c>
      <c r="N36" s="4">
        <f>Input!J37</f>
        <v>44.994646999999986</v>
      </c>
      <c r="O36">
        <f t="shared" si="7"/>
        <v>44.779361571428559</v>
      </c>
      <c r="P36">
        <f t="shared" si="8"/>
        <v>0</v>
      </c>
      <c r="Q36">
        <f t="shared" si="9"/>
        <v>2005.1912227447328</v>
      </c>
      <c r="R36">
        <f t="shared" si="5"/>
        <v>812.19643200518283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709.04243857142853</v>
      </c>
      <c r="F37">
        <f t="shared" si="3"/>
        <v>708.2889395714285</v>
      </c>
      <c r="G37">
        <f t="shared" si="10"/>
        <v>56.070544748267977</v>
      </c>
      <c r="H37">
        <f t="shared" si="6"/>
        <v>425388.83454570017</v>
      </c>
      <c r="I37">
        <f t="shared" si="4"/>
        <v>501495.85005426855</v>
      </c>
      <c r="N37" s="4">
        <f>Input!J38</f>
        <v>42.3035795714286</v>
      </c>
      <c r="O37">
        <f t="shared" si="7"/>
        <v>42.088294142857173</v>
      </c>
      <c r="P37">
        <f t="shared" si="8"/>
        <v>0</v>
      </c>
      <c r="Q37">
        <f t="shared" si="9"/>
        <v>1771.4245038556653</v>
      </c>
      <c r="R37">
        <f t="shared" si="5"/>
        <v>666.05249063832491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752.53008771428574</v>
      </c>
      <c r="F38">
        <f t="shared" si="3"/>
        <v>751.77658871428571</v>
      </c>
      <c r="G38">
        <f t="shared" si="10"/>
        <v>56.070544748267977</v>
      </c>
      <c r="H38">
        <f t="shared" si="6"/>
        <v>484006.89961084665</v>
      </c>
      <c r="I38">
        <f t="shared" si="4"/>
        <v>501495.85005426855</v>
      </c>
      <c r="N38" s="4">
        <f>Input!J39</f>
        <v>43.487649142857208</v>
      </c>
      <c r="O38">
        <f t="shared" si="7"/>
        <v>43.272363714285781</v>
      </c>
      <c r="P38">
        <f t="shared" si="8"/>
        <v>0</v>
      </c>
      <c r="Q38">
        <f t="shared" si="9"/>
        <v>1872.4974614214368</v>
      </c>
      <c r="R38">
        <f t="shared" si="5"/>
        <v>728.57142925735218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796.23302228571436</v>
      </c>
      <c r="F39">
        <f t="shared" si="3"/>
        <v>795.47952328571432</v>
      </c>
      <c r="G39">
        <f t="shared" si="10"/>
        <v>56.070544748267977</v>
      </c>
      <c r="H39">
        <f t="shared" si="6"/>
        <v>546725.63754178979</v>
      </c>
      <c r="I39">
        <f t="shared" si="4"/>
        <v>501495.85005426855</v>
      </c>
      <c r="N39" s="4">
        <f>Input!J40</f>
        <v>43.702934571428614</v>
      </c>
      <c r="O39">
        <f t="shared" si="7"/>
        <v>43.487649142857187</v>
      </c>
      <c r="P39">
        <f t="shared" si="8"/>
        <v>0</v>
      </c>
      <c r="Q39">
        <f t="shared" si="9"/>
        <v>1891.1756279722474</v>
      </c>
      <c r="R39">
        <f t="shared" si="5"/>
        <v>740.23977249002326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833.80032328571428</v>
      </c>
      <c r="F40">
        <f t="shared" si="3"/>
        <v>833.04682428571425</v>
      </c>
      <c r="G40">
        <f t="shared" si="10"/>
        <v>56.070544748267977</v>
      </c>
      <c r="H40">
        <f t="shared" si="6"/>
        <v>603692.13896385196</v>
      </c>
      <c r="I40">
        <f t="shared" si="4"/>
        <v>501495.85005426855</v>
      </c>
      <c r="N40" s="4">
        <f>Input!J41</f>
        <v>37.567300999999929</v>
      </c>
      <c r="O40">
        <f t="shared" si="7"/>
        <v>37.352015571428502</v>
      </c>
      <c r="P40">
        <f t="shared" si="8"/>
        <v>0</v>
      </c>
      <c r="Q40">
        <f t="shared" si="9"/>
        <v>1395.1730672482374</v>
      </c>
      <c r="R40">
        <f t="shared" si="5"/>
        <v>444.01713912090042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865.77020400000004</v>
      </c>
      <c r="F41">
        <f t="shared" si="3"/>
        <v>865.016705</v>
      </c>
      <c r="G41">
        <f t="shared" si="10"/>
        <v>56.070544748267977</v>
      </c>
      <c r="H41">
        <f t="shared" si="6"/>
        <v>654393.89018602099</v>
      </c>
      <c r="I41">
        <f t="shared" si="4"/>
        <v>501495.85005426855</v>
      </c>
      <c r="N41" s="4">
        <f>Input!J42</f>
        <v>31.96988071428575</v>
      </c>
      <c r="O41">
        <f t="shared" si="7"/>
        <v>31.754595285714323</v>
      </c>
      <c r="P41">
        <f t="shared" si="8"/>
        <v>0</v>
      </c>
      <c r="Q41">
        <f t="shared" si="9"/>
        <v>1008.3543217595103</v>
      </c>
      <c r="R41">
        <f t="shared" si="5"/>
        <v>239.45377199473188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894.29551842857131</v>
      </c>
      <c r="F42">
        <f t="shared" si="3"/>
        <v>893.54201942857128</v>
      </c>
      <c r="G42">
        <f t="shared" si="10"/>
        <v>56.070544748267977</v>
      </c>
      <c r="H42">
        <f t="shared" si="6"/>
        <v>701358.47090320196</v>
      </c>
      <c r="I42">
        <f t="shared" si="4"/>
        <v>501495.85005426855</v>
      </c>
      <c r="N42" s="4">
        <f>Input!J43</f>
        <v>28.525314428571278</v>
      </c>
      <c r="O42">
        <f t="shared" si="7"/>
        <v>28.310028999999851</v>
      </c>
      <c r="P42">
        <f t="shared" si="8"/>
        <v>0</v>
      </c>
      <c r="Q42">
        <f t="shared" si="9"/>
        <v>801.45774198083257</v>
      </c>
      <c r="R42">
        <f t="shared" si="5"/>
        <v>144.71434670024763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917.11576985714294</v>
      </c>
      <c r="F43">
        <f t="shared" si="3"/>
        <v>916.3622708571429</v>
      </c>
      <c r="G43">
        <f t="shared" si="10"/>
        <v>56.070544748267977</v>
      </c>
      <c r="H43">
        <f t="shared" si="6"/>
        <v>740101.85401138756</v>
      </c>
      <c r="I43">
        <f t="shared" si="4"/>
        <v>501495.85005426855</v>
      </c>
      <c r="N43" s="4">
        <f>Input!J44</f>
        <v>22.820251428571623</v>
      </c>
      <c r="O43">
        <f t="shared" si="7"/>
        <v>22.604966000000196</v>
      </c>
      <c r="P43">
        <f t="shared" si="8"/>
        <v>0</v>
      </c>
      <c r="Q43">
        <f t="shared" si="9"/>
        <v>510.98448786116489</v>
      </c>
      <c r="R43">
        <f t="shared" si="5"/>
        <v>40.001382602200813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941.22773385714299</v>
      </c>
      <c r="F44">
        <f t="shared" si="3"/>
        <v>940.47423485714296</v>
      </c>
      <c r="G44">
        <f t="shared" si="10"/>
        <v>56.070544748267977</v>
      </c>
      <c r="H44">
        <f t="shared" si="6"/>
        <v>782169.887078195</v>
      </c>
      <c r="I44">
        <f t="shared" si="4"/>
        <v>501495.85005426855</v>
      </c>
      <c r="N44" s="4">
        <f>Input!J45</f>
        <v>24.111964000000057</v>
      </c>
      <c r="O44">
        <f t="shared" si="7"/>
        <v>23.89667857142863</v>
      </c>
      <c r="P44">
        <f t="shared" si="8"/>
        <v>0</v>
      </c>
      <c r="Q44">
        <f t="shared" si="9"/>
        <v>571.05124674617628</v>
      </c>
      <c r="R44">
        <f t="shared" si="5"/>
        <v>58.009201578374388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965.33969771428576</v>
      </c>
      <c r="F45">
        <f t="shared" si="3"/>
        <v>964.58619871428573</v>
      </c>
      <c r="G45">
        <f t="shared" si="10"/>
        <v>56.070544748267977</v>
      </c>
      <c r="H45">
        <f t="shared" si="6"/>
        <v>825400.69350130099</v>
      </c>
      <c r="I45">
        <f t="shared" si="4"/>
        <v>501495.85005426855</v>
      </c>
      <c r="N45" s="4">
        <f>Input!J46</f>
        <v>24.111963857142769</v>
      </c>
      <c r="O45">
        <f t="shared" si="7"/>
        <v>23.896678428571342</v>
      </c>
      <c r="P45">
        <f t="shared" si="8"/>
        <v>0</v>
      </c>
      <c r="Q45">
        <f t="shared" si="9"/>
        <v>571.05123991854691</v>
      </c>
      <c r="R45">
        <f t="shared" si="5"/>
        <v>58.009199402264414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988.48287742857133</v>
      </c>
      <c r="F46">
        <f t="shared" si="3"/>
        <v>987.72937842857129</v>
      </c>
      <c r="G46">
        <f t="shared" si="10"/>
        <v>56.070544748267977</v>
      </c>
      <c r="H46">
        <f t="shared" si="6"/>
        <v>867988.18237454316</v>
      </c>
      <c r="I46">
        <f t="shared" si="4"/>
        <v>501495.85005426855</v>
      </c>
      <c r="N46" s="4">
        <f>Input!J47</f>
        <v>23.143179714285566</v>
      </c>
      <c r="O46">
        <f t="shared" si="7"/>
        <v>22.927894285714139</v>
      </c>
      <c r="P46">
        <f t="shared" si="8"/>
        <v>0</v>
      </c>
      <c r="Q46">
        <f t="shared" si="9"/>
        <v>525.68833637688306</v>
      </c>
      <c r="R46">
        <f t="shared" si="5"/>
        <v>44.190491489204916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1012.9177692857141</v>
      </c>
      <c r="F47">
        <f t="shared" si="3"/>
        <v>1012.1642702857141</v>
      </c>
      <c r="G47">
        <f t="shared" si="10"/>
        <v>56.070544748267977</v>
      </c>
      <c r="H47">
        <f t="shared" si="6"/>
        <v>914115.21201207349</v>
      </c>
      <c r="I47">
        <f t="shared" si="4"/>
        <v>501495.85005426855</v>
      </c>
      <c r="N47" s="4">
        <f>Input!J48</f>
        <v>24.434891857142816</v>
      </c>
      <c r="O47">
        <f t="shared" si="7"/>
        <v>24.219606428571389</v>
      </c>
      <c r="P47">
        <f t="shared" si="8"/>
        <v>0</v>
      </c>
      <c r="Q47">
        <f t="shared" si="9"/>
        <v>586.58933555489659</v>
      </c>
      <c r="R47">
        <f t="shared" si="5"/>
        <v>63.032564712916638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1034.5539511428572</v>
      </c>
      <c r="F48">
        <f t="shared" si="3"/>
        <v>1033.8004521428572</v>
      </c>
      <c r="G48">
        <f t="shared" si="10"/>
        <v>56.070544748267977</v>
      </c>
      <c r="H48">
        <f t="shared" si="6"/>
        <v>955955.77181383222</v>
      </c>
      <c r="I48">
        <f t="shared" si="4"/>
        <v>501495.85005426855</v>
      </c>
      <c r="N48" s="4">
        <f>Input!J49</f>
        <v>21.636181857143015</v>
      </c>
      <c r="O48">
        <f t="shared" si="7"/>
        <v>21.420896428571588</v>
      </c>
      <c r="P48">
        <f t="shared" si="8"/>
        <v>0</v>
      </c>
      <c r="Q48">
        <f t="shared" si="9"/>
        <v>458.85480380359098</v>
      </c>
      <c r="R48">
        <f t="shared" si="5"/>
        <v>26.425717491370911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1056.9436318571429</v>
      </c>
      <c r="F49">
        <f t="shared" si="3"/>
        <v>1056.190132857143</v>
      </c>
      <c r="G49">
        <f t="shared" si="10"/>
        <v>56.070544748267977</v>
      </c>
      <c r="H49">
        <f t="shared" si="6"/>
        <v>1000239.1905190659</v>
      </c>
      <c r="I49">
        <f t="shared" si="4"/>
        <v>501495.85005426855</v>
      </c>
      <c r="N49" s="4">
        <f>Input!J50</f>
        <v>22.38968071428576</v>
      </c>
      <c r="O49">
        <f t="shared" si="7"/>
        <v>22.174395285714333</v>
      </c>
      <c r="P49">
        <f t="shared" si="8"/>
        <v>0</v>
      </c>
      <c r="Q49">
        <f t="shared" si="9"/>
        <v>491.70380628711001</v>
      </c>
      <c r="R49">
        <f t="shared" si="5"/>
        <v>34.740343012916917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1080.5173822857143</v>
      </c>
      <c r="F50">
        <f t="shared" si="3"/>
        <v>1079.7638832857144</v>
      </c>
      <c r="G50">
        <f t="shared" si="10"/>
        <v>56.070544748267977</v>
      </c>
      <c r="H50">
        <f t="shared" si="6"/>
        <v>1047948.051365943</v>
      </c>
      <c r="I50">
        <f t="shared" si="4"/>
        <v>501495.85005426855</v>
      </c>
      <c r="N50" s="4">
        <f>Input!J51</f>
        <v>23.573750428571429</v>
      </c>
      <c r="O50">
        <f t="shared" si="7"/>
        <v>23.358465000000002</v>
      </c>
      <c r="P50">
        <f t="shared" si="8"/>
        <v>0</v>
      </c>
      <c r="Q50">
        <f t="shared" si="9"/>
        <v>545.61788715622515</v>
      </c>
      <c r="R50">
        <f t="shared" si="5"/>
        <v>50.100400283776018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1102.3688495714284</v>
      </c>
      <c r="F51">
        <f t="shared" si="3"/>
        <v>1101.6153505714285</v>
      </c>
      <c r="G51">
        <f t="shared" si="10"/>
        <v>56.070544748267977</v>
      </c>
      <c r="H51">
        <f t="shared" si="6"/>
        <v>1093163.9409837902</v>
      </c>
      <c r="I51">
        <f t="shared" si="4"/>
        <v>501495.85005426855</v>
      </c>
      <c r="N51" s="4">
        <f>Input!J52</f>
        <v>21.851467285714079</v>
      </c>
      <c r="O51">
        <f t="shared" si="7"/>
        <v>21.636181857142653</v>
      </c>
      <c r="P51">
        <f t="shared" si="8"/>
        <v>0</v>
      </c>
      <c r="Q51">
        <f t="shared" si="9"/>
        <v>468.12436535534886</v>
      </c>
      <c r="R51">
        <f t="shared" si="5"/>
        <v>28.685455725000246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1121.6368921428571</v>
      </c>
      <c r="F52">
        <f t="shared" si="3"/>
        <v>1120.8833931428571</v>
      </c>
      <c r="G52">
        <f t="shared" si="10"/>
        <v>56.070544748267977</v>
      </c>
      <c r="H52">
        <f t="shared" si="6"/>
        <v>1133826.4021061982</v>
      </c>
      <c r="I52">
        <f t="shared" si="4"/>
        <v>501495.85005426855</v>
      </c>
      <c r="N52" s="4">
        <f>Input!J53</f>
        <v>19.268042571428623</v>
      </c>
      <c r="O52">
        <f t="shared" si="7"/>
        <v>19.052757142857196</v>
      </c>
      <c r="P52">
        <f t="shared" si="8"/>
        <v>0</v>
      </c>
      <c r="Q52">
        <f t="shared" si="9"/>
        <v>363.00755474469588</v>
      </c>
      <c r="R52">
        <f t="shared" si="5"/>
        <v>7.6865109774794576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1138.7520807142857</v>
      </c>
      <c r="F53">
        <f t="shared" si="3"/>
        <v>1137.9985817142858</v>
      </c>
      <c r="G53">
        <f t="shared" si="10"/>
        <v>56.070544748267977</v>
      </c>
      <c r="H53">
        <f t="shared" si="6"/>
        <v>1170568.2771731408</v>
      </c>
      <c r="I53">
        <f t="shared" si="4"/>
        <v>501495.85005426855</v>
      </c>
      <c r="N53" s="4">
        <f>Input!J54</f>
        <v>17.115188571428689</v>
      </c>
      <c r="O53">
        <f t="shared" si="7"/>
        <v>16.899903142857262</v>
      </c>
      <c r="P53">
        <f t="shared" si="8"/>
        <v>0</v>
      </c>
      <c r="Q53">
        <f t="shared" si="9"/>
        <v>285.60672623795676</v>
      </c>
      <c r="R53">
        <f t="shared" si="5"/>
        <v>0.38390634911265747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1155.7596267142856</v>
      </c>
      <c r="F54">
        <f t="shared" si="3"/>
        <v>1155.0061277142856</v>
      </c>
      <c r="G54">
        <f t="shared" si="10"/>
        <v>56.070544748267977</v>
      </c>
      <c r="H54">
        <f t="shared" si="6"/>
        <v>1207659.415508861</v>
      </c>
      <c r="I54">
        <f t="shared" si="4"/>
        <v>501495.85005426855</v>
      </c>
      <c r="N54" s="4">
        <f>Input!J55</f>
        <v>17.00754599999982</v>
      </c>
      <c r="O54">
        <f t="shared" si="7"/>
        <v>16.792260571428393</v>
      </c>
      <c r="P54">
        <f t="shared" si="8"/>
        <v>0</v>
      </c>
      <c r="Q54">
        <f t="shared" si="9"/>
        <v>281.98001509874865</v>
      </c>
      <c r="R54">
        <f t="shared" si="5"/>
        <v>0.26210221746971818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1171.4754604285715</v>
      </c>
      <c r="F55">
        <f t="shared" si="3"/>
        <v>1170.7219614285716</v>
      </c>
      <c r="G55">
        <f t="shared" si="10"/>
        <v>56.070544748267977</v>
      </c>
      <c r="H55">
        <f t="shared" si="6"/>
        <v>1242447.7807074077</v>
      </c>
      <c r="I55">
        <f t="shared" si="4"/>
        <v>501495.85005426855</v>
      </c>
      <c r="N55" s="4">
        <f>Input!J56</f>
        <v>15.715833714285964</v>
      </c>
      <c r="O55">
        <f t="shared" si="7"/>
        <v>15.500548285714535</v>
      </c>
      <c r="P55">
        <f t="shared" si="8"/>
        <v>0</v>
      </c>
      <c r="Q55">
        <f t="shared" si="9"/>
        <v>240.2669971577678</v>
      </c>
      <c r="R55">
        <f t="shared" si="5"/>
        <v>0.60801488228793232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1184.7155121428571</v>
      </c>
      <c r="F56">
        <f t="shared" si="3"/>
        <v>1183.9620131428571</v>
      </c>
      <c r="G56">
        <f t="shared" si="10"/>
        <v>56.070544748267977</v>
      </c>
      <c r="H56">
        <f t="shared" si="6"/>
        <v>1272139.1644773025</v>
      </c>
      <c r="I56">
        <f t="shared" si="4"/>
        <v>501495.85005426855</v>
      </c>
      <c r="N56" s="4">
        <f>Input!J57</f>
        <v>13.240051714285528</v>
      </c>
      <c r="O56">
        <f t="shared" si="7"/>
        <v>13.024766285714099</v>
      </c>
      <c r="P56">
        <f t="shared" si="8"/>
        <v>0</v>
      </c>
      <c r="Q56">
        <f t="shared" si="9"/>
        <v>169.64453679747464</v>
      </c>
      <c r="R56">
        <f t="shared" si="5"/>
        <v>10.598508726079354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1197.0944222857142</v>
      </c>
      <c r="F57">
        <f t="shared" si="3"/>
        <v>1196.3409232857143</v>
      </c>
      <c r="G57">
        <f t="shared" si="10"/>
        <v>56.070544748267977</v>
      </c>
      <c r="H57">
        <f t="shared" si="6"/>
        <v>1300216.5361699311</v>
      </c>
      <c r="I57">
        <f t="shared" si="4"/>
        <v>501495.85005426855</v>
      </c>
      <c r="N57" s="4">
        <f>Input!J58</f>
        <v>12.378910142857194</v>
      </c>
      <c r="O57">
        <f t="shared" si="7"/>
        <v>12.163624714285765</v>
      </c>
      <c r="P57">
        <f t="shared" si="8"/>
        <v>0</v>
      </c>
      <c r="Q57">
        <f t="shared" si="9"/>
        <v>147.95376618998347</v>
      </c>
      <c r="R57">
        <f t="shared" si="5"/>
        <v>16.947026739627294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1209.1504041428573</v>
      </c>
      <c r="F58">
        <f t="shared" si="3"/>
        <v>1208.3969051428573</v>
      </c>
      <c r="G58">
        <f t="shared" si="10"/>
        <v>56.070544748267977</v>
      </c>
      <c r="H58">
        <f t="shared" si="6"/>
        <v>1327856.0408602408</v>
      </c>
      <c r="I58">
        <f t="shared" si="4"/>
        <v>501495.85005426855</v>
      </c>
      <c r="N58" s="4">
        <f>Input!J59</f>
        <v>12.055981857143024</v>
      </c>
      <c r="O58">
        <f t="shared" si="7"/>
        <v>11.840696428571595</v>
      </c>
      <c r="P58">
        <f t="shared" si="8"/>
        <v>0</v>
      </c>
      <c r="Q58">
        <f t="shared" si="9"/>
        <v>140.20209191358813</v>
      </c>
      <c r="R58">
        <f t="shared" si="5"/>
        <v>19.710092091953445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1220.7758154285714</v>
      </c>
      <c r="F59">
        <f t="shared" si="3"/>
        <v>1220.0223164285715</v>
      </c>
      <c r="G59">
        <f t="shared" si="10"/>
        <v>56.070544748267977</v>
      </c>
      <c r="H59">
        <f t="shared" si="6"/>
        <v>1354783.7267977172</v>
      </c>
      <c r="I59">
        <f t="shared" si="4"/>
        <v>501495.85005426855</v>
      </c>
      <c r="N59" s="4">
        <f>Input!J60</f>
        <v>11.625411285714108</v>
      </c>
      <c r="O59">
        <f t="shared" si="7"/>
        <v>11.410125857142679</v>
      </c>
      <c r="P59">
        <f t="shared" si="8"/>
        <v>0</v>
      </c>
      <c r="Q59">
        <f t="shared" si="9"/>
        <v>130.19097207583596</v>
      </c>
      <c r="R59">
        <f t="shared" si="5"/>
        <v>23.718609587463909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1232.2935839999998</v>
      </c>
      <c r="F60">
        <f t="shared" si="3"/>
        <v>1231.5400849999999</v>
      </c>
      <c r="G60">
        <f t="shared" si="10"/>
        <v>56.070544748267977</v>
      </c>
      <c r="H60">
        <f t="shared" si="6"/>
        <v>1381728.6400596178</v>
      </c>
      <c r="I60">
        <f t="shared" si="4"/>
        <v>501495.85005426855</v>
      </c>
      <c r="N60" s="4">
        <f>Input!J61</f>
        <v>11.517768571428405</v>
      </c>
      <c r="O60">
        <f t="shared" si="7"/>
        <v>11.302483142856977</v>
      </c>
      <c r="P60">
        <f t="shared" si="8"/>
        <v>0</v>
      </c>
      <c r="Q60">
        <f t="shared" si="9"/>
        <v>127.74612519456612</v>
      </c>
      <c r="R60">
        <f t="shared" si="5"/>
        <v>24.778674365263882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1242.7349255714284</v>
      </c>
      <c r="F61">
        <f t="shared" si="3"/>
        <v>1241.9814265714285</v>
      </c>
      <c r="G61">
        <f t="shared" si="10"/>
        <v>56.070544748267977</v>
      </c>
      <c r="H61">
        <f t="shared" si="6"/>
        <v>1406384.6196265861</v>
      </c>
      <c r="I61">
        <f t="shared" si="4"/>
        <v>501495.85005426855</v>
      </c>
      <c r="N61" s="4">
        <f>Input!J62</f>
        <v>10.441341571428666</v>
      </c>
      <c r="O61">
        <f t="shared" si="7"/>
        <v>10.226056142857237</v>
      </c>
      <c r="P61">
        <f t="shared" si="8"/>
        <v>0</v>
      </c>
      <c r="Q61">
        <f t="shared" si="9"/>
        <v>104.57222423686824</v>
      </c>
      <c r="R61">
        <f t="shared" si="5"/>
        <v>36.653885346744758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1252.3151254285713</v>
      </c>
      <c r="F62">
        <f t="shared" si="3"/>
        <v>1251.5616264285713</v>
      </c>
      <c r="G62">
        <f t="shared" si="10"/>
        <v>56.070544748267977</v>
      </c>
      <c r="H62">
        <f t="shared" si="6"/>
        <v>1429198.9263771416</v>
      </c>
      <c r="I62">
        <f t="shared" si="4"/>
        <v>501495.85005426855</v>
      </c>
      <c r="N62" s="4">
        <f>Input!J63</f>
        <v>9.5801998571428157</v>
      </c>
      <c r="O62">
        <f t="shared" si="7"/>
        <v>9.364914428571387</v>
      </c>
      <c r="P62">
        <f t="shared" si="8"/>
        <v>0</v>
      </c>
      <c r="Q62">
        <f t="shared" si="9"/>
        <v>87.701622254464553</v>
      </c>
      <c r="R62">
        <f t="shared" si="5"/>
        <v>47.822576636907037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1259.204258</v>
      </c>
      <c r="F63">
        <f t="shared" si="3"/>
        <v>1258.4507590000001</v>
      </c>
      <c r="G63">
        <f t="shared" si="10"/>
        <v>56.070544748267977</v>
      </c>
      <c r="H63">
        <f t="shared" si="6"/>
        <v>1445718.1796240411</v>
      </c>
      <c r="I63">
        <f t="shared" si="4"/>
        <v>501495.85005426855</v>
      </c>
      <c r="N63" s="4">
        <f>Input!J64</f>
        <v>6.8891325714287177</v>
      </c>
      <c r="O63">
        <f t="shared" si="7"/>
        <v>6.673847142857289</v>
      </c>
      <c r="P63">
        <f t="shared" si="8"/>
        <v>0</v>
      </c>
      <c r="Q63">
        <f t="shared" si="9"/>
        <v>44.540235686224399</v>
      </c>
      <c r="R63">
        <f t="shared" si="5"/>
        <v>92.283962939356869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1265.3398915714286</v>
      </c>
      <c r="F64">
        <f t="shared" si="3"/>
        <v>1264.5863925714286</v>
      </c>
      <c r="G64">
        <f t="shared" si="10"/>
        <v>56.070544748267977</v>
      </c>
      <c r="H64">
        <f t="shared" si="6"/>
        <v>1460510.5544397326</v>
      </c>
      <c r="I64">
        <f t="shared" si="4"/>
        <v>501495.85005426855</v>
      </c>
      <c r="N64" s="4">
        <f>Input!J65</f>
        <v>6.1356335714285706</v>
      </c>
      <c r="O64">
        <f t="shared" si="7"/>
        <v>5.9203481428571418</v>
      </c>
      <c r="P64">
        <f t="shared" si="8"/>
        <v>0</v>
      </c>
      <c r="Q64">
        <f t="shared" si="9"/>
        <v>35.050522132632011</v>
      </c>
      <c r="R64">
        <f t="shared" si="5"/>
        <v>107.32863099926061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1271.3678825714285</v>
      </c>
      <c r="F65">
        <f t="shared" si="3"/>
        <v>1270.6143835714286</v>
      </c>
      <c r="G65">
        <f t="shared" si="10"/>
        <v>56.070544748267977</v>
      </c>
      <c r="H65">
        <f t="shared" si="6"/>
        <v>1475116.7364232994</v>
      </c>
      <c r="I65">
        <f t="shared" si="4"/>
        <v>501495.85005426855</v>
      </c>
      <c r="N65" s="4">
        <f>Input!J66</f>
        <v>6.027990999999929</v>
      </c>
      <c r="O65">
        <f t="shared" si="7"/>
        <v>5.8127055714285003</v>
      </c>
      <c r="P65">
        <f t="shared" si="8"/>
        <v>0</v>
      </c>
      <c r="Q65">
        <f t="shared" si="9"/>
        <v>33.787546060115929</v>
      </c>
      <c r="R65">
        <f t="shared" si="5"/>
        <v>109.57056193430233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1276.8576599999999</v>
      </c>
      <c r="F66">
        <f t="shared" si="3"/>
        <v>1276.104161</v>
      </c>
      <c r="G66">
        <f t="shared" si="10"/>
        <v>56.070544748267977</v>
      </c>
      <c r="H66">
        <f t="shared" si="6"/>
        <v>1488482.0247842784</v>
      </c>
      <c r="I66">
        <f t="shared" si="4"/>
        <v>501495.85005426855</v>
      </c>
      <c r="N66" s="4">
        <f>Input!J67</f>
        <v>5.4897774285714149</v>
      </c>
      <c r="O66">
        <f t="shared" si="7"/>
        <v>5.2744919999999862</v>
      </c>
      <c r="P66">
        <f t="shared" si="8"/>
        <v>0</v>
      </c>
      <c r="Q66">
        <f t="shared" si="9"/>
        <v>27.820265858063856</v>
      </c>
      <c r="R66">
        <f t="shared" si="5"/>
        <v>121.12784002759935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1281.9168667142858</v>
      </c>
      <c r="F67">
        <f t="shared" si="3"/>
        <v>1281.1633677142859</v>
      </c>
      <c r="G67">
        <f t="shared" si="10"/>
        <v>56.070544748267977</v>
      </c>
      <c r="H67">
        <f t="shared" si="6"/>
        <v>1500852.4248828467</v>
      </c>
      <c r="I67">
        <f t="shared" si="4"/>
        <v>501495.85005426855</v>
      </c>
      <c r="N67" s="4">
        <f>Input!J68</f>
        <v>5.0592067142858923</v>
      </c>
      <c r="O67">
        <f t="shared" si="7"/>
        <v>4.8439212857144636</v>
      </c>
      <c r="P67">
        <f t="shared" si="8"/>
        <v>0</v>
      </c>
      <c r="Q67">
        <f t="shared" si="9"/>
        <v>23.463573422197662</v>
      </c>
      <c r="R67">
        <f t="shared" si="5"/>
        <v>130.79078957649301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1285.2537902857143</v>
      </c>
      <c r="F68">
        <f t="shared" ref="F68:F84" si="14">E68-$E$3</f>
        <v>1284.5002912857144</v>
      </c>
      <c r="G68">
        <f t="shared" si="10"/>
        <v>56.070544748267977</v>
      </c>
      <c r="H68">
        <f t="shared" si="6"/>
        <v>1509039.6421780547</v>
      </c>
      <c r="I68">
        <f t="shared" ref="I68:I84" si="15">(G68-$J$4)^2</f>
        <v>501495.85005426855</v>
      </c>
      <c r="N68" s="4">
        <f>Input!J69</f>
        <v>3.3369235714285423</v>
      </c>
      <c r="O68">
        <f t="shared" si="7"/>
        <v>3.1216381428571136</v>
      </c>
      <c r="P68">
        <f t="shared" si="8"/>
        <v>0</v>
      </c>
      <c r="Q68">
        <f t="shared" si="9"/>
        <v>9.7446246949404092</v>
      </c>
      <c r="R68">
        <f t="shared" ref="R68:R84" si="16">(O68-$S$4)^2</f>
        <v>173.15041809133623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1288.5907138571431</v>
      </c>
      <c r="F69">
        <f t="shared" si="14"/>
        <v>1287.8372148571432</v>
      </c>
      <c r="G69">
        <f t="shared" si="10"/>
        <v>56.070544748267977</v>
      </c>
      <c r="H69">
        <f t="shared" ref="H69:H84" si="17">(F69-G69)^2</f>
        <v>1517249.1295911064</v>
      </c>
      <c r="I69">
        <f t="shared" si="15"/>
        <v>501495.85005426855</v>
      </c>
      <c r="N69" s="4">
        <f>Input!J70</f>
        <v>3.3369235714287697</v>
      </c>
      <c r="O69">
        <f t="shared" ref="O69:O84" si="18">N69-$N$3</f>
        <v>3.121638142857341</v>
      </c>
      <c r="P69">
        <f t="shared" ref="P69:P84" si="19">$Y$3*((1/$AA$3)*(1/SQRT(2*PI()))*EXP(-1*D69*D69/2))</f>
        <v>0</v>
      </c>
      <c r="Q69">
        <f t="shared" ref="Q69:Q84" si="20">(O69-P69)^2</f>
        <v>9.7446246949418285</v>
      </c>
      <c r="R69">
        <f t="shared" si="16"/>
        <v>173.15041809133024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1292.2505654285717</v>
      </c>
      <c r="F70">
        <f t="shared" si="14"/>
        <v>1291.4970664285718</v>
      </c>
      <c r="G70">
        <f t="shared" ref="G70:G84" si="21">G69+P70</f>
        <v>56.070544748267977</v>
      </c>
      <c r="H70">
        <f t="shared" si="17"/>
        <v>1526278.6904710939</v>
      </c>
      <c r="I70">
        <f t="shared" si="15"/>
        <v>501495.85005426855</v>
      </c>
      <c r="N70" s="4">
        <f>Input!J71</f>
        <v>3.6598515714285895</v>
      </c>
      <c r="O70">
        <f t="shared" si="18"/>
        <v>3.4445661428571608</v>
      </c>
      <c r="P70">
        <f t="shared" si="19"/>
        <v>0</v>
      </c>
      <c r="Q70">
        <f t="shared" si="20"/>
        <v>11.865035912517857</v>
      </c>
      <c r="R70">
        <f t="shared" si="16"/>
        <v>164.75609898321625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1296.4486305714288</v>
      </c>
      <c r="F71">
        <f t="shared" si="14"/>
        <v>1295.6951315714289</v>
      </c>
      <c r="G71">
        <f t="shared" si="21"/>
        <v>56.070544748267977</v>
      </c>
      <c r="H71">
        <f t="shared" si="17"/>
        <v>1536669.1162564922</v>
      </c>
      <c r="I71">
        <f t="shared" si="15"/>
        <v>501495.85005426855</v>
      </c>
      <c r="N71" s="4">
        <f>Input!J72</f>
        <v>4.1980651428571036</v>
      </c>
      <c r="O71">
        <f t="shared" si="18"/>
        <v>3.9827797142856749</v>
      </c>
      <c r="P71">
        <f t="shared" si="19"/>
        <v>0</v>
      </c>
      <c r="Q71">
        <f t="shared" si="20"/>
        <v>15.862534252525482</v>
      </c>
      <c r="R71">
        <f t="shared" si="16"/>
        <v>151.22903902787476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1300.539053</v>
      </c>
      <c r="F72">
        <f t="shared" si="14"/>
        <v>1299.785554</v>
      </c>
      <c r="G72">
        <f t="shared" si="21"/>
        <v>56.070544748267977</v>
      </c>
      <c r="H72">
        <f t="shared" si="17"/>
        <v>1546827.0242380358</v>
      </c>
      <c r="I72">
        <f t="shared" si="15"/>
        <v>501495.85005426855</v>
      </c>
      <c r="N72" s="4">
        <f>Input!J73</f>
        <v>4.0904224285711734</v>
      </c>
      <c r="O72">
        <f t="shared" si="18"/>
        <v>3.8751369999997447</v>
      </c>
      <c r="P72">
        <f t="shared" si="19"/>
        <v>0</v>
      </c>
      <c r="Q72">
        <f t="shared" si="20"/>
        <v>15.016686768767022</v>
      </c>
      <c r="R72">
        <f t="shared" si="16"/>
        <v>153.88810320319354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1304.3065474285715</v>
      </c>
      <c r="F73">
        <f t="shared" si="14"/>
        <v>1303.5530484285716</v>
      </c>
      <c r="G73">
        <f t="shared" si="21"/>
        <v>56.070544748267977</v>
      </c>
      <c r="H73">
        <f t="shared" si="17"/>
        <v>1556212.5969884787</v>
      </c>
      <c r="I73">
        <f t="shared" si="15"/>
        <v>501495.85005426855</v>
      </c>
      <c r="N73" s="4">
        <f>Input!J74</f>
        <v>3.767494428571581</v>
      </c>
      <c r="O73">
        <f t="shared" si="18"/>
        <v>3.5522090000001523</v>
      </c>
      <c r="P73">
        <f t="shared" si="19"/>
        <v>0</v>
      </c>
      <c r="Q73">
        <f t="shared" si="20"/>
        <v>12.618188779682082</v>
      </c>
      <c r="R73">
        <f t="shared" si="16"/>
        <v>162.00433553979121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1308.3969698571429</v>
      </c>
      <c r="F74">
        <f t="shared" si="14"/>
        <v>1307.643470857143</v>
      </c>
      <c r="G74">
        <f t="shared" si="21"/>
        <v>56.070544748267977</v>
      </c>
      <c r="H74">
        <f t="shared" si="17"/>
        <v>1566434.7893687314</v>
      </c>
      <c r="I74">
        <f t="shared" si="15"/>
        <v>501495.85005426855</v>
      </c>
      <c r="N74" s="4">
        <f>Input!J75</f>
        <v>4.0904224285714008</v>
      </c>
      <c r="O74">
        <f t="shared" si="18"/>
        <v>3.8751369999999721</v>
      </c>
      <c r="P74">
        <f t="shared" si="19"/>
        <v>0</v>
      </c>
      <c r="Q74">
        <f t="shared" si="20"/>
        <v>15.016686768768784</v>
      </c>
      <c r="R74">
        <f t="shared" si="16"/>
        <v>153.88810320318788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1312.4873922857143</v>
      </c>
      <c r="F75">
        <f t="shared" si="14"/>
        <v>1311.7338932857144</v>
      </c>
      <c r="G75">
        <f t="shared" si="21"/>
        <v>56.070544748267977</v>
      </c>
      <c r="H75">
        <f t="shared" si="17"/>
        <v>1576690.4448602726</v>
      </c>
      <c r="I75">
        <f t="shared" si="15"/>
        <v>501495.85005426855</v>
      </c>
      <c r="N75" s="4">
        <f>Input!J76</f>
        <v>4.0904224285714008</v>
      </c>
      <c r="O75">
        <f t="shared" si="18"/>
        <v>3.8751369999999721</v>
      </c>
      <c r="P75">
        <f t="shared" si="19"/>
        <v>0</v>
      </c>
      <c r="Q75">
        <f t="shared" si="20"/>
        <v>15.016686768768784</v>
      </c>
      <c r="R75">
        <f t="shared" si="16"/>
        <v>153.88810320318788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1316.9007428571426</v>
      </c>
      <c r="F76">
        <f t="shared" si="14"/>
        <v>1316.1472438571427</v>
      </c>
      <c r="G76">
        <f t="shared" si="21"/>
        <v>56.070544748267977</v>
      </c>
      <c r="H76">
        <f t="shared" si="17"/>
        <v>1587793.2876371176</v>
      </c>
      <c r="I76">
        <f t="shared" si="15"/>
        <v>501495.85005426855</v>
      </c>
      <c r="N76" s="4">
        <f>Input!J77</f>
        <v>4.4133505714282819</v>
      </c>
      <c r="O76">
        <f t="shared" si="18"/>
        <v>4.1980651428568532</v>
      </c>
      <c r="P76">
        <f t="shared" si="19"/>
        <v>0</v>
      </c>
      <c r="Q76">
        <f t="shared" si="20"/>
        <v>17.62375094366973</v>
      </c>
      <c r="R76">
        <f t="shared" si="16"/>
        <v>145.98043240088677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1320.8835225714286</v>
      </c>
      <c r="F77">
        <f t="shared" si="14"/>
        <v>1320.1300235714286</v>
      </c>
      <c r="G77">
        <f t="shared" si="21"/>
        <v>56.070544748267977</v>
      </c>
      <c r="H77">
        <f t="shared" si="17"/>
        <v>1597846.3660026803</v>
      </c>
      <c r="I77">
        <f t="shared" si="15"/>
        <v>501495.85005426855</v>
      </c>
      <c r="N77" s="4">
        <f>Input!J78</f>
        <v>3.9827797142859254</v>
      </c>
      <c r="O77">
        <f t="shared" si="18"/>
        <v>3.7674942857144966</v>
      </c>
      <c r="P77">
        <f t="shared" si="19"/>
        <v>0</v>
      </c>
      <c r="Q77">
        <f t="shared" si="20"/>
        <v>14.194013192891385</v>
      </c>
      <c r="R77">
        <f t="shared" si="16"/>
        <v>156.57034128637289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1324.6510170000001</v>
      </c>
      <c r="F78">
        <f t="shared" si="14"/>
        <v>1323.8975180000002</v>
      </c>
      <c r="G78">
        <f t="shared" si="21"/>
        <v>56.070544748267977</v>
      </c>
      <c r="H78">
        <f t="shared" si="17"/>
        <v>1607385.2341046485</v>
      </c>
      <c r="I78">
        <f t="shared" si="15"/>
        <v>501495.85005426855</v>
      </c>
      <c r="N78" s="4">
        <f>Input!J79</f>
        <v>3.767494428571581</v>
      </c>
      <c r="O78">
        <f t="shared" si="18"/>
        <v>3.5522090000001523</v>
      </c>
      <c r="P78">
        <f t="shared" si="19"/>
        <v>0</v>
      </c>
      <c r="Q78">
        <f t="shared" si="20"/>
        <v>12.618188779682082</v>
      </c>
      <c r="R78">
        <f t="shared" si="16"/>
        <v>162.00433553979121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1329.2796530000001</v>
      </c>
      <c r="F79">
        <f t="shared" si="14"/>
        <v>1328.5261540000001</v>
      </c>
      <c r="G79">
        <f t="shared" si="21"/>
        <v>56.070544748267977</v>
      </c>
      <c r="H79">
        <f t="shared" si="17"/>
        <v>1619143.2775161967</v>
      </c>
      <c r="I79">
        <f t="shared" si="15"/>
        <v>501495.85005426855</v>
      </c>
      <c r="N79" s="4">
        <f>Input!J80</f>
        <v>4.6286359999999149</v>
      </c>
      <c r="O79">
        <f t="shared" si="18"/>
        <v>4.4133505714284862</v>
      </c>
      <c r="P79">
        <f t="shared" si="19"/>
        <v>0</v>
      </c>
      <c r="Q79">
        <f t="shared" si="20"/>
        <v>19.477663266328147</v>
      </c>
      <c r="R79">
        <f t="shared" si="16"/>
        <v>140.82452140539814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1334.1235742857141</v>
      </c>
      <c r="F80">
        <f t="shared" si="14"/>
        <v>1333.3700752857142</v>
      </c>
      <c r="G80">
        <f t="shared" si="21"/>
        <v>56.070544748267977</v>
      </c>
      <c r="H80">
        <f t="shared" si="17"/>
        <v>1631494.0907111804</v>
      </c>
      <c r="I80">
        <f t="shared" si="15"/>
        <v>501495.85005426855</v>
      </c>
      <c r="N80" s="4">
        <f>Input!J81</f>
        <v>4.8439212857140319</v>
      </c>
      <c r="O80">
        <f t="shared" si="18"/>
        <v>4.6286358571426032</v>
      </c>
      <c r="P80">
        <f t="shared" si="19"/>
        <v>0</v>
      </c>
      <c r="Q80">
        <f t="shared" si="20"/>
        <v>21.424269898026242</v>
      </c>
      <c r="R80">
        <f t="shared" si="16"/>
        <v>135.76130937047603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1338.7522101428572</v>
      </c>
      <c r="F81">
        <f t="shared" si="14"/>
        <v>1337.9987111428572</v>
      </c>
      <c r="G81">
        <f t="shared" si="21"/>
        <v>56.070544748267977</v>
      </c>
      <c r="H81">
        <f t="shared" si="17"/>
        <v>1643339.8237957936</v>
      </c>
      <c r="I81">
        <f t="shared" si="15"/>
        <v>501495.85005426855</v>
      </c>
      <c r="N81" s="4">
        <f>Input!J82</f>
        <v>4.628635857143081</v>
      </c>
      <c r="O81">
        <f t="shared" si="18"/>
        <v>4.4133504285716523</v>
      </c>
      <c r="P81">
        <f t="shared" si="19"/>
        <v>0</v>
      </c>
      <c r="Q81">
        <f t="shared" si="20"/>
        <v>19.477662005373588</v>
      </c>
      <c r="R81">
        <f t="shared" si="16"/>
        <v>140.82452479594821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1343.2732034285714</v>
      </c>
      <c r="F82">
        <f t="shared" si="14"/>
        <v>1342.5197044285715</v>
      </c>
      <c r="G82">
        <f t="shared" si="21"/>
        <v>56.070544748267977</v>
      </c>
      <c r="H82">
        <f t="shared" si="17"/>
        <v>1654951.4404421588</v>
      </c>
      <c r="I82">
        <f t="shared" si="15"/>
        <v>501495.85005426855</v>
      </c>
      <c r="N82" s="4">
        <f>Input!J83</f>
        <v>4.5209932857142121</v>
      </c>
      <c r="O82">
        <f t="shared" si="18"/>
        <v>4.3057078571427834</v>
      </c>
      <c r="P82">
        <f t="shared" si="19"/>
        <v>0</v>
      </c>
      <c r="Q82">
        <f t="shared" si="20"/>
        <v>18.539120151061098</v>
      </c>
      <c r="R82">
        <f t="shared" si="16"/>
        <v>143.39088994920093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1347.6865540000001</v>
      </c>
      <c r="F83">
        <f t="shared" si="14"/>
        <v>1346.9330550000002</v>
      </c>
      <c r="G83">
        <f t="shared" si="21"/>
        <v>56.070544748267977</v>
      </c>
      <c r="H83">
        <f t="shared" si="17"/>
        <v>1666326.0203734033</v>
      </c>
      <c r="I83">
        <f t="shared" si="15"/>
        <v>501495.85005426855</v>
      </c>
      <c r="N83" s="4">
        <f>Input!J84</f>
        <v>4.4133505714287367</v>
      </c>
      <c r="O83">
        <f t="shared" si="18"/>
        <v>4.1980651428573079</v>
      </c>
      <c r="P83">
        <f t="shared" si="19"/>
        <v>0</v>
      </c>
      <c r="Q83">
        <f t="shared" si="20"/>
        <v>17.623750943673549</v>
      </c>
      <c r="R83">
        <f t="shared" si="16"/>
        <v>145.9804324008758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1353.1763315714286</v>
      </c>
      <c r="F84">
        <f t="shared" si="14"/>
        <v>1352.4228325714287</v>
      </c>
      <c r="G84">
        <f t="shared" si="21"/>
        <v>56.070544748267977</v>
      </c>
      <c r="H84">
        <f t="shared" si="17"/>
        <v>1680529.2541443426</v>
      </c>
      <c r="I84">
        <f t="shared" si="15"/>
        <v>501495.85005426855</v>
      </c>
      <c r="N84" s="4">
        <f>Input!J85</f>
        <v>5.4897775714284762</v>
      </c>
      <c r="O84">
        <f t="shared" si="18"/>
        <v>5.2744921428570475</v>
      </c>
      <c r="P84">
        <f t="shared" si="19"/>
        <v>0</v>
      </c>
      <c r="Q84">
        <f t="shared" si="20"/>
        <v>27.82026736506073</v>
      </c>
      <c r="R84">
        <f t="shared" si="16"/>
        <v>121.1278368830842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2021-08-17T21:37:02Z</dcterms:modified>
</cp:coreProperties>
</file>