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Bhanu\DS_Project\through\Distribution\wave_bhanu\Wave\"/>
    </mc:Choice>
  </mc:AlternateContent>
  <bookViews>
    <workbookView xWindow="2310" yWindow="1725" windowWidth="17280" windowHeight="8970" tabRatio="937"/>
  </bookViews>
  <sheets>
    <sheet name="Input" sheetId="15" r:id="rId1"/>
    <sheet name="logistic" sheetId="2" r:id="rId2"/>
    <sheet name="LogNormal" sheetId="5" r:id="rId3"/>
    <sheet name="NORMAL" sheetId="16" r:id="rId4"/>
    <sheet name="Cauchy" sheetId="12" r:id="rId5"/>
    <sheet name="Weibull" sheetId="13" r:id="rId6"/>
    <sheet name="power_normal!" sheetId="17" r:id="rId7"/>
  </sheets>
  <externalReferences>
    <externalReference r:id="rId8"/>
  </externalReferences>
  <definedNames>
    <definedName name="_A">#REF!</definedName>
    <definedName name="_Ac">logistic!$X$3</definedName>
    <definedName name="_Ac2">LogNormal!$P$3</definedName>
    <definedName name="_center">LogNormal!#REF!</definedName>
    <definedName name="_Mean">#REF!</definedName>
    <definedName name="_ModeC">LogNormal!$R$5</definedName>
    <definedName name="_Mu">#REF!</definedName>
    <definedName name="_Mu2">#REF!</definedName>
    <definedName name="_Muc">logistic!$Y$3</definedName>
    <definedName name="_MuC2">LogNormal!$Q$3</definedName>
    <definedName name="_s">#REF!</definedName>
    <definedName name="_sc">logistic!$Z$3</definedName>
    <definedName name="_SCP">#REF!</definedName>
    <definedName name="_Sigma">LogNormal!$T$3</definedName>
    <definedName name="_sigma2">LogNormal!$R$3</definedName>
    <definedName name="_SigmaP2">#REF!</definedName>
    <definedName name="_t">logistic!$AE$10</definedName>
    <definedName name="_y0">#REF!</definedName>
    <definedName name="_Y0c">logistic!$AA$3</definedName>
    <definedName name="_yoc2">LogNormal!$S$3</definedName>
    <definedName name="Muc">logistic!$Y$3</definedName>
    <definedName name="solver_adj" localSheetId="4" hidden="1">Cauchy!$X$3:$Z$3</definedName>
    <definedName name="solver_adj" localSheetId="1" hidden="1">logistic!$X$3:$Z$3</definedName>
    <definedName name="solver_adj" localSheetId="2" hidden="1">LogNormal!$Y$3:$AA$3</definedName>
    <definedName name="solver_adj" localSheetId="3" hidden="1">NORMAL!$X$3:$Z$3</definedName>
    <definedName name="solver_adj" localSheetId="5" hidden="1">Weibull!$Z$3:$AB$3</definedName>
    <definedName name="solver_cvg" localSheetId="4" hidden="1">0.0001</definedName>
    <definedName name="solver_cvg" localSheetId="1" hidden="1">0.0001</definedName>
    <definedName name="solver_cvg" localSheetId="2" hidden="1">0.0001</definedName>
    <definedName name="solver_cvg" localSheetId="3" hidden="1">0.0001</definedName>
    <definedName name="solver_cvg" localSheetId="5" hidden="1">0.0001</definedName>
    <definedName name="solver_drv" localSheetId="4" hidden="1">1</definedName>
    <definedName name="solver_drv" localSheetId="1" hidden="1">1</definedName>
    <definedName name="solver_drv" localSheetId="2" hidden="1">1</definedName>
    <definedName name="solver_drv" localSheetId="3" hidden="1">1</definedName>
    <definedName name="solver_drv" localSheetId="5" hidden="1">1</definedName>
    <definedName name="solver_eng" localSheetId="4" hidden="1">1</definedName>
    <definedName name="solver_eng" localSheetId="1" hidden="1">1</definedName>
    <definedName name="solver_eng" localSheetId="2" hidden="1">1</definedName>
    <definedName name="solver_eng" localSheetId="3" hidden="1">1</definedName>
    <definedName name="solver_eng" localSheetId="5" hidden="1">1</definedName>
    <definedName name="solver_est" localSheetId="4" hidden="1">1</definedName>
    <definedName name="solver_est" localSheetId="1" hidden="1">1</definedName>
    <definedName name="solver_est" localSheetId="2" hidden="1">1</definedName>
    <definedName name="solver_est" localSheetId="3" hidden="1">1</definedName>
    <definedName name="solver_est" localSheetId="5" hidden="1">1</definedName>
    <definedName name="solver_itr" localSheetId="4" hidden="1">2147483647</definedName>
    <definedName name="solver_itr" localSheetId="1" hidden="1">2147483647</definedName>
    <definedName name="solver_itr" localSheetId="2" hidden="1">2147483647</definedName>
    <definedName name="solver_itr" localSheetId="3" hidden="1">2147483647</definedName>
    <definedName name="solver_itr" localSheetId="5" hidden="1">2147483647</definedName>
    <definedName name="solver_lhs1" localSheetId="1" hidden="1">logistic!$S$5</definedName>
    <definedName name="solver_lhs1" localSheetId="2" hidden="1">LogNormal!$L$5</definedName>
    <definedName name="solver_lhs1" localSheetId="5" hidden="1">Weibull!$U$5</definedName>
    <definedName name="solver_lhs2" localSheetId="1" hidden="1">logistic!$S$5</definedName>
    <definedName name="solver_lhs2" localSheetId="2" hidden="1">LogNormal!$U$5</definedName>
    <definedName name="solver_lhs2" localSheetId="5" hidden="1">Weibull!$U$5</definedName>
    <definedName name="solver_lhs3" localSheetId="1" hidden="1">logistic!$W$6</definedName>
    <definedName name="solver_lhs4" localSheetId="1" hidden="1">logistic!$S$5</definedName>
    <definedName name="solver_mip" localSheetId="4" hidden="1">2147483647</definedName>
    <definedName name="solver_mip" localSheetId="1" hidden="1">2147483647</definedName>
    <definedName name="solver_mip" localSheetId="2" hidden="1">2147483647</definedName>
    <definedName name="solver_mip" localSheetId="3" hidden="1">2147483647</definedName>
    <definedName name="solver_mip" localSheetId="5" hidden="1">2147483647</definedName>
    <definedName name="solver_mni" localSheetId="4" hidden="1">30</definedName>
    <definedName name="solver_mni" localSheetId="1" hidden="1">30</definedName>
    <definedName name="solver_mni" localSheetId="2" hidden="1">30</definedName>
    <definedName name="solver_mni" localSheetId="3" hidden="1">30</definedName>
    <definedName name="solver_mni" localSheetId="5" hidden="1">30</definedName>
    <definedName name="solver_mrt" localSheetId="4" hidden="1">0.075</definedName>
    <definedName name="solver_mrt" localSheetId="1" hidden="1">0.075</definedName>
    <definedName name="solver_mrt" localSheetId="2" hidden="1">0.075</definedName>
    <definedName name="solver_mrt" localSheetId="3" hidden="1">0.075</definedName>
    <definedName name="solver_mrt" localSheetId="5" hidden="1">0.075</definedName>
    <definedName name="solver_msl" localSheetId="4" hidden="1">2</definedName>
    <definedName name="solver_msl" localSheetId="1" hidden="1">2</definedName>
    <definedName name="solver_msl" localSheetId="2" hidden="1">2</definedName>
    <definedName name="solver_msl" localSheetId="3" hidden="1">2</definedName>
    <definedName name="solver_msl" localSheetId="5" hidden="1">2</definedName>
    <definedName name="solver_neg" localSheetId="4" hidden="1">1</definedName>
    <definedName name="solver_neg" localSheetId="1" hidden="1">1</definedName>
    <definedName name="solver_neg" localSheetId="2" hidden="1">1</definedName>
    <definedName name="solver_neg" localSheetId="3" hidden="1">1</definedName>
    <definedName name="solver_neg" localSheetId="5" hidden="1">1</definedName>
    <definedName name="solver_nod" localSheetId="4" hidden="1">2147483647</definedName>
    <definedName name="solver_nod" localSheetId="1" hidden="1">2147483647</definedName>
    <definedName name="solver_nod" localSheetId="2" hidden="1">2147483647</definedName>
    <definedName name="solver_nod" localSheetId="3" hidden="1">2147483647</definedName>
    <definedName name="solver_nod" localSheetId="5" hidden="1">2147483647</definedName>
    <definedName name="solver_num" localSheetId="4" hidden="1">0</definedName>
    <definedName name="solver_num" localSheetId="1" hidden="1">0</definedName>
    <definedName name="solver_num" localSheetId="2" hidden="1">0</definedName>
    <definedName name="solver_num" localSheetId="3" hidden="1">0</definedName>
    <definedName name="solver_num" localSheetId="5" hidden="1">0</definedName>
    <definedName name="solver_nwt" localSheetId="4" hidden="1">1</definedName>
    <definedName name="solver_nwt" localSheetId="1" hidden="1">1</definedName>
    <definedName name="solver_nwt" localSheetId="2" hidden="1">1</definedName>
    <definedName name="solver_nwt" localSheetId="3" hidden="1">1</definedName>
    <definedName name="solver_nwt" localSheetId="5" hidden="1">1</definedName>
    <definedName name="solver_opt" localSheetId="4" hidden="1">Cauchy!$I$3</definedName>
    <definedName name="solver_opt" localSheetId="1" hidden="1">logistic!$I$3</definedName>
    <definedName name="solver_opt" localSheetId="2" hidden="1">LogNormal!$K$3</definedName>
    <definedName name="solver_opt" localSheetId="3" hidden="1">NORMAL!$S$3</definedName>
    <definedName name="solver_opt" localSheetId="5" hidden="1">Weibull!$T$3</definedName>
    <definedName name="solver_pre" localSheetId="4" hidden="1">0.000001</definedName>
    <definedName name="solver_pre" localSheetId="1" hidden="1">0.000001</definedName>
    <definedName name="solver_pre" localSheetId="2" hidden="1">0.000001</definedName>
    <definedName name="solver_pre" localSheetId="3" hidden="1">0.000001</definedName>
    <definedName name="solver_pre" localSheetId="5" hidden="1">0.000001</definedName>
    <definedName name="solver_rbv" localSheetId="4" hidden="1">1</definedName>
    <definedName name="solver_rbv" localSheetId="1" hidden="1">1</definedName>
    <definedName name="solver_rbv" localSheetId="2" hidden="1">1</definedName>
    <definedName name="solver_rbv" localSheetId="3" hidden="1">1</definedName>
    <definedName name="solver_rbv" localSheetId="5" hidden="1">1</definedName>
    <definedName name="solver_rel1" localSheetId="1" hidden="1">3</definedName>
    <definedName name="solver_rel1" localSheetId="2" hidden="1">3</definedName>
    <definedName name="solver_rel1" localSheetId="5" hidden="1">3</definedName>
    <definedName name="solver_rel2" localSheetId="1" hidden="1">3</definedName>
    <definedName name="solver_rel2" localSheetId="2" hidden="1">3</definedName>
    <definedName name="solver_rel2" localSheetId="5" hidden="1">3</definedName>
    <definedName name="solver_rel3" localSheetId="1" hidden="1">1</definedName>
    <definedName name="solver_rel4" localSheetId="1" hidden="1">3</definedName>
    <definedName name="solver_rhs1" localSheetId="1" hidden="1">0.955</definedName>
    <definedName name="solver_rhs1" localSheetId="2" hidden="1">0.99</definedName>
    <definedName name="solver_rhs1" localSheetId="5" hidden="1">0.95</definedName>
    <definedName name="solver_rhs2" localSheetId="1" hidden="1">0.955</definedName>
    <definedName name="solver_rhs2" localSheetId="2" hidden="1">0.97</definedName>
    <definedName name="solver_rhs2" localSheetId="5" hidden="1">0.95</definedName>
    <definedName name="solver_rhs3" localSheetId="1" hidden="1">0.03</definedName>
    <definedName name="solver_rhs4" localSheetId="1" hidden="1">0.951</definedName>
    <definedName name="solver_rlx" localSheetId="4" hidden="1">2</definedName>
    <definedName name="solver_rlx" localSheetId="1" hidden="1">2</definedName>
    <definedName name="solver_rlx" localSheetId="2" hidden="1">2</definedName>
    <definedName name="solver_rlx" localSheetId="3" hidden="1">2</definedName>
    <definedName name="solver_rlx" localSheetId="5" hidden="1">2</definedName>
    <definedName name="solver_rsd" localSheetId="4" hidden="1">0</definedName>
    <definedName name="solver_rsd" localSheetId="1" hidden="1">0</definedName>
    <definedName name="solver_rsd" localSheetId="2" hidden="1">0</definedName>
    <definedName name="solver_rsd" localSheetId="3" hidden="1">0</definedName>
    <definedName name="solver_rsd" localSheetId="5" hidden="1">0</definedName>
    <definedName name="solver_scl" localSheetId="4" hidden="1">1</definedName>
    <definedName name="solver_scl" localSheetId="1" hidden="1">1</definedName>
    <definedName name="solver_scl" localSheetId="2" hidden="1">1</definedName>
    <definedName name="solver_scl" localSheetId="3" hidden="1">1</definedName>
    <definedName name="solver_scl" localSheetId="5" hidden="1">1</definedName>
    <definedName name="solver_sho" localSheetId="4" hidden="1">2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ho" localSheetId="5" hidden="1">2</definedName>
    <definedName name="solver_ssz" localSheetId="4" hidden="1">100</definedName>
    <definedName name="solver_ssz" localSheetId="1" hidden="1">100</definedName>
    <definedName name="solver_ssz" localSheetId="2" hidden="1">100</definedName>
    <definedName name="solver_ssz" localSheetId="3" hidden="1">100</definedName>
    <definedName name="solver_ssz" localSheetId="5" hidden="1">100</definedName>
    <definedName name="solver_tim" localSheetId="4" hidden="1">2147483647</definedName>
    <definedName name="solver_tim" localSheetId="1" hidden="1">2147483647</definedName>
    <definedName name="solver_tim" localSheetId="2" hidden="1">2147483647</definedName>
    <definedName name="solver_tim" localSheetId="3" hidden="1">2147483647</definedName>
    <definedName name="solver_tim" localSheetId="5" hidden="1">2147483647</definedName>
    <definedName name="solver_tol" localSheetId="4" hidden="1">0.01</definedName>
    <definedName name="solver_tol" localSheetId="1" hidden="1">0.01</definedName>
    <definedName name="solver_tol" localSheetId="2" hidden="1">0.01</definedName>
    <definedName name="solver_tol" localSheetId="3" hidden="1">0.01</definedName>
    <definedName name="solver_tol" localSheetId="5" hidden="1">0.01</definedName>
    <definedName name="solver_typ" localSheetId="4" hidden="1">2</definedName>
    <definedName name="solver_typ" localSheetId="1" hidden="1">2</definedName>
    <definedName name="solver_typ" localSheetId="2" hidden="1">2</definedName>
    <definedName name="solver_typ" localSheetId="3" hidden="1">2</definedName>
    <definedName name="solver_typ" localSheetId="5" hidden="1">2</definedName>
    <definedName name="solver_val" localSheetId="4" hidden="1">0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al" localSheetId="5" hidden="1">0</definedName>
    <definedName name="solver_ver" localSheetId="4" hidden="1">3</definedName>
    <definedName name="solver_ver" localSheetId="1" hidden="1">3</definedName>
    <definedName name="solver_ver" localSheetId="2" hidden="1">3</definedName>
    <definedName name="solver_ver" localSheetId="3" hidden="1">3</definedName>
    <definedName name="solver_ver" localSheetId="5" hidden="1">3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20" i="5" l="1"/>
  <c r="Z16" i="5" l="1"/>
  <c r="AA16" i="5" s="1"/>
  <c r="Z15" i="5"/>
  <c r="AA15" i="5" s="1"/>
  <c r="A125" i="2" l="1"/>
  <c r="C125" i="2"/>
  <c r="L125" i="2"/>
  <c r="A126" i="2"/>
  <c r="C126" i="2"/>
  <c r="L126" i="2"/>
  <c r="A127" i="2"/>
  <c r="C127" i="2"/>
  <c r="L127" i="2"/>
  <c r="A128" i="2"/>
  <c r="C128" i="2"/>
  <c r="L128" i="2"/>
  <c r="A129" i="2"/>
  <c r="C129" i="2"/>
  <c r="L129" i="2"/>
  <c r="A130" i="2"/>
  <c r="C130" i="2"/>
  <c r="L130" i="2"/>
  <c r="A131" i="2"/>
  <c r="C131" i="2"/>
  <c r="L131" i="2"/>
  <c r="A132" i="2"/>
  <c r="C132" i="2"/>
  <c r="L132" i="2"/>
  <c r="A133" i="2"/>
  <c r="C133" i="2"/>
  <c r="L133" i="2"/>
  <c r="A134" i="2"/>
  <c r="C134" i="2"/>
  <c r="L134" i="2"/>
  <c r="A135" i="2"/>
  <c r="C135" i="2"/>
  <c r="L135" i="2"/>
  <c r="A136" i="2"/>
  <c r="C136" i="2"/>
  <c r="L136" i="2"/>
  <c r="A137" i="2"/>
  <c r="C137" i="2"/>
  <c r="L137" i="2"/>
  <c r="A72" i="5"/>
  <c r="E72" i="5"/>
  <c r="N72" i="5"/>
  <c r="A73" i="5"/>
  <c r="E73" i="5"/>
  <c r="N73" i="5"/>
  <c r="A74" i="5"/>
  <c r="E74" i="5"/>
  <c r="N74" i="5"/>
  <c r="A75" i="5"/>
  <c r="E75" i="5"/>
  <c r="N75" i="5"/>
  <c r="A76" i="5"/>
  <c r="E76" i="5"/>
  <c r="N76" i="5"/>
  <c r="A77" i="5"/>
  <c r="E77" i="5"/>
  <c r="N77" i="5"/>
  <c r="A78" i="5"/>
  <c r="E78" i="5"/>
  <c r="N78" i="5"/>
  <c r="A79" i="5"/>
  <c r="E79" i="5"/>
  <c r="N79" i="5"/>
  <c r="A80" i="5"/>
  <c r="E80" i="5"/>
  <c r="N80" i="5"/>
  <c r="A81" i="5"/>
  <c r="E81" i="5"/>
  <c r="N81" i="5"/>
  <c r="A82" i="5"/>
  <c r="E82" i="5"/>
  <c r="N82" i="5"/>
  <c r="A83" i="5"/>
  <c r="E83" i="5"/>
  <c r="N83" i="5"/>
  <c r="A84" i="5"/>
  <c r="E84" i="5"/>
  <c r="N84" i="5"/>
  <c r="A85" i="5"/>
  <c r="E85" i="5"/>
  <c r="N85" i="5"/>
  <c r="A86" i="5"/>
  <c r="E86" i="5"/>
  <c r="N86" i="5"/>
  <c r="A87" i="5"/>
  <c r="E87" i="5"/>
  <c r="N87" i="5"/>
  <c r="A88" i="5"/>
  <c r="E88" i="5"/>
  <c r="N88" i="5"/>
  <c r="A89" i="5"/>
  <c r="E89" i="5"/>
  <c r="N89" i="5"/>
  <c r="A90" i="5"/>
  <c r="E90" i="5"/>
  <c r="N90" i="5"/>
  <c r="A91" i="5"/>
  <c r="E91" i="5"/>
  <c r="N91" i="5"/>
  <c r="A92" i="5"/>
  <c r="E92" i="5"/>
  <c r="N92" i="5"/>
  <c r="A93" i="5"/>
  <c r="E93" i="5"/>
  <c r="N93" i="5"/>
  <c r="A94" i="5"/>
  <c r="E94" i="5"/>
  <c r="N94" i="5"/>
  <c r="A95" i="5"/>
  <c r="E95" i="5"/>
  <c r="N95" i="5"/>
  <c r="A96" i="5"/>
  <c r="E96" i="5"/>
  <c r="N96" i="5"/>
  <c r="A97" i="5"/>
  <c r="E97" i="5"/>
  <c r="N97" i="5"/>
  <c r="A98" i="5"/>
  <c r="E98" i="5"/>
  <c r="N98" i="5"/>
  <c r="A99" i="5"/>
  <c r="E99" i="5"/>
  <c r="N99" i="5"/>
  <c r="A100" i="5"/>
  <c r="E100" i="5"/>
  <c r="N100" i="5"/>
  <c r="A101" i="5"/>
  <c r="E101" i="5"/>
  <c r="N101" i="5"/>
  <c r="A102" i="5"/>
  <c r="E102" i="5"/>
  <c r="N102" i="5"/>
  <c r="A103" i="5"/>
  <c r="E103" i="5"/>
  <c r="N103" i="5"/>
  <c r="A104" i="5"/>
  <c r="E104" i="5"/>
  <c r="N104" i="5"/>
  <c r="A105" i="5"/>
  <c r="E105" i="5"/>
  <c r="N105" i="5"/>
  <c r="A106" i="5"/>
  <c r="E106" i="5"/>
  <c r="N106" i="5"/>
  <c r="A107" i="5"/>
  <c r="E107" i="5"/>
  <c r="N107" i="5"/>
  <c r="A108" i="5"/>
  <c r="E108" i="5"/>
  <c r="N108" i="5"/>
  <c r="A109" i="5"/>
  <c r="E109" i="5"/>
  <c r="N109" i="5"/>
  <c r="A110" i="5"/>
  <c r="E110" i="5"/>
  <c r="N110" i="5"/>
  <c r="A111" i="5"/>
  <c r="E111" i="5"/>
  <c r="N111" i="5"/>
  <c r="A112" i="5"/>
  <c r="E112" i="5"/>
  <c r="N112" i="5"/>
  <c r="A113" i="5"/>
  <c r="E113" i="5"/>
  <c r="N113" i="5"/>
  <c r="A114" i="5"/>
  <c r="E114" i="5"/>
  <c r="N114" i="5"/>
  <c r="A115" i="5"/>
  <c r="E115" i="5"/>
  <c r="N115" i="5"/>
  <c r="A116" i="5"/>
  <c r="E116" i="5"/>
  <c r="N116" i="5"/>
  <c r="A117" i="5"/>
  <c r="E117" i="5"/>
  <c r="N117" i="5"/>
  <c r="A118" i="5"/>
  <c r="E118" i="5"/>
  <c r="N118" i="5"/>
  <c r="A119" i="5"/>
  <c r="E119" i="5"/>
  <c r="N119" i="5"/>
  <c r="A120" i="5"/>
  <c r="E120" i="5"/>
  <c r="N120" i="5"/>
  <c r="A121" i="5"/>
  <c r="E121" i="5"/>
  <c r="N121" i="5"/>
  <c r="A122" i="5"/>
  <c r="E122" i="5"/>
  <c r="N122" i="5"/>
  <c r="A123" i="5"/>
  <c r="E123" i="5"/>
  <c r="N123" i="5"/>
  <c r="A124" i="5"/>
  <c r="E124" i="5"/>
  <c r="N124" i="5"/>
  <c r="A125" i="5"/>
  <c r="E125" i="5"/>
  <c r="N125" i="5"/>
  <c r="A126" i="5"/>
  <c r="E126" i="5"/>
  <c r="N126" i="5"/>
  <c r="A127" i="5"/>
  <c r="E127" i="5"/>
  <c r="N127" i="5"/>
  <c r="A128" i="5"/>
  <c r="E128" i="5"/>
  <c r="N128" i="5"/>
  <c r="A129" i="5"/>
  <c r="E129" i="5"/>
  <c r="N129" i="5"/>
  <c r="A130" i="5"/>
  <c r="E130" i="5"/>
  <c r="N130" i="5"/>
  <c r="A131" i="5"/>
  <c r="E131" i="5"/>
  <c r="N131" i="5"/>
  <c r="A132" i="5"/>
  <c r="E132" i="5"/>
  <c r="N132" i="5"/>
  <c r="A133" i="5"/>
  <c r="E133" i="5"/>
  <c r="N133" i="5"/>
  <c r="A134" i="5"/>
  <c r="E134" i="5"/>
  <c r="N134" i="5"/>
  <c r="A135" i="5"/>
  <c r="E135" i="5"/>
  <c r="N135" i="5"/>
  <c r="A136" i="5"/>
  <c r="E136" i="5"/>
  <c r="N136" i="5"/>
  <c r="A137" i="5"/>
  <c r="E137" i="5"/>
  <c r="N137" i="5"/>
  <c r="A121" i="2"/>
  <c r="C121" i="2"/>
  <c r="L121" i="2"/>
  <c r="A122" i="2"/>
  <c r="C122" i="2"/>
  <c r="L122" i="2"/>
  <c r="A123" i="2"/>
  <c r="C123" i="2"/>
  <c r="L123" i="2"/>
  <c r="A124" i="2"/>
  <c r="C124" i="2"/>
  <c r="L124" i="2"/>
  <c r="A107" i="2"/>
  <c r="C107" i="2"/>
  <c r="L107" i="2"/>
  <c r="A108" i="2"/>
  <c r="C108" i="2"/>
  <c r="L108" i="2"/>
  <c r="A109" i="2"/>
  <c r="C109" i="2"/>
  <c r="L109" i="2"/>
  <c r="A110" i="2"/>
  <c r="C110" i="2"/>
  <c r="L110" i="2"/>
  <c r="A111" i="2"/>
  <c r="C111" i="2"/>
  <c r="L111" i="2"/>
  <c r="A112" i="2"/>
  <c r="C112" i="2"/>
  <c r="L112" i="2"/>
  <c r="A113" i="2"/>
  <c r="C113" i="2"/>
  <c r="L113" i="2"/>
  <c r="A114" i="2"/>
  <c r="C114" i="2"/>
  <c r="L114" i="2"/>
  <c r="A115" i="2"/>
  <c r="C115" i="2"/>
  <c r="L115" i="2"/>
  <c r="A116" i="2"/>
  <c r="C116" i="2"/>
  <c r="L116" i="2"/>
  <c r="A117" i="2"/>
  <c r="C117" i="2"/>
  <c r="L117" i="2"/>
  <c r="A118" i="2"/>
  <c r="C118" i="2"/>
  <c r="L118" i="2"/>
  <c r="A119" i="2"/>
  <c r="C119" i="2"/>
  <c r="L119" i="2"/>
  <c r="A120" i="2"/>
  <c r="C120" i="2"/>
  <c r="L120" i="2"/>
  <c r="A72" i="2"/>
  <c r="C72" i="2"/>
  <c r="L72" i="2"/>
  <c r="A73" i="2"/>
  <c r="C73" i="2"/>
  <c r="L73" i="2"/>
  <c r="A74" i="2"/>
  <c r="C74" i="2"/>
  <c r="L74" i="2"/>
  <c r="A75" i="2"/>
  <c r="C75" i="2"/>
  <c r="L75" i="2"/>
  <c r="A76" i="2"/>
  <c r="C76" i="2"/>
  <c r="L76" i="2"/>
  <c r="A77" i="2"/>
  <c r="C77" i="2"/>
  <c r="L77" i="2"/>
  <c r="A78" i="2"/>
  <c r="C78" i="2"/>
  <c r="L78" i="2"/>
  <c r="A79" i="2"/>
  <c r="C79" i="2"/>
  <c r="L79" i="2"/>
  <c r="A80" i="2"/>
  <c r="C80" i="2"/>
  <c r="L80" i="2"/>
  <c r="A81" i="2"/>
  <c r="C81" i="2"/>
  <c r="L81" i="2"/>
  <c r="A82" i="2"/>
  <c r="C82" i="2"/>
  <c r="L82" i="2"/>
  <c r="A83" i="2"/>
  <c r="C83" i="2"/>
  <c r="L83" i="2"/>
  <c r="A84" i="2"/>
  <c r="C84" i="2"/>
  <c r="L84" i="2"/>
  <c r="A85" i="2"/>
  <c r="C85" i="2"/>
  <c r="L85" i="2"/>
  <c r="A86" i="2"/>
  <c r="C86" i="2"/>
  <c r="L86" i="2"/>
  <c r="A87" i="2"/>
  <c r="C87" i="2"/>
  <c r="L87" i="2"/>
  <c r="A88" i="2"/>
  <c r="C88" i="2"/>
  <c r="L88" i="2"/>
  <c r="A89" i="2"/>
  <c r="C89" i="2"/>
  <c r="L89" i="2"/>
  <c r="A90" i="2"/>
  <c r="C90" i="2"/>
  <c r="L90" i="2"/>
  <c r="A91" i="2"/>
  <c r="C91" i="2"/>
  <c r="L91" i="2"/>
  <c r="A92" i="2"/>
  <c r="C92" i="2"/>
  <c r="L92" i="2"/>
  <c r="A93" i="2"/>
  <c r="C93" i="2"/>
  <c r="L93" i="2"/>
  <c r="A94" i="2"/>
  <c r="C94" i="2"/>
  <c r="L94" i="2"/>
  <c r="A95" i="2"/>
  <c r="C95" i="2"/>
  <c r="L95" i="2"/>
  <c r="A96" i="2"/>
  <c r="C96" i="2"/>
  <c r="L96" i="2"/>
  <c r="A97" i="2"/>
  <c r="C97" i="2"/>
  <c r="L97" i="2"/>
  <c r="A98" i="2"/>
  <c r="C98" i="2"/>
  <c r="L98" i="2"/>
  <c r="A99" i="2"/>
  <c r="C99" i="2"/>
  <c r="L99" i="2"/>
  <c r="A100" i="2"/>
  <c r="C100" i="2"/>
  <c r="L100" i="2"/>
  <c r="A101" i="2"/>
  <c r="C101" i="2"/>
  <c r="L101" i="2"/>
  <c r="A102" i="2"/>
  <c r="C102" i="2"/>
  <c r="L102" i="2"/>
  <c r="A103" i="2"/>
  <c r="C103" i="2"/>
  <c r="L103" i="2"/>
  <c r="A104" i="2"/>
  <c r="C104" i="2"/>
  <c r="L104" i="2"/>
  <c r="A105" i="2"/>
  <c r="C105" i="2"/>
  <c r="L105" i="2"/>
  <c r="A106" i="2"/>
  <c r="C106" i="2"/>
  <c r="L106" i="2"/>
  <c r="A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3" i="2"/>
  <c r="A191" i="12"/>
  <c r="C191" i="12"/>
  <c r="L191" i="12"/>
  <c r="A192" i="12"/>
  <c r="C192" i="12"/>
  <c r="L192" i="12"/>
  <c r="A193" i="12"/>
  <c r="C193" i="12"/>
  <c r="L193" i="12"/>
  <c r="A194" i="12"/>
  <c r="C194" i="12"/>
  <c r="L194" i="12"/>
  <c r="A176" i="12"/>
  <c r="C176" i="12"/>
  <c r="L176" i="12"/>
  <c r="A177" i="12"/>
  <c r="C177" i="12"/>
  <c r="L177" i="12"/>
  <c r="A178" i="12"/>
  <c r="C178" i="12"/>
  <c r="L178" i="12"/>
  <c r="A179" i="12"/>
  <c r="C179" i="12"/>
  <c r="L179" i="12"/>
  <c r="A180" i="12"/>
  <c r="C180" i="12"/>
  <c r="L180" i="12"/>
  <c r="A181" i="12"/>
  <c r="C181" i="12"/>
  <c r="L181" i="12"/>
  <c r="A182" i="12"/>
  <c r="C182" i="12"/>
  <c r="L182" i="12"/>
  <c r="A183" i="12"/>
  <c r="C183" i="12"/>
  <c r="L183" i="12"/>
  <c r="A184" i="12"/>
  <c r="C184" i="12"/>
  <c r="L184" i="12"/>
  <c r="A185" i="12"/>
  <c r="C185" i="12"/>
  <c r="L185" i="12"/>
  <c r="A186" i="12"/>
  <c r="C186" i="12"/>
  <c r="L186" i="12"/>
  <c r="A187" i="12"/>
  <c r="C187" i="12"/>
  <c r="L187" i="12"/>
  <c r="A188" i="12"/>
  <c r="C188" i="12"/>
  <c r="L188" i="12"/>
  <c r="A189" i="12"/>
  <c r="C189" i="12"/>
  <c r="L189" i="12"/>
  <c r="A190" i="12"/>
  <c r="C190" i="12"/>
  <c r="L190" i="12"/>
  <c r="A159" i="12"/>
  <c r="C159" i="12"/>
  <c r="L159" i="12"/>
  <c r="A160" i="12"/>
  <c r="C160" i="12"/>
  <c r="L160" i="12"/>
  <c r="A161" i="12"/>
  <c r="C161" i="12"/>
  <c r="L161" i="12"/>
  <c r="A162" i="12"/>
  <c r="C162" i="12"/>
  <c r="L162" i="12"/>
  <c r="A163" i="12"/>
  <c r="C163" i="12"/>
  <c r="L163" i="12"/>
  <c r="A164" i="12"/>
  <c r="C164" i="12"/>
  <c r="L164" i="12"/>
  <c r="A165" i="12"/>
  <c r="C165" i="12"/>
  <c r="L165" i="12"/>
  <c r="A166" i="12"/>
  <c r="C166" i="12"/>
  <c r="L166" i="12"/>
  <c r="A167" i="12"/>
  <c r="C167" i="12"/>
  <c r="L167" i="12"/>
  <c r="A168" i="12"/>
  <c r="C168" i="12"/>
  <c r="L168" i="12"/>
  <c r="A169" i="12"/>
  <c r="C169" i="12"/>
  <c r="L169" i="12"/>
  <c r="A170" i="12"/>
  <c r="C170" i="12"/>
  <c r="L170" i="12"/>
  <c r="A171" i="12"/>
  <c r="C171" i="12"/>
  <c r="L171" i="12"/>
  <c r="A172" i="12"/>
  <c r="C172" i="12"/>
  <c r="L172" i="12"/>
  <c r="A173" i="12"/>
  <c r="C173" i="12"/>
  <c r="L173" i="12"/>
  <c r="A174" i="12"/>
  <c r="C174" i="12"/>
  <c r="L174" i="12"/>
  <c r="A175" i="12"/>
  <c r="C175" i="12"/>
  <c r="L175" i="12"/>
  <c r="A145" i="12"/>
  <c r="C145" i="12"/>
  <c r="L145" i="12"/>
  <c r="A146" i="12"/>
  <c r="C146" i="12"/>
  <c r="L146" i="12"/>
  <c r="A147" i="12"/>
  <c r="C147" i="12"/>
  <c r="L147" i="12"/>
  <c r="A148" i="12"/>
  <c r="C148" i="12"/>
  <c r="L148" i="12"/>
  <c r="A149" i="12"/>
  <c r="C149" i="12"/>
  <c r="L149" i="12"/>
  <c r="A150" i="12"/>
  <c r="C150" i="12"/>
  <c r="L150" i="12"/>
  <c r="A151" i="12"/>
  <c r="C151" i="12"/>
  <c r="L151" i="12"/>
  <c r="A152" i="12"/>
  <c r="C152" i="12"/>
  <c r="L152" i="12"/>
  <c r="A153" i="12"/>
  <c r="C153" i="12"/>
  <c r="L153" i="12"/>
  <c r="A154" i="12"/>
  <c r="C154" i="12"/>
  <c r="L154" i="12"/>
  <c r="A155" i="12"/>
  <c r="C155" i="12"/>
  <c r="L155" i="12"/>
  <c r="A156" i="12"/>
  <c r="C156" i="12"/>
  <c r="L156" i="12"/>
  <c r="A157" i="12"/>
  <c r="C157" i="12"/>
  <c r="L157" i="12"/>
  <c r="A158" i="12"/>
  <c r="C158" i="12"/>
  <c r="L158" i="12"/>
  <c r="A84" i="12"/>
  <c r="C84" i="12"/>
  <c r="L84" i="12"/>
  <c r="A85" i="12"/>
  <c r="C85" i="12"/>
  <c r="L85" i="12"/>
  <c r="A86" i="12"/>
  <c r="C86" i="12"/>
  <c r="L86" i="12"/>
  <c r="A87" i="12"/>
  <c r="C87" i="12"/>
  <c r="L87" i="12"/>
  <c r="A88" i="12"/>
  <c r="C88" i="12"/>
  <c r="L88" i="12"/>
  <c r="A89" i="12"/>
  <c r="C89" i="12"/>
  <c r="L89" i="12"/>
  <c r="A90" i="12"/>
  <c r="C90" i="12"/>
  <c r="L90" i="12"/>
  <c r="A91" i="12"/>
  <c r="C91" i="12"/>
  <c r="L91" i="12"/>
  <c r="A92" i="12"/>
  <c r="C92" i="12"/>
  <c r="L92" i="12"/>
  <c r="A93" i="12"/>
  <c r="C93" i="12"/>
  <c r="L93" i="12"/>
  <c r="A94" i="12"/>
  <c r="C94" i="12"/>
  <c r="L94" i="12"/>
  <c r="A95" i="12"/>
  <c r="C95" i="12"/>
  <c r="L95" i="12"/>
  <c r="A96" i="12"/>
  <c r="C96" i="12"/>
  <c r="L96" i="12"/>
  <c r="A97" i="12"/>
  <c r="C97" i="12"/>
  <c r="L97" i="12"/>
  <c r="A98" i="12"/>
  <c r="C98" i="12"/>
  <c r="L98" i="12"/>
  <c r="A99" i="12"/>
  <c r="C99" i="12"/>
  <c r="L99" i="12"/>
  <c r="A100" i="12"/>
  <c r="C100" i="12"/>
  <c r="L100" i="12"/>
  <c r="A101" i="12"/>
  <c r="C101" i="12"/>
  <c r="L101" i="12"/>
  <c r="A102" i="12"/>
  <c r="C102" i="12"/>
  <c r="L102" i="12"/>
  <c r="A103" i="12"/>
  <c r="C103" i="12"/>
  <c r="L103" i="12"/>
  <c r="A104" i="12"/>
  <c r="C104" i="12"/>
  <c r="L104" i="12"/>
  <c r="A105" i="12"/>
  <c r="C105" i="12"/>
  <c r="L105" i="12"/>
  <c r="A106" i="12"/>
  <c r="C106" i="12"/>
  <c r="L106" i="12"/>
  <c r="A107" i="12"/>
  <c r="C107" i="12"/>
  <c r="L107" i="12"/>
  <c r="A108" i="12"/>
  <c r="C108" i="12"/>
  <c r="L108" i="12"/>
  <c r="A109" i="12"/>
  <c r="C109" i="12"/>
  <c r="L109" i="12"/>
  <c r="A110" i="12"/>
  <c r="C110" i="12"/>
  <c r="L110" i="12"/>
  <c r="A111" i="12"/>
  <c r="C111" i="12"/>
  <c r="L111" i="12"/>
  <c r="A112" i="12"/>
  <c r="C112" i="12"/>
  <c r="L112" i="12"/>
  <c r="A113" i="12"/>
  <c r="C113" i="12"/>
  <c r="L113" i="12"/>
  <c r="A114" i="12"/>
  <c r="C114" i="12"/>
  <c r="L114" i="12"/>
  <c r="A115" i="12"/>
  <c r="C115" i="12"/>
  <c r="L115" i="12"/>
  <c r="A116" i="12"/>
  <c r="C116" i="12"/>
  <c r="L116" i="12"/>
  <c r="A117" i="12"/>
  <c r="C117" i="12"/>
  <c r="L117" i="12"/>
  <c r="A118" i="12"/>
  <c r="C118" i="12"/>
  <c r="L118" i="12"/>
  <c r="A119" i="12"/>
  <c r="C119" i="12"/>
  <c r="L119" i="12"/>
  <c r="A120" i="12"/>
  <c r="C120" i="12"/>
  <c r="L120" i="12"/>
  <c r="A121" i="12"/>
  <c r="C121" i="12"/>
  <c r="L121" i="12"/>
  <c r="A122" i="12"/>
  <c r="C122" i="12"/>
  <c r="L122" i="12"/>
  <c r="A123" i="12"/>
  <c r="C123" i="12"/>
  <c r="L123" i="12"/>
  <c r="A124" i="12"/>
  <c r="C124" i="12"/>
  <c r="L124" i="12"/>
  <c r="A125" i="12"/>
  <c r="C125" i="12"/>
  <c r="L125" i="12"/>
  <c r="A126" i="12"/>
  <c r="C126" i="12"/>
  <c r="L126" i="12"/>
  <c r="A127" i="12"/>
  <c r="C127" i="12"/>
  <c r="L127" i="12"/>
  <c r="A128" i="12"/>
  <c r="C128" i="12"/>
  <c r="L128" i="12"/>
  <c r="A129" i="12"/>
  <c r="C129" i="12"/>
  <c r="L129" i="12"/>
  <c r="A130" i="12"/>
  <c r="C130" i="12"/>
  <c r="L130" i="12"/>
  <c r="A131" i="12"/>
  <c r="C131" i="12"/>
  <c r="L131" i="12"/>
  <c r="A132" i="12"/>
  <c r="C132" i="12"/>
  <c r="L132" i="12"/>
  <c r="A133" i="12"/>
  <c r="C133" i="12"/>
  <c r="L133" i="12"/>
  <c r="A134" i="12"/>
  <c r="C134" i="12"/>
  <c r="L134" i="12"/>
  <c r="A135" i="12"/>
  <c r="C135" i="12"/>
  <c r="L135" i="12"/>
  <c r="A136" i="12"/>
  <c r="C136" i="12"/>
  <c r="L136" i="12"/>
  <c r="A137" i="12"/>
  <c r="C137" i="12"/>
  <c r="L137" i="12"/>
  <c r="A138" i="12"/>
  <c r="C138" i="12"/>
  <c r="L138" i="12"/>
  <c r="A139" i="12"/>
  <c r="C139" i="12"/>
  <c r="L139" i="12"/>
  <c r="A140" i="12"/>
  <c r="C140" i="12"/>
  <c r="L140" i="12"/>
  <c r="A141" i="12"/>
  <c r="C141" i="12"/>
  <c r="L141" i="12"/>
  <c r="A142" i="12"/>
  <c r="C142" i="12"/>
  <c r="L142" i="12"/>
  <c r="A143" i="12"/>
  <c r="C143" i="12"/>
  <c r="L143" i="12"/>
  <c r="A144" i="12"/>
  <c r="C144" i="12"/>
  <c r="L144" i="1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3" i="2"/>
  <c r="B92" i="2" l="1"/>
  <c r="B132" i="2"/>
  <c r="E132" i="2" s="1"/>
  <c r="B130" i="2"/>
  <c r="B135" i="2"/>
  <c r="E135" i="2" s="1"/>
  <c r="D116" i="2"/>
  <c r="B137" i="2"/>
  <c r="E137" i="2" s="1"/>
  <c r="D134" i="2"/>
  <c r="B128" i="2"/>
  <c r="E128" i="2" s="1"/>
  <c r="D130" i="2"/>
  <c r="D135" i="2"/>
  <c r="B133" i="2"/>
  <c r="D131" i="2"/>
  <c r="B126" i="2"/>
  <c r="D137" i="2"/>
  <c r="D136" i="2"/>
  <c r="B131" i="2"/>
  <c r="E131" i="2" s="1"/>
  <c r="D129" i="2"/>
  <c r="B129" i="2"/>
  <c r="E129" i="2" s="1"/>
  <c r="D127" i="2"/>
  <c r="D128" i="2"/>
  <c r="D133" i="2"/>
  <c r="B136" i="2"/>
  <c r="E136" i="2" s="1"/>
  <c r="D132" i="2"/>
  <c r="B127" i="2"/>
  <c r="E127" i="2" s="1"/>
  <c r="D125" i="2"/>
  <c r="D126" i="2"/>
  <c r="B134" i="2"/>
  <c r="E134" i="2" s="1"/>
  <c r="B125" i="2"/>
  <c r="E125" i="2" s="1"/>
  <c r="E130" i="2"/>
  <c r="F130" i="2" s="1"/>
  <c r="E126" i="2"/>
  <c r="B86" i="2"/>
  <c r="E86" i="2" s="1"/>
  <c r="B118" i="2"/>
  <c r="E118" i="2" s="1"/>
  <c r="B110" i="2"/>
  <c r="E110" i="2" s="1"/>
  <c r="D83" i="2"/>
  <c r="D78" i="2"/>
  <c r="D101" i="2"/>
  <c r="D106" i="2"/>
  <c r="D88" i="2"/>
  <c r="D93" i="2"/>
  <c r="B120" i="2"/>
  <c r="E120" i="2" s="1"/>
  <c r="D117" i="2"/>
  <c r="D100" i="2"/>
  <c r="D91" i="2"/>
  <c r="D86" i="2"/>
  <c r="B76" i="2"/>
  <c r="E76" i="2" s="1"/>
  <c r="D73" i="2"/>
  <c r="D94" i="2"/>
  <c r="D84" i="2"/>
  <c r="B82" i="2"/>
  <c r="E82" i="2" s="1"/>
  <c r="D74" i="2"/>
  <c r="B108" i="2"/>
  <c r="E108" i="2" s="1"/>
  <c r="D121" i="2"/>
  <c r="B104" i="2"/>
  <c r="E104" i="2" s="1"/>
  <c r="D99" i="2"/>
  <c r="B94" i="2"/>
  <c r="E94" i="2" s="1"/>
  <c r="F94" i="2" s="1"/>
  <c r="B84" i="2"/>
  <c r="E84" i="2" s="1"/>
  <c r="D76" i="2"/>
  <c r="B74" i="2"/>
  <c r="E74" i="2" s="1"/>
  <c r="F74" i="2" s="1"/>
  <c r="D120" i="2"/>
  <c r="D110" i="2"/>
  <c r="D123" i="2"/>
  <c r="D98" i="2"/>
  <c r="B78" i="2"/>
  <c r="E78" i="2" s="1"/>
  <c r="D75" i="2"/>
  <c r="D119" i="2"/>
  <c r="D109" i="2"/>
  <c r="D122" i="2"/>
  <c r="D105" i="2"/>
  <c r="D90" i="2"/>
  <c r="D80" i="2"/>
  <c r="D114" i="2"/>
  <c r="D124" i="2"/>
  <c r="D102" i="2"/>
  <c r="B90" i="2"/>
  <c r="E90" i="2" s="1"/>
  <c r="B85" i="2"/>
  <c r="E85" i="2" s="1"/>
  <c r="B80" i="2"/>
  <c r="E80" i="2" s="1"/>
  <c r="D77" i="2"/>
  <c r="D72" i="2"/>
  <c r="B114" i="2"/>
  <c r="E114" i="2" s="1"/>
  <c r="B124" i="2"/>
  <c r="E124" i="2" s="1"/>
  <c r="B122" i="2"/>
  <c r="E122" i="2" s="1"/>
  <c r="B102" i="2"/>
  <c r="E102" i="2" s="1"/>
  <c r="B100" i="2"/>
  <c r="E100" i="2" s="1"/>
  <c r="D97" i="2"/>
  <c r="D87" i="2"/>
  <c r="D82" i="2"/>
  <c r="B77" i="2"/>
  <c r="E77" i="2" s="1"/>
  <c r="B72" i="2"/>
  <c r="E72" i="2" s="1"/>
  <c r="B111" i="2"/>
  <c r="E111" i="2" s="1"/>
  <c r="D108" i="2"/>
  <c r="B105" i="2"/>
  <c r="E105" i="2" s="1"/>
  <c r="D103" i="2"/>
  <c r="B97" i="2"/>
  <c r="E97" i="2" s="1"/>
  <c r="D95" i="2"/>
  <c r="B109" i="2"/>
  <c r="E109" i="2" s="1"/>
  <c r="B88" i="2"/>
  <c r="E88" i="2" s="1"/>
  <c r="B83" i="2"/>
  <c r="E83" i="2" s="1"/>
  <c r="D81" i="2"/>
  <c r="B75" i="2"/>
  <c r="B116" i="2"/>
  <c r="E116" i="2" s="1"/>
  <c r="F116" i="2" s="1"/>
  <c r="D112" i="2"/>
  <c r="D107" i="2"/>
  <c r="B103" i="2"/>
  <c r="E103" i="2" s="1"/>
  <c r="B95" i="2"/>
  <c r="E95" i="2" s="1"/>
  <c r="B119" i="2"/>
  <c r="B107" i="2"/>
  <c r="B106" i="2"/>
  <c r="D104" i="2"/>
  <c r="B98" i="2"/>
  <c r="D96" i="2"/>
  <c r="B93" i="2"/>
  <c r="E93" i="2" s="1"/>
  <c r="D89" i="2"/>
  <c r="B81" i="2"/>
  <c r="E81" i="2" s="1"/>
  <c r="D79" i="2"/>
  <c r="B73" i="2"/>
  <c r="E73" i="2" s="1"/>
  <c r="B112" i="2"/>
  <c r="E112" i="2" s="1"/>
  <c r="B101" i="2"/>
  <c r="E101" i="2" s="1"/>
  <c r="B91" i="2"/>
  <c r="E91" i="2" s="1"/>
  <c r="B117" i="2"/>
  <c r="E117" i="2" s="1"/>
  <c r="D115" i="2"/>
  <c r="B123" i="2"/>
  <c r="E123" i="2" s="1"/>
  <c r="B96" i="2"/>
  <c r="D92" i="2"/>
  <c r="B89" i="2"/>
  <c r="E89" i="2" s="1"/>
  <c r="D85" i="2"/>
  <c r="B79" i="2"/>
  <c r="E79" i="2" s="1"/>
  <c r="D118" i="2"/>
  <c r="B115" i="2"/>
  <c r="E115" i="2" s="1"/>
  <c r="D113" i="2"/>
  <c r="B99" i="2"/>
  <c r="E99" i="2" s="1"/>
  <c r="B87" i="2"/>
  <c r="E87" i="2" s="1"/>
  <c r="B113" i="2"/>
  <c r="D111" i="2"/>
  <c r="B121" i="2"/>
  <c r="E121" i="2" s="1"/>
  <c r="E92" i="2"/>
  <c r="C10" i="15"/>
  <c r="F86" i="2" l="1"/>
  <c r="F114" i="2"/>
  <c r="F128" i="2"/>
  <c r="F81" i="2"/>
  <c r="F103" i="2"/>
  <c r="F131" i="2"/>
  <c r="F79" i="2"/>
  <c r="F136" i="2"/>
  <c r="F134" i="2"/>
  <c r="F126" i="2"/>
  <c r="F85" i="2"/>
  <c r="F127" i="2"/>
  <c r="F125" i="2"/>
  <c r="E133" i="2"/>
  <c r="F133" i="2" s="1"/>
  <c r="F89" i="2"/>
  <c r="F110" i="2"/>
  <c r="F135" i="2"/>
  <c r="F129" i="2"/>
  <c r="F132" i="2"/>
  <c r="F137" i="2"/>
  <c r="F101" i="2"/>
  <c r="F97" i="2"/>
  <c r="F121" i="2"/>
  <c r="F122" i="2"/>
  <c r="F73" i="2"/>
  <c r="F78" i="2"/>
  <c r="F92" i="2"/>
  <c r="F109" i="2"/>
  <c r="F118" i="2"/>
  <c r="F100" i="2"/>
  <c r="F112" i="2"/>
  <c r="F102" i="2"/>
  <c r="F76" i="2"/>
  <c r="F124" i="2"/>
  <c r="F84" i="2"/>
  <c r="F88" i="2"/>
  <c r="F77" i="2"/>
  <c r="F104" i="2"/>
  <c r="F72" i="2"/>
  <c r="F80" i="2"/>
  <c r="F108" i="2"/>
  <c r="F93" i="2"/>
  <c r="F120" i="2"/>
  <c r="F82" i="2"/>
  <c r="F95" i="2"/>
  <c r="E113" i="2"/>
  <c r="F113" i="2" s="1"/>
  <c r="E98" i="2"/>
  <c r="F98" i="2" s="1"/>
  <c r="E107" i="2"/>
  <c r="F107" i="2" s="1"/>
  <c r="E75" i="2"/>
  <c r="F75" i="2" s="1"/>
  <c r="E119" i="2"/>
  <c r="F119" i="2" s="1"/>
  <c r="F111" i="2"/>
  <c r="E106" i="2"/>
  <c r="F106" i="2" s="1"/>
  <c r="E96" i="2"/>
  <c r="F96" i="2" s="1"/>
  <c r="F123" i="2"/>
  <c r="F115" i="2"/>
  <c r="F117" i="2"/>
  <c r="F105" i="2"/>
  <c r="F87" i="2"/>
  <c r="F83" i="2"/>
  <c r="F90" i="2"/>
  <c r="F91" i="2"/>
  <c r="F99" i="2"/>
  <c r="D3" i="2"/>
  <c r="A42" i="17"/>
  <c r="A41" i="17"/>
  <c r="A40" i="17"/>
  <c r="A39" i="17"/>
  <c r="A38" i="17"/>
  <c r="A37" i="17"/>
  <c r="A36" i="17"/>
  <c r="A35" i="17"/>
  <c r="A34" i="17"/>
  <c r="A33" i="17"/>
  <c r="A32" i="17"/>
  <c r="A31" i="17"/>
  <c r="A30" i="17"/>
  <c r="A29" i="17"/>
  <c r="A28" i="17"/>
  <c r="A27" i="17"/>
  <c r="A26" i="17"/>
  <c r="A25" i="17"/>
  <c r="A24" i="17"/>
  <c r="A23" i="17"/>
  <c r="A22" i="17"/>
  <c r="A21" i="17"/>
  <c r="A20" i="17"/>
  <c r="A19" i="17"/>
  <c r="A18" i="17"/>
  <c r="A17" i="17"/>
  <c r="A16" i="17"/>
  <c r="A15" i="17"/>
  <c r="A14" i="17"/>
  <c r="A13" i="17"/>
  <c r="A12" i="17"/>
  <c r="A11" i="17"/>
  <c r="A10" i="17"/>
  <c r="A9" i="17"/>
  <c r="A8" i="17"/>
  <c r="A7" i="17"/>
  <c r="A6" i="17"/>
  <c r="A5" i="17"/>
  <c r="A4" i="17"/>
  <c r="G3" i="17"/>
  <c r="A3" i="17"/>
  <c r="A4" i="13"/>
  <c r="A5" i="13"/>
  <c r="A6" i="13"/>
  <c r="A7" i="13"/>
  <c r="A8" i="13"/>
  <c r="A9" i="13"/>
  <c r="A10" i="13"/>
  <c r="A11" i="13"/>
  <c r="A12" i="13"/>
  <c r="A13" i="13"/>
  <c r="A14" i="13"/>
  <c r="A15" i="13"/>
  <c r="A16" i="13"/>
  <c r="A17" i="13"/>
  <c r="A18" i="13"/>
  <c r="A19" i="13"/>
  <c r="A20" i="13"/>
  <c r="A21" i="13"/>
  <c r="A22" i="13"/>
  <c r="A23" i="13"/>
  <c r="A24" i="13"/>
  <c r="A25" i="13"/>
  <c r="A26" i="13"/>
  <c r="A27" i="13"/>
  <c r="A28" i="13"/>
  <c r="A29" i="13"/>
  <c r="A30" i="13"/>
  <c r="A31" i="13"/>
  <c r="A32" i="13"/>
  <c r="A33" i="13"/>
  <c r="A34" i="13"/>
  <c r="A35" i="13"/>
  <c r="A36" i="13"/>
  <c r="A37" i="13"/>
  <c r="A38" i="13"/>
  <c r="A39" i="13"/>
  <c r="A40" i="13"/>
  <c r="A41" i="13"/>
  <c r="A42" i="13"/>
  <c r="A3" i="13"/>
  <c r="A4" i="12"/>
  <c r="A5" i="12"/>
  <c r="A6" i="12"/>
  <c r="A7" i="12"/>
  <c r="A8" i="12"/>
  <c r="A9" i="12"/>
  <c r="A10" i="12"/>
  <c r="A11" i="12"/>
  <c r="A12" i="12"/>
  <c r="A13" i="12"/>
  <c r="A14" i="12"/>
  <c r="A15" i="12"/>
  <c r="A16" i="12"/>
  <c r="A17" i="12"/>
  <c r="A18" i="12"/>
  <c r="A19" i="12"/>
  <c r="A20" i="12"/>
  <c r="A21" i="12"/>
  <c r="A22" i="12"/>
  <c r="A23" i="12"/>
  <c r="A24" i="12"/>
  <c r="A25" i="12"/>
  <c r="A26" i="12"/>
  <c r="A27" i="12"/>
  <c r="A28" i="12"/>
  <c r="A29" i="12"/>
  <c r="A30" i="12"/>
  <c r="A31" i="12"/>
  <c r="A32" i="12"/>
  <c r="A33" i="12"/>
  <c r="A34" i="12"/>
  <c r="A35" i="12"/>
  <c r="A36" i="12"/>
  <c r="A37" i="12"/>
  <c r="A38" i="12"/>
  <c r="A39" i="12"/>
  <c r="A40" i="12"/>
  <c r="A41" i="12"/>
  <c r="A42" i="12"/>
  <c r="A3" i="12"/>
  <c r="F3" i="16"/>
  <c r="A42" i="16"/>
  <c r="A41" i="16"/>
  <c r="A40" i="16"/>
  <c r="A39" i="16"/>
  <c r="A38" i="16"/>
  <c r="A37" i="16"/>
  <c r="A36" i="16"/>
  <c r="A35" i="16"/>
  <c r="A34" i="16"/>
  <c r="A33" i="16"/>
  <c r="A32" i="16"/>
  <c r="A31" i="16"/>
  <c r="A30" i="16"/>
  <c r="A29" i="16"/>
  <c r="A28" i="16"/>
  <c r="A27" i="16"/>
  <c r="A26" i="16"/>
  <c r="A25" i="16"/>
  <c r="A24" i="16"/>
  <c r="A23" i="16"/>
  <c r="A22" i="16"/>
  <c r="A21" i="16"/>
  <c r="A20" i="16"/>
  <c r="A19" i="16"/>
  <c r="A18" i="16"/>
  <c r="A17" i="16"/>
  <c r="A16" i="16"/>
  <c r="A15" i="16"/>
  <c r="A14" i="16"/>
  <c r="A13" i="16"/>
  <c r="A12" i="16"/>
  <c r="A11" i="16"/>
  <c r="A10" i="16"/>
  <c r="A9" i="16"/>
  <c r="A8" i="16"/>
  <c r="A7" i="16"/>
  <c r="A6" i="16"/>
  <c r="A5" i="16"/>
  <c r="A4" i="16"/>
  <c r="A3" i="16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3" i="5"/>
  <c r="C421" i="15"/>
  <c r="C420" i="15"/>
  <c r="C419" i="15"/>
  <c r="C418" i="15"/>
  <c r="C417" i="15"/>
  <c r="C416" i="15"/>
  <c r="C415" i="15"/>
  <c r="C414" i="15"/>
  <c r="C413" i="15"/>
  <c r="C412" i="15"/>
  <c r="C411" i="15"/>
  <c r="C410" i="15"/>
  <c r="C409" i="15"/>
  <c r="C408" i="15"/>
  <c r="C407" i="15"/>
  <c r="C406" i="15"/>
  <c r="C405" i="15"/>
  <c r="C404" i="15"/>
  <c r="C403" i="15"/>
  <c r="C402" i="15"/>
  <c r="C401" i="15"/>
  <c r="C400" i="15"/>
  <c r="C399" i="15"/>
  <c r="C398" i="15"/>
  <c r="C397" i="15"/>
  <c r="C396" i="15"/>
  <c r="C395" i="15"/>
  <c r="C394" i="15"/>
  <c r="C393" i="15"/>
  <c r="C392" i="15"/>
  <c r="C391" i="15"/>
  <c r="C390" i="15"/>
  <c r="C389" i="15"/>
  <c r="C388" i="15"/>
  <c r="C387" i="15"/>
  <c r="C386" i="15"/>
  <c r="C385" i="15"/>
  <c r="C384" i="15"/>
  <c r="C383" i="15"/>
  <c r="C382" i="15"/>
  <c r="C381" i="15"/>
  <c r="C380" i="15"/>
  <c r="C379" i="15"/>
  <c r="C378" i="15"/>
  <c r="C377" i="15"/>
  <c r="C376" i="15"/>
  <c r="C375" i="15"/>
  <c r="C374" i="15"/>
  <c r="C373" i="15"/>
  <c r="C372" i="15"/>
  <c r="C371" i="15"/>
  <c r="C370" i="15"/>
  <c r="C369" i="15"/>
  <c r="C368" i="15"/>
  <c r="C367" i="15"/>
  <c r="C366" i="15"/>
  <c r="C365" i="15"/>
  <c r="C364" i="15"/>
  <c r="C363" i="15"/>
  <c r="C362" i="15"/>
  <c r="C361" i="15"/>
  <c r="C360" i="15"/>
  <c r="C359" i="15"/>
  <c r="C358" i="15"/>
  <c r="C357" i="15"/>
  <c r="C356" i="15"/>
  <c r="C355" i="15"/>
  <c r="C354" i="15"/>
  <c r="C353" i="15"/>
  <c r="C352" i="15"/>
  <c r="C351" i="15"/>
  <c r="C350" i="15"/>
  <c r="C349" i="15"/>
  <c r="C348" i="15"/>
  <c r="C347" i="15"/>
  <c r="C346" i="15"/>
  <c r="C345" i="15"/>
  <c r="C344" i="15"/>
  <c r="C343" i="15"/>
  <c r="C342" i="15"/>
  <c r="C341" i="15"/>
  <c r="C340" i="15"/>
  <c r="C339" i="15"/>
  <c r="C338" i="15"/>
  <c r="C337" i="15"/>
  <c r="C336" i="15"/>
  <c r="C335" i="15"/>
  <c r="C334" i="15"/>
  <c r="C333" i="15"/>
  <c r="C332" i="15"/>
  <c r="C331" i="15"/>
  <c r="C330" i="15"/>
  <c r="C329" i="15"/>
  <c r="C328" i="15"/>
  <c r="C327" i="15"/>
  <c r="C326" i="15"/>
  <c r="C325" i="15"/>
  <c r="C324" i="15"/>
  <c r="C323" i="15"/>
  <c r="C322" i="15"/>
  <c r="C321" i="15"/>
  <c r="C320" i="15"/>
  <c r="C319" i="15"/>
  <c r="C318" i="15"/>
  <c r="C317" i="15"/>
  <c r="C316" i="15"/>
  <c r="C315" i="15"/>
  <c r="C314" i="15"/>
  <c r="C313" i="15"/>
  <c r="C312" i="15"/>
  <c r="C311" i="15"/>
  <c r="C310" i="15"/>
  <c r="C309" i="15"/>
  <c r="C308" i="15"/>
  <c r="C307" i="15"/>
  <c r="C306" i="15"/>
  <c r="C305" i="15"/>
  <c r="C304" i="15"/>
  <c r="C303" i="15"/>
  <c r="C302" i="15"/>
  <c r="C301" i="15"/>
  <c r="C300" i="15"/>
  <c r="C299" i="15"/>
  <c r="C298" i="15"/>
  <c r="C297" i="15"/>
  <c r="C296" i="15"/>
  <c r="C295" i="15"/>
  <c r="C294" i="15"/>
  <c r="C293" i="15"/>
  <c r="C292" i="15"/>
  <c r="C291" i="15"/>
  <c r="C290" i="15"/>
  <c r="C289" i="15"/>
  <c r="C288" i="15"/>
  <c r="C287" i="15"/>
  <c r="C286" i="15"/>
  <c r="C285" i="15"/>
  <c r="C284" i="15"/>
  <c r="C283" i="15"/>
  <c r="C282" i="15"/>
  <c r="C281" i="15"/>
  <c r="C280" i="15"/>
  <c r="C279" i="15"/>
  <c r="C278" i="15"/>
  <c r="C277" i="15"/>
  <c r="C276" i="15"/>
  <c r="C275" i="15"/>
  <c r="C274" i="15"/>
  <c r="C273" i="15"/>
  <c r="C272" i="15"/>
  <c r="C271" i="15"/>
  <c r="C270" i="15"/>
  <c r="C269" i="15"/>
  <c r="C268" i="15"/>
  <c r="C267" i="15"/>
  <c r="C266" i="15"/>
  <c r="C265" i="15"/>
  <c r="C264" i="15"/>
  <c r="C263" i="15"/>
  <c r="C262" i="15"/>
  <c r="C261" i="15"/>
  <c r="C260" i="15"/>
  <c r="C259" i="15"/>
  <c r="C258" i="15"/>
  <c r="C257" i="15"/>
  <c r="C256" i="15"/>
  <c r="C255" i="15"/>
  <c r="C254" i="15"/>
  <c r="C253" i="15"/>
  <c r="C252" i="15"/>
  <c r="C251" i="15"/>
  <c r="C250" i="15"/>
  <c r="C249" i="15"/>
  <c r="C248" i="15"/>
  <c r="C247" i="15"/>
  <c r="C246" i="15"/>
  <c r="C245" i="15"/>
  <c r="C244" i="15"/>
  <c r="C243" i="15"/>
  <c r="C242" i="15"/>
  <c r="C241" i="15"/>
  <c r="C240" i="15"/>
  <c r="C239" i="15"/>
  <c r="C238" i="15"/>
  <c r="C237" i="15"/>
  <c r="C236" i="15"/>
  <c r="C235" i="15"/>
  <c r="C234" i="15"/>
  <c r="C233" i="15"/>
  <c r="C232" i="15"/>
  <c r="C231" i="15"/>
  <c r="C230" i="15"/>
  <c r="C229" i="15"/>
  <c r="C228" i="15"/>
  <c r="C227" i="15"/>
  <c r="C226" i="15"/>
  <c r="C225" i="15"/>
  <c r="C224" i="15"/>
  <c r="C223" i="15"/>
  <c r="C222" i="15"/>
  <c r="C221" i="15"/>
  <c r="C220" i="15"/>
  <c r="C219" i="15"/>
  <c r="C218" i="15"/>
  <c r="C217" i="15"/>
  <c r="C216" i="15"/>
  <c r="C215" i="15"/>
  <c r="C214" i="15"/>
  <c r="C213" i="15"/>
  <c r="C212" i="15"/>
  <c r="C211" i="15"/>
  <c r="C210" i="15"/>
  <c r="C209" i="15"/>
  <c r="C208" i="15"/>
  <c r="C207" i="15"/>
  <c r="C206" i="15"/>
  <c r="C205" i="15"/>
  <c r="C204" i="15"/>
  <c r="C203" i="15"/>
  <c r="C202" i="15"/>
  <c r="C201" i="15"/>
  <c r="C200" i="15"/>
  <c r="C199" i="15"/>
  <c r="C198" i="15"/>
  <c r="C197" i="15"/>
  <c r="C196" i="15"/>
  <c r="C195" i="15"/>
  <c r="C194" i="15"/>
  <c r="C193" i="15"/>
  <c r="C192" i="15"/>
  <c r="C191" i="15"/>
  <c r="C190" i="15"/>
  <c r="C189" i="15"/>
  <c r="C188" i="15"/>
  <c r="C187" i="15"/>
  <c r="C186" i="15"/>
  <c r="C185" i="15"/>
  <c r="C184" i="15"/>
  <c r="C183" i="15"/>
  <c r="C182" i="15"/>
  <c r="C181" i="15"/>
  <c r="C180" i="15"/>
  <c r="C179" i="15"/>
  <c r="C178" i="15"/>
  <c r="C177" i="15"/>
  <c r="C176" i="15"/>
  <c r="C175" i="15"/>
  <c r="C174" i="15"/>
  <c r="C173" i="15"/>
  <c r="C172" i="15"/>
  <c r="C171" i="15"/>
  <c r="C170" i="15"/>
  <c r="C169" i="15"/>
  <c r="C168" i="15"/>
  <c r="C167" i="15"/>
  <c r="C166" i="15"/>
  <c r="C165" i="15"/>
  <c r="C164" i="15"/>
  <c r="C163" i="15"/>
  <c r="C162" i="15"/>
  <c r="C161" i="15"/>
  <c r="C160" i="15"/>
  <c r="C159" i="15"/>
  <c r="C158" i="15"/>
  <c r="C157" i="15"/>
  <c r="C156" i="15"/>
  <c r="C155" i="15"/>
  <c r="C154" i="15"/>
  <c r="C153" i="15"/>
  <c r="C152" i="15"/>
  <c r="C151" i="15"/>
  <c r="C150" i="15"/>
  <c r="C149" i="15"/>
  <c r="C148" i="15"/>
  <c r="C147" i="15"/>
  <c r="C146" i="15"/>
  <c r="C145" i="15"/>
  <c r="C144" i="15"/>
  <c r="C143" i="15"/>
  <c r="C142" i="15"/>
  <c r="C141" i="15"/>
  <c r="C140" i="15"/>
  <c r="C139" i="15"/>
  <c r="C138" i="15"/>
  <c r="C137" i="15"/>
  <c r="C136" i="15"/>
  <c r="C135" i="15"/>
  <c r="C134" i="15"/>
  <c r="C133" i="15"/>
  <c r="C132" i="15"/>
  <c r="C131" i="15"/>
  <c r="C130" i="15"/>
  <c r="C129" i="15"/>
  <c r="C128" i="15"/>
  <c r="C127" i="15"/>
  <c r="C126" i="15"/>
  <c r="C125" i="15"/>
  <c r="C124" i="15"/>
  <c r="C123" i="15"/>
  <c r="C122" i="15"/>
  <c r="C121" i="15"/>
  <c r="C120" i="15"/>
  <c r="C119" i="15"/>
  <c r="C118" i="15"/>
  <c r="C117" i="15"/>
  <c r="C116" i="15"/>
  <c r="C115" i="15"/>
  <c r="C114" i="15"/>
  <c r="C113" i="15"/>
  <c r="C112" i="15"/>
  <c r="C111" i="15"/>
  <c r="C110" i="15"/>
  <c r="C109" i="15"/>
  <c r="C108" i="15"/>
  <c r="C107" i="15"/>
  <c r="C106" i="15"/>
  <c r="C105" i="15"/>
  <c r="C104" i="15"/>
  <c r="C103" i="15"/>
  <c r="C102" i="15"/>
  <c r="C101" i="15"/>
  <c r="C100" i="15"/>
  <c r="C99" i="15"/>
  <c r="C98" i="15"/>
  <c r="C97" i="15"/>
  <c r="C96" i="15"/>
  <c r="C95" i="15"/>
  <c r="C94" i="15"/>
  <c r="C93" i="15"/>
  <c r="C92" i="15"/>
  <c r="C91" i="15"/>
  <c r="C90" i="15"/>
  <c r="C89" i="15"/>
  <c r="C88" i="15"/>
  <c r="C87" i="15"/>
  <c r="C86" i="15"/>
  <c r="C85" i="15"/>
  <c r="C84" i="15"/>
  <c r="C83" i="15"/>
  <c r="C82" i="15"/>
  <c r="C81" i="15"/>
  <c r="C80" i="15"/>
  <c r="C79" i="15"/>
  <c r="C78" i="15"/>
  <c r="C77" i="15"/>
  <c r="C76" i="15"/>
  <c r="C75" i="15"/>
  <c r="C74" i="15"/>
  <c r="C73" i="15"/>
  <c r="C72" i="15"/>
  <c r="C71" i="15"/>
  <c r="C70" i="15"/>
  <c r="C69" i="15"/>
  <c r="C68" i="15"/>
  <c r="C67" i="15"/>
  <c r="C66" i="15"/>
  <c r="C65" i="15"/>
  <c r="C64" i="15"/>
  <c r="C63" i="15"/>
  <c r="C62" i="15"/>
  <c r="C61" i="15"/>
  <c r="C60" i="15"/>
  <c r="C59" i="15"/>
  <c r="C58" i="15"/>
  <c r="C57" i="15"/>
  <c r="C56" i="15"/>
  <c r="C55" i="15"/>
  <c r="C54" i="15"/>
  <c r="C53" i="15"/>
  <c r="C52" i="15"/>
  <c r="C51" i="15"/>
  <c r="C50" i="15"/>
  <c r="C49" i="15"/>
  <c r="C48" i="15"/>
  <c r="C47" i="15"/>
  <c r="C46" i="15"/>
  <c r="C45" i="15"/>
  <c r="C44" i="15"/>
  <c r="B44" i="15"/>
  <c r="C43" i="15"/>
  <c r="C42" i="15"/>
  <c r="C41" i="15"/>
  <c r="C40" i="15"/>
  <c r="C39" i="15"/>
  <c r="C38" i="15"/>
  <c r="C37" i="15"/>
  <c r="C36" i="15"/>
  <c r="C35" i="15"/>
  <c r="C34" i="15"/>
  <c r="C33" i="15"/>
  <c r="C32" i="15"/>
  <c r="C31" i="15"/>
  <c r="C30" i="15"/>
  <c r="C29" i="15"/>
  <c r="C28" i="15"/>
  <c r="C27" i="15"/>
  <c r="C26" i="15"/>
  <c r="C25" i="15"/>
  <c r="C24" i="15"/>
  <c r="C23" i="15"/>
  <c r="C22" i="15"/>
  <c r="C21" i="15"/>
  <c r="C20" i="15"/>
  <c r="C19" i="15"/>
  <c r="C18" i="15"/>
  <c r="C17" i="15"/>
  <c r="C16" i="15"/>
  <c r="C15" i="15"/>
  <c r="C14" i="15"/>
  <c r="C13" i="15"/>
  <c r="C12" i="15"/>
  <c r="C11" i="15"/>
  <c r="C9" i="15"/>
  <c r="C8" i="15"/>
  <c r="C7" i="15"/>
  <c r="C6" i="15"/>
  <c r="C5" i="15"/>
  <c r="C4" i="15"/>
  <c r="C3" i="15"/>
  <c r="B128" i="5" l="1"/>
  <c r="C128" i="5" s="1"/>
  <c r="D128" i="5" s="1"/>
  <c r="P128" i="5" s="1"/>
  <c r="B136" i="5"/>
  <c r="C136" i="5" s="1"/>
  <c r="D136" i="5" s="1"/>
  <c r="P136" i="5" s="1"/>
  <c r="B125" i="5"/>
  <c r="C125" i="5" s="1"/>
  <c r="D125" i="5" s="1"/>
  <c r="P125" i="5" s="1"/>
  <c r="B135" i="5"/>
  <c r="C135" i="5" s="1"/>
  <c r="D135" i="5" s="1"/>
  <c r="P135" i="5" s="1"/>
  <c r="B132" i="5"/>
  <c r="C132" i="5" s="1"/>
  <c r="D132" i="5" s="1"/>
  <c r="P132" i="5" s="1"/>
  <c r="B98" i="5"/>
  <c r="C98" i="5" s="1"/>
  <c r="D98" i="5" s="1"/>
  <c r="P98" i="5" s="1"/>
  <c r="B78" i="5"/>
  <c r="B79" i="5"/>
  <c r="C79" i="5" s="1"/>
  <c r="D79" i="5" s="1"/>
  <c r="P79" i="5" s="1"/>
  <c r="B86" i="5"/>
  <c r="B104" i="5"/>
  <c r="C104" i="5" s="1"/>
  <c r="D104" i="5" s="1"/>
  <c r="P104" i="5" s="1"/>
  <c r="B107" i="5"/>
  <c r="C107" i="5" s="1"/>
  <c r="D107" i="5" s="1"/>
  <c r="P107" i="5" s="1"/>
  <c r="B111" i="5"/>
  <c r="C111" i="5" s="1"/>
  <c r="D111" i="5" s="1"/>
  <c r="P111" i="5" s="1"/>
  <c r="B114" i="5"/>
  <c r="C114" i="5" s="1"/>
  <c r="D114" i="5" s="1"/>
  <c r="P114" i="5" s="1"/>
  <c r="B124" i="5"/>
  <c r="C124" i="5" s="1"/>
  <c r="D124" i="5" s="1"/>
  <c r="P124" i="5" s="1"/>
  <c r="B127" i="5"/>
  <c r="C127" i="5" s="1"/>
  <c r="D127" i="5" s="1"/>
  <c r="P127" i="5" s="1"/>
  <c r="B131" i="5"/>
  <c r="C131" i="5" s="1"/>
  <c r="D131" i="5" s="1"/>
  <c r="P131" i="5" s="1"/>
  <c r="B134" i="5"/>
  <c r="C134" i="5" s="1"/>
  <c r="D134" i="5" s="1"/>
  <c r="P134" i="5" s="1"/>
  <c r="B130" i="5"/>
  <c r="B77" i="5"/>
  <c r="B96" i="5"/>
  <c r="C96" i="5" s="1"/>
  <c r="D96" i="5" s="1"/>
  <c r="P96" i="5" s="1"/>
  <c r="B103" i="5"/>
  <c r="C103" i="5" s="1"/>
  <c r="D103" i="5" s="1"/>
  <c r="P103" i="5" s="1"/>
  <c r="B76" i="5"/>
  <c r="C76" i="5" s="1"/>
  <c r="D76" i="5" s="1"/>
  <c r="P76" i="5" s="1"/>
  <c r="B118" i="5"/>
  <c r="C118" i="5" s="1"/>
  <c r="D118" i="5" s="1"/>
  <c r="P118" i="5" s="1"/>
  <c r="B106" i="5"/>
  <c r="C106" i="5" s="1"/>
  <c r="D106" i="5" s="1"/>
  <c r="P106" i="5" s="1"/>
  <c r="B109" i="5"/>
  <c r="B126" i="5"/>
  <c r="C126" i="5" s="1"/>
  <c r="D126" i="5" s="1"/>
  <c r="P126" i="5" s="1"/>
  <c r="B129" i="5"/>
  <c r="B137" i="5"/>
  <c r="C137" i="5" s="1"/>
  <c r="D137" i="5" s="1"/>
  <c r="P137" i="5" s="1"/>
  <c r="B73" i="5"/>
  <c r="C73" i="5" s="1"/>
  <c r="D73" i="5" s="1"/>
  <c r="P73" i="5" s="1"/>
  <c r="B101" i="5"/>
  <c r="B102" i="5"/>
  <c r="C102" i="5" s="1"/>
  <c r="D102" i="5" s="1"/>
  <c r="P102" i="5" s="1"/>
  <c r="B133" i="5"/>
  <c r="C133" i="5" s="1"/>
  <c r="D133" i="5" s="1"/>
  <c r="P133" i="5" s="1"/>
  <c r="B89" i="5"/>
  <c r="C89" i="5" s="1"/>
  <c r="D89" i="5" s="1"/>
  <c r="P89" i="5" s="1"/>
  <c r="B108" i="5"/>
  <c r="C108" i="5" s="1"/>
  <c r="D108" i="5" s="1"/>
  <c r="P108" i="5" s="1"/>
  <c r="B120" i="5"/>
  <c r="C120" i="5" s="1"/>
  <c r="D120" i="5" s="1"/>
  <c r="P120" i="5" s="1"/>
  <c r="B80" i="5"/>
  <c r="C80" i="5" s="1"/>
  <c r="D80" i="5" s="1"/>
  <c r="P80" i="5" s="1"/>
  <c r="B122" i="5"/>
  <c r="C122" i="5" s="1"/>
  <c r="D122" i="5" s="1"/>
  <c r="P122" i="5" s="1"/>
  <c r="B85" i="5"/>
  <c r="C85" i="5" s="1"/>
  <c r="D85" i="5" s="1"/>
  <c r="P85" i="5" s="1"/>
  <c r="B94" i="5"/>
  <c r="C94" i="5" s="1"/>
  <c r="D94" i="5" s="1"/>
  <c r="P94" i="5" s="1"/>
  <c r="B99" i="5"/>
  <c r="C99" i="5" s="1"/>
  <c r="D99" i="5" s="1"/>
  <c r="P99" i="5" s="1"/>
  <c r="B112" i="5"/>
  <c r="C112" i="5" s="1"/>
  <c r="D112" i="5" s="1"/>
  <c r="P112" i="5" s="1"/>
  <c r="B82" i="5"/>
  <c r="C82" i="5" s="1"/>
  <c r="D82" i="5" s="1"/>
  <c r="P82" i="5" s="1"/>
  <c r="B90" i="5"/>
  <c r="B119" i="5"/>
  <c r="C119" i="5" s="1"/>
  <c r="D119" i="5" s="1"/>
  <c r="P119" i="5" s="1"/>
  <c r="B84" i="5"/>
  <c r="C84" i="5" s="1"/>
  <c r="D84" i="5" s="1"/>
  <c r="P84" i="5" s="1"/>
  <c r="B121" i="5"/>
  <c r="B91" i="5"/>
  <c r="C91" i="5" s="1"/>
  <c r="D91" i="5" s="1"/>
  <c r="P91" i="5" s="1"/>
  <c r="B113" i="5"/>
  <c r="C113" i="5" s="1"/>
  <c r="D113" i="5" s="1"/>
  <c r="P113" i="5" s="1"/>
  <c r="B100" i="5"/>
  <c r="C100" i="5" s="1"/>
  <c r="D100" i="5" s="1"/>
  <c r="P100" i="5" s="1"/>
  <c r="B105" i="5"/>
  <c r="C105" i="5" s="1"/>
  <c r="D105" i="5" s="1"/>
  <c r="P105" i="5" s="1"/>
  <c r="B117" i="5"/>
  <c r="C117" i="5" s="1"/>
  <c r="D117" i="5" s="1"/>
  <c r="P117" i="5" s="1"/>
  <c r="B83" i="5"/>
  <c r="C83" i="5" s="1"/>
  <c r="D83" i="5" s="1"/>
  <c r="P83" i="5" s="1"/>
  <c r="B88" i="5"/>
  <c r="C88" i="5" s="1"/>
  <c r="D88" i="5" s="1"/>
  <c r="P88" i="5" s="1"/>
  <c r="B93" i="5"/>
  <c r="B74" i="5"/>
  <c r="B95" i="5"/>
  <c r="C95" i="5" s="1"/>
  <c r="D95" i="5" s="1"/>
  <c r="P95" i="5" s="1"/>
  <c r="B123" i="5"/>
  <c r="C123" i="5" s="1"/>
  <c r="D123" i="5" s="1"/>
  <c r="P123" i="5" s="1"/>
  <c r="B97" i="5"/>
  <c r="C97" i="5" s="1"/>
  <c r="D97" i="5" s="1"/>
  <c r="P97" i="5" s="1"/>
  <c r="B81" i="5"/>
  <c r="C81" i="5" s="1"/>
  <c r="D81" i="5" s="1"/>
  <c r="P81" i="5" s="1"/>
  <c r="B92" i="5"/>
  <c r="C92" i="5" s="1"/>
  <c r="D92" i="5" s="1"/>
  <c r="P92" i="5" s="1"/>
  <c r="B72" i="5"/>
  <c r="B116" i="5"/>
  <c r="C116" i="5" s="1"/>
  <c r="D116" i="5" s="1"/>
  <c r="P116" i="5" s="1"/>
  <c r="B75" i="5"/>
  <c r="C75" i="5" s="1"/>
  <c r="D75" i="5" s="1"/>
  <c r="P75" i="5" s="1"/>
  <c r="B87" i="5"/>
  <c r="C87" i="5" s="1"/>
  <c r="D87" i="5" s="1"/>
  <c r="P87" i="5" s="1"/>
  <c r="B115" i="5"/>
  <c r="B110" i="5"/>
  <c r="B160" i="12"/>
  <c r="N160" i="12" s="1"/>
  <c r="O160" i="12" s="1"/>
  <c r="B171" i="12"/>
  <c r="N171" i="12" s="1"/>
  <c r="O171" i="12" s="1"/>
  <c r="B172" i="12"/>
  <c r="N172" i="12" s="1"/>
  <c r="O172" i="12" s="1"/>
  <c r="B143" i="12"/>
  <c r="N143" i="12" s="1"/>
  <c r="O143" i="12" s="1"/>
  <c r="B164" i="12"/>
  <c r="N164" i="12" s="1"/>
  <c r="O164" i="12" s="1"/>
  <c r="B175" i="12"/>
  <c r="N175" i="12" s="1"/>
  <c r="O175" i="12" s="1"/>
  <c r="B174" i="12"/>
  <c r="N174" i="12" s="1"/>
  <c r="O174" i="12" s="1"/>
  <c r="B192" i="12"/>
  <c r="N192" i="12" s="1"/>
  <c r="B141" i="12"/>
  <c r="N141" i="12" s="1"/>
  <c r="O141" i="12" s="1"/>
  <c r="B106" i="12"/>
  <c r="N106" i="12" s="1"/>
  <c r="O106" i="12" s="1"/>
  <c r="B135" i="12"/>
  <c r="N135" i="12" s="1"/>
  <c r="O135" i="12" s="1"/>
  <c r="B96" i="12"/>
  <c r="N96" i="12" s="1"/>
  <c r="O96" i="12" s="1"/>
  <c r="B190" i="12"/>
  <c r="N190" i="12" s="1"/>
  <c r="B136" i="12"/>
  <c r="N136" i="12" s="1"/>
  <c r="O136" i="12" s="1"/>
  <c r="B104" i="12"/>
  <c r="N104" i="12" s="1"/>
  <c r="O104" i="12" s="1"/>
  <c r="B97" i="12"/>
  <c r="N97" i="12" s="1"/>
  <c r="O97" i="12" s="1"/>
  <c r="B123" i="12"/>
  <c r="N123" i="12" s="1"/>
  <c r="O123" i="12" s="1"/>
  <c r="B150" i="12"/>
  <c r="N150" i="12" s="1"/>
  <c r="O150" i="12" s="1"/>
  <c r="B128" i="12"/>
  <c r="N128" i="12" s="1"/>
  <c r="O128" i="12" s="1"/>
  <c r="B181" i="12"/>
  <c r="N181" i="12" s="1"/>
  <c r="B137" i="12"/>
  <c r="N137" i="12" s="1"/>
  <c r="O137" i="12" s="1"/>
  <c r="B153" i="12"/>
  <c r="N153" i="12" s="1"/>
  <c r="O153" i="12" s="1"/>
  <c r="B166" i="12"/>
  <c r="N166" i="12" s="1"/>
  <c r="O166" i="12" s="1"/>
  <c r="B168" i="12"/>
  <c r="N168" i="12" s="1"/>
  <c r="O168" i="12" s="1"/>
  <c r="B144" i="12"/>
  <c r="N144" i="12" s="1"/>
  <c r="O144" i="12" s="1"/>
  <c r="B92" i="12"/>
  <c r="N92" i="12" s="1"/>
  <c r="O92" i="12" s="1"/>
  <c r="B133" i="12"/>
  <c r="N133" i="12" s="1"/>
  <c r="O133" i="12" s="1"/>
  <c r="B87" i="12"/>
  <c r="N87" i="12" s="1"/>
  <c r="O87" i="12" s="1"/>
  <c r="B115" i="12"/>
  <c r="N115" i="12" s="1"/>
  <c r="O115" i="12" s="1"/>
  <c r="B188" i="12"/>
  <c r="N188" i="12" s="1"/>
  <c r="B134" i="12"/>
  <c r="N134" i="12" s="1"/>
  <c r="O134" i="12" s="1"/>
  <c r="B99" i="12"/>
  <c r="N99" i="12" s="1"/>
  <c r="O99" i="12" s="1"/>
  <c r="B84" i="12"/>
  <c r="N84" i="12" s="1"/>
  <c r="O84" i="12" s="1"/>
  <c r="B114" i="12"/>
  <c r="N114" i="12" s="1"/>
  <c r="O114" i="12" s="1"/>
  <c r="B156" i="12"/>
  <c r="N156" i="12" s="1"/>
  <c r="O156" i="12" s="1"/>
  <c r="B126" i="12"/>
  <c r="N126" i="12" s="1"/>
  <c r="O126" i="12" s="1"/>
  <c r="B148" i="12"/>
  <c r="N148" i="12" s="1"/>
  <c r="O148" i="12" s="1"/>
  <c r="B179" i="12"/>
  <c r="N179" i="12" s="1"/>
  <c r="B119" i="12"/>
  <c r="N119" i="12" s="1"/>
  <c r="O119" i="12" s="1"/>
  <c r="B169" i="12"/>
  <c r="N169" i="12" s="1"/>
  <c r="O169" i="12" s="1"/>
  <c r="B163" i="12"/>
  <c r="N163" i="12" s="1"/>
  <c r="O163" i="12" s="1"/>
  <c r="B167" i="12"/>
  <c r="N167" i="12" s="1"/>
  <c r="O167" i="12" s="1"/>
  <c r="B124" i="12"/>
  <c r="N124" i="12" s="1"/>
  <c r="O124" i="12" s="1"/>
  <c r="B85" i="12"/>
  <c r="N85" i="12" s="1"/>
  <c r="O85" i="12" s="1"/>
  <c r="B94" i="12"/>
  <c r="N94" i="12" s="1"/>
  <c r="O94" i="12" s="1"/>
  <c r="B186" i="12"/>
  <c r="N186" i="12" s="1"/>
  <c r="B88" i="12"/>
  <c r="N88" i="12" s="1"/>
  <c r="O88" i="12" s="1"/>
  <c r="B129" i="12"/>
  <c r="N129" i="12" s="1"/>
  <c r="O129" i="12" s="1"/>
  <c r="B147" i="12"/>
  <c r="N147" i="12" s="1"/>
  <c r="O147" i="12" s="1"/>
  <c r="B121" i="12"/>
  <c r="N121" i="12" s="1"/>
  <c r="O121" i="12" s="1"/>
  <c r="B177" i="12"/>
  <c r="N177" i="12" s="1"/>
  <c r="B110" i="12"/>
  <c r="N110" i="12" s="1"/>
  <c r="O110" i="12" s="1"/>
  <c r="B146" i="12"/>
  <c r="N146" i="12" s="1"/>
  <c r="O146" i="12" s="1"/>
  <c r="B170" i="12"/>
  <c r="N170" i="12" s="1"/>
  <c r="O170" i="12" s="1"/>
  <c r="B151" i="12"/>
  <c r="N151" i="12" s="1"/>
  <c r="O151" i="12" s="1"/>
  <c r="B184" i="12"/>
  <c r="N184" i="12" s="1"/>
  <c r="B127" i="12"/>
  <c r="N127" i="12" s="1"/>
  <c r="O127" i="12" s="1"/>
  <c r="B86" i="12"/>
  <c r="N86" i="12" s="1"/>
  <c r="O86" i="12" s="1"/>
  <c r="B152" i="12"/>
  <c r="N152" i="12" s="1"/>
  <c r="O152" i="12" s="1"/>
  <c r="B107" i="12"/>
  <c r="N107" i="12" s="1"/>
  <c r="O107" i="12" s="1"/>
  <c r="B112" i="12"/>
  <c r="N112" i="12" s="1"/>
  <c r="O112" i="12" s="1"/>
  <c r="B159" i="12"/>
  <c r="N159" i="12" s="1"/>
  <c r="O159" i="12" s="1"/>
  <c r="B161" i="12"/>
  <c r="N161" i="12" s="1"/>
  <c r="O161" i="12" s="1"/>
  <c r="B173" i="12"/>
  <c r="N173" i="12" s="1"/>
  <c r="O173" i="12" s="1"/>
  <c r="B194" i="12"/>
  <c r="N194" i="12" s="1"/>
  <c r="B140" i="12"/>
  <c r="N140" i="12" s="1"/>
  <c r="O140" i="12" s="1"/>
  <c r="B117" i="12"/>
  <c r="N117" i="12" s="1"/>
  <c r="O117" i="12" s="1"/>
  <c r="B182" i="12"/>
  <c r="N182" i="12" s="1"/>
  <c r="B125" i="12"/>
  <c r="N125" i="12" s="1"/>
  <c r="O125" i="12" s="1"/>
  <c r="B132" i="12"/>
  <c r="N132" i="12" s="1"/>
  <c r="O132" i="12" s="1"/>
  <c r="B102" i="12"/>
  <c r="N102" i="12" s="1"/>
  <c r="O102" i="12" s="1"/>
  <c r="B189" i="12"/>
  <c r="N189" i="12" s="1"/>
  <c r="B105" i="12"/>
  <c r="N105" i="12" s="1"/>
  <c r="O105" i="12" s="1"/>
  <c r="B191" i="12"/>
  <c r="N191" i="12" s="1"/>
  <c r="B98" i="12"/>
  <c r="N98" i="12" s="1"/>
  <c r="O98" i="12" s="1"/>
  <c r="B145" i="12"/>
  <c r="N145" i="12" s="1"/>
  <c r="O145" i="12" s="1"/>
  <c r="B109" i="12"/>
  <c r="N109" i="12" s="1"/>
  <c r="O109" i="12" s="1"/>
  <c r="B142" i="12"/>
  <c r="N142" i="12" s="1"/>
  <c r="O142" i="12" s="1"/>
  <c r="B162" i="12"/>
  <c r="N162" i="12" s="1"/>
  <c r="O162" i="12" s="1"/>
  <c r="B138" i="12"/>
  <c r="N138" i="12" s="1"/>
  <c r="O138" i="12" s="1"/>
  <c r="B108" i="12"/>
  <c r="N108" i="12" s="1"/>
  <c r="O108" i="12" s="1"/>
  <c r="B158" i="12"/>
  <c r="N158" i="12" s="1"/>
  <c r="O158" i="12" s="1"/>
  <c r="B180" i="12"/>
  <c r="N180" i="12" s="1"/>
  <c r="B118" i="12"/>
  <c r="N118" i="12" s="1"/>
  <c r="O118" i="12" s="1"/>
  <c r="B116" i="12"/>
  <c r="N116" i="12" s="1"/>
  <c r="O116" i="12" s="1"/>
  <c r="B130" i="12"/>
  <c r="N130" i="12" s="1"/>
  <c r="O130" i="12" s="1"/>
  <c r="B95" i="12"/>
  <c r="N95" i="12" s="1"/>
  <c r="O95" i="12" s="1"/>
  <c r="B113" i="12"/>
  <c r="N113" i="12" s="1"/>
  <c r="O113" i="12" s="1"/>
  <c r="B100" i="12"/>
  <c r="N100" i="12" s="1"/>
  <c r="O100" i="12" s="1"/>
  <c r="B187" i="12"/>
  <c r="N187" i="12" s="1"/>
  <c r="B103" i="12"/>
  <c r="N103" i="12" s="1"/>
  <c r="O103" i="12" s="1"/>
  <c r="B89" i="12"/>
  <c r="N89" i="12" s="1"/>
  <c r="O89" i="12" s="1"/>
  <c r="B193" i="12"/>
  <c r="N193" i="12" s="1"/>
  <c r="B165" i="12"/>
  <c r="N165" i="12" s="1"/>
  <c r="O165" i="12" s="1"/>
  <c r="B131" i="12"/>
  <c r="N131" i="12" s="1"/>
  <c r="O131" i="12" s="1"/>
  <c r="B149" i="12"/>
  <c r="N149" i="12" s="1"/>
  <c r="O149" i="12" s="1"/>
  <c r="B178" i="12"/>
  <c r="N178" i="12" s="1"/>
  <c r="B154" i="12"/>
  <c r="N154" i="12" s="1"/>
  <c r="O154" i="12" s="1"/>
  <c r="B157" i="12"/>
  <c r="N157" i="12" s="1"/>
  <c r="O157" i="12" s="1"/>
  <c r="B101" i="12"/>
  <c r="N101" i="12" s="1"/>
  <c r="O101" i="12" s="1"/>
  <c r="B93" i="12"/>
  <c r="N93" i="12" s="1"/>
  <c r="O93" i="12" s="1"/>
  <c r="B185" i="12"/>
  <c r="N185" i="12" s="1"/>
  <c r="B91" i="12"/>
  <c r="N91" i="12" s="1"/>
  <c r="O91" i="12" s="1"/>
  <c r="B120" i="12"/>
  <c r="N120" i="12" s="1"/>
  <c r="O120" i="12" s="1"/>
  <c r="B122" i="12"/>
  <c r="N122" i="12" s="1"/>
  <c r="O122" i="12" s="1"/>
  <c r="B176" i="12"/>
  <c r="N176" i="12" s="1"/>
  <c r="B111" i="12"/>
  <c r="N111" i="12" s="1"/>
  <c r="O111" i="12" s="1"/>
  <c r="B90" i="12"/>
  <c r="N90" i="12" s="1"/>
  <c r="O90" i="12" s="1"/>
  <c r="B155" i="12"/>
  <c r="N155" i="12" s="1"/>
  <c r="O155" i="12" s="1"/>
  <c r="B183" i="12"/>
  <c r="N183" i="12" s="1"/>
  <c r="B139" i="12"/>
  <c r="N139" i="12" s="1"/>
  <c r="O139" i="12" s="1"/>
  <c r="B4" i="5"/>
  <c r="B34" i="12"/>
  <c r="N34" i="12" s="1"/>
  <c r="D206" i="15"/>
  <c r="D351" i="15"/>
  <c r="D391" i="15"/>
  <c r="D415" i="15"/>
  <c r="B45" i="15"/>
  <c r="B27" i="13"/>
  <c r="C27" i="13" s="1"/>
  <c r="D27" i="13" s="1"/>
  <c r="G27" i="13" s="1"/>
  <c r="B35" i="5"/>
  <c r="B27" i="5"/>
  <c r="B19" i="5"/>
  <c r="B11" i="5"/>
  <c r="B35" i="13"/>
  <c r="C35" i="13" s="1"/>
  <c r="D35" i="13" s="1"/>
  <c r="G35" i="13" s="1"/>
  <c r="B19" i="13"/>
  <c r="C19" i="13" s="1"/>
  <c r="D19" i="13" s="1"/>
  <c r="G19" i="13" s="1"/>
  <c r="B11" i="13"/>
  <c r="C11" i="13" s="1"/>
  <c r="D11" i="13" s="1"/>
  <c r="G11" i="13" s="1"/>
  <c r="B28" i="12"/>
  <c r="N28" i="12" s="1"/>
  <c r="B5" i="12"/>
  <c r="N5" i="12" s="1"/>
  <c r="B11" i="12"/>
  <c r="N11" i="12" s="1"/>
  <c r="B4" i="13"/>
  <c r="C4" i="13" s="1"/>
  <c r="D4" i="13" s="1"/>
  <c r="G4" i="13" s="1"/>
  <c r="B40" i="12"/>
  <c r="N40" i="12" s="1"/>
  <c r="B23" i="12"/>
  <c r="N23" i="12" s="1"/>
  <c r="B17" i="12"/>
  <c r="N17" i="12" s="1"/>
  <c r="B3" i="12"/>
  <c r="B18" i="17"/>
  <c r="C18" i="17" s="1"/>
  <c r="D18" i="17" s="1"/>
  <c r="P18" i="17" s="1"/>
  <c r="B34" i="17"/>
  <c r="C34" i="17" s="1"/>
  <c r="D34" i="17" s="1"/>
  <c r="P34" i="17" s="1"/>
  <c r="B31" i="16"/>
  <c r="C31" i="16" s="1"/>
  <c r="O31" i="16" s="1"/>
  <c r="B36" i="16"/>
  <c r="C36" i="16" s="1"/>
  <c r="O36" i="16" s="1"/>
  <c r="B20" i="16"/>
  <c r="C20" i="16" s="1"/>
  <c r="O20" i="16" s="1"/>
  <c r="B34" i="16"/>
  <c r="C34" i="16" s="1"/>
  <c r="O34" i="16" s="1"/>
  <c r="B3" i="16"/>
  <c r="C3" i="16" s="1"/>
  <c r="B42" i="5"/>
  <c r="B34" i="5"/>
  <c r="B26" i="5"/>
  <c r="B18" i="5"/>
  <c r="B10" i="5"/>
  <c r="B11" i="16"/>
  <c r="C11" i="16" s="1"/>
  <c r="O11" i="16" s="1"/>
  <c r="B26" i="16"/>
  <c r="C26" i="16" s="1"/>
  <c r="O26" i="16" s="1"/>
  <c r="B39" i="12"/>
  <c r="N39" i="12" s="1"/>
  <c r="B22" i="12"/>
  <c r="N22" i="12" s="1"/>
  <c r="B16" i="12"/>
  <c r="N16" i="12" s="1"/>
  <c r="B10" i="12"/>
  <c r="N10" i="12" s="1"/>
  <c r="B4" i="12"/>
  <c r="N4" i="12" s="1"/>
  <c r="B42" i="13"/>
  <c r="C42" i="13" s="1"/>
  <c r="D42" i="13" s="1"/>
  <c r="G42" i="13" s="1"/>
  <c r="B34" i="13"/>
  <c r="C34" i="13" s="1"/>
  <c r="D34" i="13" s="1"/>
  <c r="G34" i="13" s="1"/>
  <c r="B26" i="13"/>
  <c r="C26" i="13" s="1"/>
  <c r="D26" i="13" s="1"/>
  <c r="G26" i="13" s="1"/>
  <c r="B18" i="13"/>
  <c r="C18" i="13" s="1"/>
  <c r="D18" i="13" s="1"/>
  <c r="G18" i="13" s="1"/>
  <c r="B10" i="13"/>
  <c r="C10" i="13" s="1"/>
  <c r="D10" i="13" s="1"/>
  <c r="G10" i="13" s="1"/>
  <c r="B27" i="17"/>
  <c r="C27" i="17" s="1"/>
  <c r="D27" i="17" s="1"/>
  <c r="P27" i="17" s="1"/>
  <c r="B41" i="5"/>
  <c r="B33" i="5"/>
  <c r="B25" i="5"/>
  <c r="B17" i="5"/>
  <c r="B9" i="5"/>
  <c r="B4" i="16"/>
  <c r="B33" i="12"/>
  <c r="N33" i="12" s="1"/>
  <c r="B27" i="12"/>
  <c r="N27" i="12" s="1"/>
  <c r="B21" i="12"/>
  <c r="N21" i="12" s="1"/>
  <c r="B15" i="12"/>
  <c r="N15" i="12" s="1"/>
  <c r="B41" i="13"/>
  <c r="C41" i="13" s="1"/>
  <c r="D41" i="13" s="1"/>
  <c r="G41" i="13" s="1"/>
  <c r="B33" i="13"/>
  <c r="C33" i="13" s="1"/>
  <c r="D33" i="13" s="1"/>
  <c r="G33" i="13" s="1"/>
  <c r="B25" i="13"/>
  <c r="C25" i="13" s="1"/>
  <c r="D25" i="13" s="1"/>
  <c r="G25" i="13" s="1"/>
  <c r="B17" i="13"/>
  <c r="C17" i="13" s="1"/>
  <c r="D17" i="13" s="1"/>
  <c r="G17" i="13" s="1"/>
  <c r="B9" i="13"/>
  <c r="C9" i="13" s="1"/>
  <c r="D9" i="13" s="1"/>
  <c r="G9" i="13" s="1"/>
  <c r="B40" i="5"/>
  <c r="B32" i="5"/>
  <c r="B24" i="5"/>
  <c r="B16" i="5"/>
  <c r="B8" i="5"/>
  <c r="B5" i="16"/>
  <c r="C5" i="16" s="1"/>
  <c r="O5" i="16" s="1"/>
  <c r="B13" i="16"/>
  <c r="C13" i="16" s="1"/>
  <c r="O13" i="16" s="1"/>
  <c r="B28" i="16"/>
  <c r="C28" i="16" s="1"/>
  <c r="O28" i="16" s="1"/>
  <c r="B38" i="12"/>
  <c r="N38" i="12" s="1"/>
  <c r="B32" i="12"/>
  <c r="N32" i="12" s="1"/>
  <c r="B26" i="12"/>
  <c r="N26" i="12" s="1"/>
  <c r="B20" i="12"/>
  <c r="N20" i="12" s="1"/>
  <c r="B9" i="12"/>
  <c r="N9" i="12" s="1"/>
  <c r="B40" i="13"/>
  <c r="C40" i="13" s="1"/>
  <c r="D40" i="13" s="1"/>
  <c r="G40" i="13" s="1"/>
  <c r="B32" i="13"/>
  <c r="C32" i="13" s="1"/>
  <c r="D32" i="13" s="1"/>
  <c r="G32" i="13" s="1"/>
  <c r="B24" i="13"/>
  <c r="C24" i="13" s="1"/>
  <c r="D24" i="13" s="1"/>
  <c r="G24" i="13" s="1"/>
  <c r="B16" i="13"/>
  <c r="C16" i="13" s="1"/>
  <c r="D16" i="13" s="1"/>
  <c r="G16" i="13" s="1"/>
  <c r="B8" i="13"/>
  <c r="C8" i="13" s="1"/>
  <c r="D8" i="13" s="1"/>
  <c r="G8" i="13" s="1"/>
  <c r="B39" i="5"/>
  <c r="B31" i="5"/>
  <c r="B23" i="5"/>
  <c r="B15" i="5"/>
  <c r="B7" i="5"/>
  <c r="B6" i="16"/>
  <c r="C6" i="16" s="1"/>
  <c r="O6" i="16" s="1"/>
  <c r="B21" i="16"/>
  <c r="C21" i="16" s="1"/>
  <c r="O21" i="16" s="1"/>
  <c r="B37" i="12"/>
  <c r="N37" i="12" s="1"/>
  <c r="B31" i="12"/>
  <c r="N31" i="12" s="1"/>
  <c r="B14" i="12"/>
  <c r="N14" i="12" s="1"/>
  <c r="B8" i="12"/>
  <c r="N8" i="12" s="1"/>
  <c r="B39" i="13"/>
  <c r="C39" i="13" s="1"/>
  <c r="D39" i="13" s="1"/>
  <c r="G39" i="13" s="1"/>
  <c r="B31" i="13"/>
  <c r="C31" i="13" s="1"/>
  <c r="D31" i="13" s="1"/>
  <c r="G31" i="13" s="1"/>
  <c r="B23" i="13"/>
  <c r="C23" i="13" s="1"/>
  <c r="D23" i="13" s="1"/>
  <c r="G23" i="13" s="1"/>
  <c r="B15" i="13"/>
  <c r="C15" i="13" s="1"/>
  <c r="D15" i="13" s="1"/>
  <c r="G15" i="13" s="1"/>
  <c r="B7" i="13"/>
  <c r="C7" i="13" s="1"/>
  <c r="D7" i="13" s="1"/>
  <c r="G7" i="13" s="1"/>
  <c r="B30" i="17"/>
  <c r="B38" i="5"/>
  <c r="B30" i="5"/>
  <c r="B22" i="5"/>
  <c r="B14" i="5"/>
  <c r="B6" i="5"/>
  <c r="B7" i="16"/>
  <c r="C7" i="16" s="1"/>
  <c r="O7" i="16" s="1"/>
  <c r="B22" i="16"/>
  <c r="C22" i="16" s="1"/>
  <c r="O22" i="16" s="1"/>
  <c r="B42" i="12"/>
  <c r="N42" i="12" s="1"/>
  <c r="B36" i="12"/>
  <c r="N36" i="12" s="1"/>
  <c r="B25" i="12"/>
  <c r="N25" i="12" s="1"/>
  <c r="B19" i="12"/>
  <c r="N19" i="12" s="1"/>
  <c r="B13" i="12"/>
  <c r="N13" i="12" s="1"/>
  <c r="B7" i="12"/>
  <c r="N7" i="12" s="1"/>
  <c r="B38" i="13"/>
  <c r="C38" i="13" s="1"/>
  <c r="D38" i="13" s="1"/>
  <c r="G38" i="13" s="1"/>
  <c r="B30" i="13"/>
  <c r="C30" i="13" s="1"/>
  <c r="D30" i="13" s="1"/>
  <c r="G30" i="13" s="1"/>
  <c r="B22" i="13"/>
  <c r="C22" i="13" s="1"/>
  <c r="D22" i="13" s="1"/>
  <c r="G22" i="13" s="1"/>
  <c r="B14" i="13"/>
  <c r="C14" i="13" s="1"/>
  <c r="D14" i="13" s="1"/>
  <c r="G14" i="13" s="1"/>
  <c r="B6" i="13"/>
  <c r="C6" i="13" s="1"/>
  <c r="D6" i="13" s="1"/>
  <c r="G6" i="13" s="1"/>
  <c r="B3" i="5"/>
  <c r="B37" i="5"/>
  <c r="B29" i="5"/>
  <c r="B21" i="5"/>
  <c r="B13" i="5"/>
  <c r="B5" i="5"/>
  <c r="B16" i="16"/>
  <c r="C16" i="16" s="1"/>
  <c r="O16" i="16" s="1"/>
  <c r="B30" i="12"/>
  <c r="N30" i="12" s="1"/>
  <c r="B24" i="12"/>
  <c r="N24" i="12" s="1"/>
  <c r="B18" i="12"/>
  <c r="N18" i="12" s="1"/>
  <c r="B12" i="12"/>
  <c r="N12" i="12" s="1"/>
  <c r="B37" i="13"/>
  <c r="C37" i="13" s="1"/>
  <c r="D37" i="13" s="1"/>
  <c r="G37" i="13" s="1"/>
  <c r="B29" i="13"/>
  <c r="C29" i="13" s="1"/>
  <c r="D29" i="13" s="1"/>
  <c r="G29" i="13" s="1"/>
  <c r="B21" i="13"/>
  <c r="C21" i="13" s="1"/>
  <c r="D21" i="13" s="1"/>
  <c r="G21" i="13" s="1"/>
  <c r="B13" i="13"/>
  <c r="C13" i="13" s="1"/>
  <c r="D13" i="13" s="1"/>
  <c r="G13" i="13" s="1"/>
  <c r="B5" i="13"/>
  <c r="C5" i="13" s="1"/>
  <c r="D5" i="13" s="1"/>
  <c r="G5" i="13" s="1"/>
  <c r="B36" i="5"/>
  <c r="B28" i="5"/>
  <c r="B20" i="5"/>
  <c r="B12" i="5"/>
  <c r="B9" i="16"/>
  <c r="C9" i="16" s="1"/>
  <c r="O9" i="16" s="1"/>
  <c r="B24" i="16"/>
  <c r="C24" i="16" s="1"/>
  <c r="O24" i="16" s="1"/>
  <c r="B41" i="12"/>
  <c r="N41" i="12" s="1"/>
  <c r="B35" i="12"/>
  <c r="N35" i="12" s="1"/>
  <c r="B29" i="12"/>
  <c r="N29" i="12" s="1"/>
  <c r="B6" i="12"/>
  <c r="N6" i="12" s="1"/>
  <c r="B36" i="13"/>
  <c r="C36" i="13" s="1"/>
  <c r="D36" i="13" s="1"/>
  <c r="G36" i="13" s="1"/>
  <c r="B28" i="13"/>
  <c r="C28" i="13" s="1"/>
  <c r="D28" i="13" s="1"/>
  <c r="G28" i="13" s="1"/>
  <c r="B20" i="13"/>
  <c r="C20" i="13" s="1"/>
  <c r="D20" i="13" s="1"/>
  <c r="G20" i="13" s="1"/>
  <c r="B12" i="13"/>
  <c r="C12" i="13" s="1"/>
  <c r="D12" i="13" s="1"/>
  <c r="G12" i="13" s="1"/>
  <c r="B71" i="2"/>
  <c r="B63" i="2"/>
  <c r="B68" i="2"/>
  <c r="B60" i="2"/>
  <c r="B52" i="2"/>
  <c r="B44" i="2"/>
  <c r="B36" i="2"/>
  <c r="B28" i="2"/>
  <c r="B20" i="2"/>
  <c r="B12" i="2"/>
  <c r="B4" i="2"/>
  <c r="B65" i="2"/>
  <c r="B57" i="2"/>
  <c r="B49" i="2"/>
  <c r="B41" i="2"/>
  <c r="B33" i="2"/>
  <c r="B25" i="2"/>
  <c r="B17" i="2"/>
  <c r="B9" i="2"/>
  <c r="D344" i="15"/>
  <c r="D352" i="15"/>
  <c r="E352" i="15" s="1"/>
  <c r="B67" i="2"/>
  <c r="B59" i="2"/>
  <c r="B51" i="2"/>
  <c r="B43" i="2"/>
  <c r="B35" i="2"/>
  <c r="B27" i="2"/>
  <c r="B19" i="2"/>
  <c r="B11" i="2"/>
  <c r="D369" i="15"/>
  <c r="D385" i="15"/>
  <c r="B66" i="2"/>
  <c r="B58" i="2"/>
  <c r="B50" i="2"/>
  <c r="B42" i="2"/>
  <c r="B34" i="2"/>
  <c r="B26" i="2"/>
  <c r="B18" i="2"/>
  <c r="B10" i="2"/>
  <c r="D183" i="15"/>
  <c r="D149" i="15"/>
  <c r="D195" i="15"/>
  <c r="B64" i="2"/>
  <c r="B56" i="2"/>
  <c r="B48" i="2"/>
  <c r="B40" i="2"/>
  <c r="B32" i="2"/>
  <c r="B24" i="2"/>
  <c r="B16" i="2"/>
  <c r="B8" i="2"/>
  <c r="D43" i="15"/>
  <c r="D196" i="15"/>
  <c r="E196" i="15" s="1"/>
  <c r="B55" i="2"/>
  <c r="B47" i="2"/>
  <c r="B39" i="2"/>
  <c r="B31" i="2"/>
  <c r="B23" i="2"/>
  <c r="B15" i="2"/>
  <c r="B7" i="2"/>
  <c r="D150" i="15"/>
  <c r="D189" i="15"/>
  <c r="D240" i="15"/>
  <c r="D341" i="15"/>
  <c r="D381" i="15"/>
  <c r="B70" i="2"/>
  <c r="B62" i="2"/>
  <c r="B54" i="2"/>
  <c r="B46" i="2"/>
  <c r="B38" i="2"/>
  <c r="B30" i="2"/>
  <c r="B22" i="2"/>
  <c r="B14" i="2"/>
  <c r="B6" i="2"/>
  <c r="D156" i="15"/>
  <c r="D350" i="15"/>
  <c r="E351" i="15" s="1"/>
  <c r="D382" i="15"/>
  <c r="D398" i="15"/>
  <c r="D406" i="15"/>
  <c r="D414" i="15"/>
  <c r="B69" i="2"/>
  <c r="B61" i="2"/>
  <c r="B53" i="2"/>
  <c r="B45" i="2"/>
  <c r="B37" i="2"/>
  <c r="B29" i="2"/>
  <c r="B21" i="2"/>
  <c r="B13" i="2"/>
  <c r="B5" i="2"/>
  <c r="B42" i="17"/>
  <c r="B24" i="17"/>
  <c r="B40" i="17"/>
  <c r="B10" i="17"/>
  <c r="B12" i="17"/>
  <c r="B14" i="17"/>
  <c r="B7" i="17"/>
  <c r="B21" i="17"/>
  <c r="B13" i="17"/>
  <c r="B5" i="17"/>
  <c r="B16" i="17"/>
  <c r="B39" i="17"/>
  <c r="B15" i="17"/>
  <c r="B25" i="17"/>
  <c r="B28" i="17"/>
  <c r="B31" i="17"/>
  <c r="B38" i="17"/>
  <c r="B3" i="17"/>
  <c r="C3" i="17" s="1"/>
  <c r="D3" i="17" s="1"/>
  <c r="B4" i="17"/>
  <c r="C4" i="17" s="1"/>
  <c r="D4" i="17" s="1"/>
  <c r="B6" i="17"/>
  <c r="B9" i="17"/>
  <c r="B17" i="17"/>
  <c r="B19" i="17"/>
  <c r="B22" i="17"/>
  <c r="B26" i="17"/>
  <c r="B29" i="17"/>
  <c r="B32" i="17"/>
  <c r="B35" i="17"/>
  <c r="B36" i="17"/>
  <c r="B8" i="17"/>
  <c r="B11" i="17"/>
  <c r="B20" i="17"/>
  <c r="B23" i="17"/>
  <c r="B33" i="17"/>
  <c r="B37" i="17"/>
  <c r="B41" i="17"/>
  <c r="B18" i="16"/>
  <c r="C18" i="16" s="1"/>
  <c r="O18" i="16" s="1"/>
  <c r="B35" i="16"/>
  <c r="C35" i="16" s="1"/>
  <c r="O35" i="16" s="1"/>
  <c r="B12" i="16"/>
  <c r="C12" i="16" s="1"/>
  <c r="O12" i="16" s="1"/>
  <c r="B25" i="16"/>
  <c r="C25" i="16" s="1"/>
  <c r="O25" i="16" s="1"/>
  <c r="B15" i="16"/>
  <c r="B17" i="16"/>
  <c r="C17" i="16" s="1"/>
  <c r="O17" i="16" s="1"/>
  <c r="B32" i="16"/>
  <c r="C32" i="16" s="1"/>
  <c r="O32" i="16" s="1"/>
  <c r="B29" i="16"/>
  <c r="C29" i="16" s="1"/>
  <c r="O29" i="16" s="1"/>
  <c r="B10" i="16"/>
  <c r="C10" i="16" s="1"/>
  <c r="O10" i="16" s="1"/>
  <c r="B33" i="16"/>
  <c r="C33" i="16" s="1"/>
  <c r="O33" i="16" s="1"/>
  <c r="B14" i="16"/>
  <c r="C14" i="16" s="1"/>
  <c r="O14" i="16" s="1"/>
  <c r="B30" i="16"/>
  <c r="C30" i="16" s="1"/>
  <c r="O30" i="16" s="1"/>
  <c r="B41" i="16"/>
  <c r="C41" i="16" s="1"/>
  <c r="O41" i="16" s="1"/>
  <c r="B38" i="16"/>
  <c r="C38" i="16" s="1"/>
  <c r="O38" i="16" s="1"/>
  <c r="B27" i="16"/>
  <c r="C27" i="16" s="1"/>
  <c r="O27" i="16" s="1"/>
  <c r="B23" i="16"/>
  <c r="C23" i="16" s="1"/>
  <c r="O23" i="16" s="1"/>
  <c r="B19" i="16"/>
  <c r="C19" i="16" s="1"/>
  <c r="O19" i="16" s="1"/>
  <c r="B42" i="16"/>
  <c r="C42" i="16" s="1"/>
  <c r="O42" i="16" s="1"/>
  <c r="B8" i="16"/>
  <c r="B39" i="16"/>
  <c r="C39" i="16" s="1"/>
  <c r="O39" i="16" s="1"/>
  <c r="B40" i="16"/>
  <c r="C40" i="16" s="1"/>
  <c r="O40" i="16" s="1"/>
  <c r="B37" i="16"/>
  <c r="C37" i="16" s="1"/>
  <c r="O37" i="16" s="1"/>
  <c r="D45" i="15"/>
  <c r="D61" i="15"/>
  <c r="D188" i="15"/>
  <c r="D333" i="15"/>
  <c r="D356" i="15"/>
  <c r="D362" i="15"/>
  <c r="D386" i="15"/>
  <c r="E386" i="15" s="1"/>
  <c r="D399" i="15"/>
  <c r="D407" i="15"/>
  <c r="E407" i="15" s="1"/>
  <c r="D157" i="15"/>
  <c r="D321" i="15"/>
  <c r="D329" i="15"/>
  <c r="D337" i="15"/>
  <c r="D342" i="15"/>
  <c r="D355" i="15"/>
  <c r="D363" i="15"/>
  <c r="D379" i="15"/>
  <c r="D387" i="15"/>
  <c r="D392" i="15"/>
  <c r="D400" i="15"/>
  <c r="D408" i="15"/>
  <c r="D416" i="15"/>
  <c r="D53" i="15"/>
  <c r="D52" i="15"/>
  <c r="D59" i="15"/>
  <c r="D66" i="15"/>
  <c r="D264" i="15"/>
  <c r="D330" i="15"/>
  <c r="E330" i="15" s="1"/>
  <c r="D343" i="15"/>
  <c r="D358" i="15"/>
  <c r="D364" i="15"/>
  <c r="E364" i="15" s="1"/>
  <c r="D372" i="15"/>
  <c r="D380" i="15"/>
  <c r="E380" i="15" s="1"/>
  <c r="D409" i="15"/>
  <c r="E409" i="15" s="1"/>
  <c r="D417" i="15"/>
  <c r="D421" i="15"/>
  <c r="D167" i="15"/>
  <c r="D275" i="15"/>
  <c r="D291" i="15"/>
  <c r="D322" i="15"/>
  <c r="D339" i="15"/>
  <c r="D347" i="15"/>
  <c r="D365" i="15"/>
  <c r="D373" i="15"/>
  <c r="D402" i="15"/>
  <c r="D418" i="15"/>
  <c r="D109" i="15"/>
  <c r="D191" i="15"/>
  <c r="D252" i="15"/>
  <c r="D268" i="15"/>
  <c r="D319" i="15"/>
  <c r="D332" i="15"/>
  <c r="D340" i="15"/>
  <c r="E341" i="15" s="1"/>
  <c r="D354" i="15"/>
  <c r="D366" i="15"/>
  <c r="D374" i="15"/>
  <c r="D395" i="15"/>
  <c r="D419" i="15"/>
  <c r="D349" i="15"/>
  <c r="D205" i="15"/>
  <c r="D301" i="15"/>
  <c r="D317" i="15"/>
  <c r="D345" i="15"/>
  <c r="D348" i="15"/>
  <c r="D353" i="15"/>
  <c r="D367" i="15"/>
  <c r="D383" i="15"/>
  <c r="D389" i="15"/>
  <c r="D396" i="15"/>
  <c r="D412" i="15"/>
  <c r="D420" i="15"/>
  <c r="D90" i="15"/>
  <c r="D154" i="15"/>
  <c r="D334" i="15"/>
  <c r="D376" i="15"/>
  <c r="D384" i="15"/>
  <c r="D388" i="15"/>
  <c r="D397" i="15"/>
  <c r="D405" i="15"/>
  <c r="E406" i="15" s="1"/>
  <c r="D413" i="15"/>
  <c r="D70" i="15"/>
  <c r="D326" i="15"/>
  <c r="D359" i="15"/>
  <c r="D370" i="15"/>
  <c r="E370" i="15" s="1"/>
  <c r="D377" i="15"/>
  <c r="D403" i="15"/>
  <c r="D410" i="15"/>
  <c r="D35" i="15"/>
  <c r="D47" i="15"/>
  <c r="D82" i="15"/>
  <c r="D85" i="15"/>
  <c r="D106" i="15"/>
  <c r="D123" i="15"/>
  <c r="D190" i="15"/>
  <c r="D253" i="15"/>
  <c r="D286" i="15"/>
  <c r="D323" i="15"/>
  <c r="D312" i="15"/>
  <c r="D338" i="15"/>
  <c r="D371" i="15"/>
  <c r="E371" i="15" s="1"/>
  <c r="D378" i="15"/>
  <c r="D404" i="15"/>
  <c r="D411" i="15"/>
  <c r="D54" i="15"/>
  <c r="D105" i="15"/>
  <c r="D204" i="15"/>
  <c r="D254" i="15"/>
  <c r="D255" i="15"/>
  <c r="D324" i="15"/>
  <c r="D331" i="15"/>
  <c r="D335" i="15"/>
  <c r="D357" i="15"/>
  <c r="D360" i="15"/>
  <c r="D368" i="15"/>
  <c r="D375" i="15"/>
  <c r="D393" i="15"/>
  <c r="D401" i="15"/>
  <c r="D44" i="15"/>
  <c r="D48" i="15"/>
  <c r="D58" i="15"/>
  <c r="D57" i="15"/>
  <c r="D96" i="15"/>
  <c r="D327" i="15"/>
  <c r="D37" i="15"/>
  <c r="D46" i="15"/>
  <c r="D55" i="15"/>
  <c r="D80" i="15"/>
  <c r="D108" i="15"/>
  <c r="D110" i="15"/>
  <c r="D120" i="15"/>
  <c r="D225" i="15"/>
  <c r="D256" i="15"/>
  <c r="E256" i="15" s="1"/>
  <c r="D313" i="15"/>
  <c r="D346" i="15"/>
  <c r="D390" i="15"/>
  <c r="D62" i="15"/>
  <c r="D325" i="15"/>
  <c r="D328" i="15"/>
  <c r="D336" i="15"/>
  <c r="E336" i="15" s="1"/>
  <c r="D361" i="15"/>
  <c r="D394" i="15"/>
  <c r="D42" i="15"/>
  <c r="D50" i="15"/>
  <c r="D49" i="15"/>
  <c r="D97" i="15"/>
  <c r="D129" i="15"/>
  <c r="D242" i="15"/>
  <c r="D306" i="15"/>
  <c r="D34" i="15"/>
  <c r="D51" i="15"/>
  <c r="D56" i="15"/>
  <c r="D84" i="15"/>
  <c r="D92" i="15"/>
  <c r="D100" i="15"/>
  <c r="D227" i="15"/>
  <c r="D258" i="15"/>
  <c r="D270" i="15"/>
  <c r="D271" i="15"/>
  <c r="D36" i="15"/>
  <c r="D60" i="15"/>
  <c r="D95" i="15"/>
  <c r="D112" i="15"/>
  <c r="D228" i="15"/>
  <c r="E228" i="15" s="1"/>
  <c r="D236" i="15"/>
  <c r="D251" i="15"/>
  <c r="D265" i="15"/>
  <c r="B46" i="15"/>
  <c r="D39" i="15"/>
  <c r="D71" i="15"/>
  <c r="D119" i="15"/>
  <c r="D127" i="15"/>
  <c r="D121" i="15"/>
  <c r="D125" i="15"/>
  <c r="D200" i="15"/>
  <c r="D203" i="15"/>
  <c r="D65" i="15"/>
  <c r="D72" i="15"/>
  <c r="D76" i="15"/>
  <c r="D87" i="15"/>
  <c r="D88" i="15"/>
  <c r="D86" i="15"/>
  <c r="D113" i="15"/>
  <c r="D182" i="15"/>
  <c r="D181" i="15"/>
  <c r="D219" i="15"/>
  <c r="D75" i="15"/>
  <c r="D73" i="15"/>
  <c r="D81" i="15"/>
  <c r="D283" i="15"/>
  <c r="D282" i="15"/>
  <c r="D280" i="15"/>
  <c r="D79" i="15"/>
  <c r="D77" i="15"/>
  <c r="D78" i="15"/>
  <c r="D69" i="15"/>
  <c r="D101" i="15"/>
  <c r="D118" i="15"/>
  <c r="D122" i="15"/>
  <c r="D124" i="15"/>
  <c r="D179" i="15"/>
  <c r="D178" i="15"/>
  <c r="D175" i="15"/>
  <c r="D38" i="15"/>
  <c r="D68" i="15"/>
  <c r="D74" i="15"/>
  <c r="D40" i="15"/>
  <c r="D64" i="15"/>
  <c r="D91" i="15"/>
  <c r="D94" i="15"/>
  <c r="D239" i="15"/>
  <c r="D238" i="15"/>
  <c r="D41" i="15"/>
  <c r="D83" i="15"/>
  <c r="D284" i="15"/>
  <c r="D142" i="15"/>
  <c r="D147" i="15"/>
  <c r="D146" i="15"/>
  <c r="D198" i="15"/>
  <c r="D220" i="15"/>
  <c r="D89" i="15"/>
  <c r="D63" i="15"/>
  <c r="D67" i="15"/>
  <c r="D93" i="15"/>
  <c r="D104" i="15"/>
  <c r="D114" i="15"/>
  <c r="D140" i="15"/>
  <c r="D141" i="15"/>
  <c r="D217" i="15"/>
  <c r="D116" i="15"/>
  <c r="D117" i="15"/>
  <c r="D174" i="15"/>
  <c r="D173" i="15"/>
  <c r="D187" i="15"/>
  <c r="D186" i="15"/>
  <c r="D250" i="15"/>
  <c r="D248" i="15"/>
  <c r="D98" i="15"/>
  <c r="D99" i="15"/>
  <c r="D135" i="15"/>
  <c r="D148" i="15"/>
  <c r="D162" i="15"/>
  <c r="D171" i="15"/>
  <c r="D170" i="15"/>
  <c r="D193" i="15"/>
  <c r="D192" i="15"/>
  <c r="D226" i="15"/>
  <c r="D224" i="15"/>
  <c r="D222" i="15"/>
  <c r="D221" i="15"/>
  <c r="D299" i="15"/>
  <c r="D298" i="15"/>
  <c r="D296" i="15"/>
  <c r="D300" i="15"/>
  <c r="D166" i="15"/>
  <c r="D165" i="15"/>
  <c r="D172" i="15"/>
  <c r="D212" i="15"/>
  <c r="D208" i="15"/>
  <c r="D213" i="15"/>
  <c r="D218" i="15"/>
  <c r="D216" i="15"/>
  <c r="D214" i="15"/>
  <c r="D235" i="15"/>
  <c r="D229" i="15"/>
  <c r="D294" i="15"/>
  <c r="D102" i="15"/>
  <c r="D137" i="15"/>
  <c r="D136" i="15"/>
  <c r="D139" i="15"/>
  <c r="D138" i="15"/>
  <c r="D180" i="15"/>
  <c r="D237" i="15"/>
  <c r="D115" i="15"/>
  <c r="D128" i="15"/>
  <c r="D134" i="15"/>
  <c r="D130" i="15"/>
  <c r="D132" i="15"/>
  <c r="D133" i="15"/>
  <c r="D161" i="15"/>
  <c r="D160" i="15"/>
  <c r="D159" i="15"/>
  <c r="D164" i="15"/>
  <c r="D199" i="15"/>
  <c r="D201" i="15"/>
  <c r="D309" i="15"/>
  <c r="D311" i="15"/>
  <c r="D308" i="15"/>
  <c r="D126" i="15"/>
  <c r="D131" i="15"/>
  <c r="D155" i="15"/>
  <c r="D163" i="15"/>
  <c r="D261" i="15"/>
  <c r="D263" i="15"/>
  <c r="D260" i="15"/>
  <c r="D259" i="15"/>
  <c r="D304" i="15"/>
  <c r="D303" i="15"/>
  <c r="D103" i="15"/>
  <c r="D107" i="15"/>
  <c r="D111" i="15"/>
  <c r="D158" i="15"/>
  <c r="D169" i="15"/>
  <c r="D168" i="15"/>
  <c r="D177" i="15"/>
  <c r="D176" i="15"/>
  <c r="D185" i="15"/>
  <c r="D184" i="15"/>
  <c r="D211" i="15"/>
  <c r="D245" i="15"/>
  <c r="D243" i="15"/>
  <c r="D281" i="15"/>
  <c r="D307" i="15"/>
  <c r="D320" i="15"/>
  <c r="D316" i="15"/>
  <c r="D145" i="15"/>
  <c r="D144" i="15"/>
  <c r="D153" i="15"/>
  <c r="D152" i="15"/>
  <c r="D151" i="15"/>
  <c r="D197" i="15"/>
  <c r="D230" i="15"/>
  <c r="D234" i="15"/>
  <c r="D232" i="15"/>
  <c r="D143" i="15"/>
  <c r="D209" i="15"/>
  <c r="D244" i="15"/>
  <c r="D310" i="15"/>
  <c r="D233" i="15"/>
  <c r="D241" i="15"/>
  <c r="D262" i="15"/>
  <c r="D272" i="15"/>
  <c r="D297" i="15"/>
  <c r="D315" i="15"/>
  <c r="D314" i="15"/>
  <c r="D207" i="15"/>
  <c r="D215" i="15"/>
  <c r="D247" i="15"/>
  <c r="D267" i="15"/>
  <c r="D266" i="15"/>
  <c r="D278" i="15"/>
  <c r="D288" i="15"/>
  <c r="D223" i="15"/>
  <c r="D231" i="15"/>
  <c r="D246" i="15"/>
  <c r="D269" i="15"/>
  <c r="E270" i="15" s="1"/>
  <c r="D274" i="15"/>
  <c r="D277" i="15"/>
  <c r="D279" i="15"/>
  <c r="D276" i="15"/>
  <c r="D287" i="15"/>
  <c r="D302" i="15"/>
  <c r="D194" i="15"/>
  <c r="D202" i="15"/>
  <c r="D210" i="15"/>
  <c r="D249" i="15"/>
  <c r="D285" i="15"/>
  <c r="D290" i="15"/>
  <c r="D293" i="15"/>
  <c r="D295" i="15"/>
  <c r="D292" i="15"/>
  <c r="D318" i="15"/>
  <c r="E333" i="15"/>
  <c r="D257" i="15"/>
  <c r="D273" i="15"/>
  <c r="D289" i="15"/>
  <c r="D305" i="15"/>
  <c r="E400" i="15"/>
  <c r="E367" i="15" l="1"/>
  <c r="E362" i="15"/>
  <c r="E206" i="15"/>
  <c r="E271" i="15"/>
  <c r="E56" i="15"/>
  <c r="E363" i="15"/>
  <c r="E377" i="15"/>
  <c r="E349" i="15"/>
  <c r="E48" i="15"/>
  <c r="E340" i="15"/>
  <c r="E265" i="15"/>
  <c r="E322" i="15"/>
  <c r="E252" i="15"/>
  <c r="E348" i="15"/>
  <c r="E399" i="15"/>
  <c r="E360" i="15"/>
  <c r="E253" i="15"/>
  <c r="E381" i="15"/>
  <c r="E402" i="15"/>
  <c r="C74" i="5"/>
  <c r="D74" i="5" s="1"/>
  <c r="P74" i="5" s="1"/>
  <c r="C78" i="5"/>
  <c r="D78" i="5" s="1"/>
  <c r="P78" i="5" s="1"/>
  <c r="C93" i="5"/>
  <c r="D93" i="5" s="1"/>
  <c r="P93" i="5" s="1"/>
  <c r="C121" i="5"/>
  <c r="D121" i="5" s="1"/>
  <c r="P121" i="5" s="1"/>
  <c r="C101" i="5"/>
  <c r="D101" i="5" s="1"/>
  <c r="P101" i="5" s="1"/>
  <c r="C72" i="5"/>
  <c r="D72" i="5" s="1"/>
  <c r="P72" i="5" s="1"/>
  <c r="C90" i="5"/>
  <c r="D90" i="5" s="1"/>
  <c r="P90" i="5" s="1"/>
  <c r="C129" i="5"/>
  <c r="D129" i="5" s="1"/>
  <c r="P129" i="5" s="1"/>
  <c r="C77" i="5"/>
  <c r="D77" i="5" s="1"/>
  <c r="P77" i="5" s="1"/>
  <c r="C110" i="5"/>
  <c r="D110" i="5" s="1"/>
  <c r="P110" i="5" s="1"/>
  <c r="C130" i="5"/>
  <c r="D130" i="5" s="1"/>
  <c r="P130" i="5" s="1"/>
  <c r="C115" i="5"/>
  <c r="D115" i="5" s="1"/>
  <c r="P115" i="5" s="1"/>
  <c r="C109" i="5"/>
  <c r="D109" i="5" s="1"/>
  <c r="P109" i="5" s="1"/>
  <c r="C86" i="5"/>
  <c r="D86" i="5" s="1"/>
  <c r="P86" i="5" s="1"/>
  <c r="O189" i="12"/>
  <c r="O184" i="12"/>
  <c r="O192" i="12"/>
  <c r="O183" i="12"/>
  <c r="O185" i="12"/>
  <c r="O186" i="12"/>
  <c r="O179" i="12"/>
  <c r="O188" i="12"/>
  <c r="O193" i="12"/>
  <c r="O190" i="12"/>
  <c r="O182" i="12"/>
  <c r="O181" i="12"/>
  <c r="O180" i="12"/>
  <c r="O177" i="12"/>
  <c r="O176" i="12"/>
  <c r="O187" i="12"/>
  <c r="O191" i="12"/>
  <c r="O178" i="12"/>
  <c r="O194" i="12"/>
  <c r="E357" i="15"/>
  <c r="E353" i="15"/>
  <c r="E106" i="15"/>
  <c r="E403" i="15"/>
  <c r="E366" i="15"/>
  <c r="E264" i="15"/>
  <c r="E392" i="15"/>
  <c r="E372" i="15"/>
  <c r="E418" i="15"/>
  <c r="E416" i="15"/>
  <c r="E393" i="15"/>
  <c r="E337" i="15"/>
  <c r="E384" i="15"/>
  <c r="E373" i="15"/>
  <c r="E183" i="15"/>
  <c r="E391" i="15"/>
  <c r="E342" i="15"/>
  <c r="E390" i="15"/>
  <c r="E332" i="15"/>
  <c r="E40" i="15"/>
  <c r="E414" i="15"/>
  <c r="E344" i="15"/>
  <c r="E42" i="15"/>
  <c r="E397" i="15"/>
  <c r="E412" i="15"/>
  <c r="E286" i="15"/>
  <c r="E90" i="15"/>
  <c r="E54" i="15"/>
  <c r="A43" i="17"/>
  <c r="B43" i="17" s="1"/>
  <c r="C43" i="17" s="1"/>
  <c r="D43" i="17" s="1"/>
  <c r="P43" i="17" s="1"/>
  <c r="A43" i="13"/>
  <c r="B43" i="13" s="1"/>
  <c r="C43" i="13" s="1"/>
  <c r="D43" i="13" s="1"/>
  <c r="G43" i="13" s="1"/>
  <c r="A43" i="12"/>
  <c r="B43" i="12" s="1"/>
  <c r="N43" i="12" s="1"/>
  <c r="A43" i="16"/>
  <c r="B43" i="16" s="1"/>
  <c r="C43" i="16" s="1"/>
  <c r="O43" i="16" s="1"/>
  <c r="A43" i="5"/>
  <c r="B43" i="5" s="1"/>
  <c r="E374" i="15"/>
  <c r="E51" i="15"/>
  <c r="E43" i="15"/>
  <c r="E44" i="15"/>
  <c r="E43" i="17"/>
  <c r="E331" i="15"/>
  <c r="E191" i="15"/>
  <c r="E334" i="15"/>
  <c r="E157" i="15"/>
  <c r="A44" i="17"/>
  <c r="B44" i="17" s="1"/>
  <c r="C44" i="17" s="1"/>
  <c r="D44" i="17" s="1"/>
  <c r="P44" i="17" s="1"/>
  <c r="A44" i="12"/>
  <c r="B44" i="12" s="1"/>
  <c r="N44" i="12" s="1"/>
  <c r="A44" i="16"/>
  <c r="B44" i="16" s="1"/>
  <c r="C44" i="16" s="1"/>
  <c r="O44" i="16" s="1"/>
  <c r="A44" i="13"/>
  <c r="B44" i="13" s="1"/>
  <c r="C44" i="13" s="1"/>
  <c r="D44" i="13" s="1"/>
  <c r="G44" i="13" s="1"/>
  <c r="A44" i="5"/>
  <c r="B44" i="5" s="1"/>
  <c r="E47" i="15"/>
  <c r="E401" i="15"/>
  <c r="E109" i="15"/>
  <c r="E150" i="15"/>
  <c r="A45" i="17"/>
  <c r="B45" i="17" s="1"/>
  <c r="C45" i="17" s="1"/>
  <c r="D45" i="17" s="1"/>
  <c r="P45" i="17" s="1"/>
  <c r="A45" i="12"/>
  <c r="B45" i="12" s="1"/>
  <c r="N45" i="12" s="1"/>
  <c r="A45" i="16"/>
  <c r="B45" i="16" s="1"/>
  <c r="C45" i="16" s="1"/>
  <c r="A45" i="13"/>
  <c r="B45" i="13" s="1"/>
  <c r="C45" i="13" s="1"/>
  <c r="D45" i="13" s="1"/>
  <c r="G45" i="13" s="1"/>
  <c r="A45" i="5"/>
  <c r="B45" i="5" s="1"/>
  <c r="E49" i="15"/>
  <c r="E120" i="15"/>
  <c r="E421" i="15"/>
  <c r="E62" i="15"/>
  <c r="E112" i="15"/>
  <c r="E90" i="13"/>
  <c r="E205" i="15"/>
  <c r="E123" i="15"/>
  <c r="E345" i="15"/>
  <c r="E110" i="15"/>
  <c r="E323" i="15"/>
  <c r="E396" i="15"/>
  <c r="E356" i="15"/>
  <c r="E415" i="15"/>
  <c r="E383" i="15"/>
  <c r="E189" i="15"/>
  <c r="E358" i="15"/>
  <c r="E38" i="15"/>
  <c r="E335" i="15"/>
  <c r="E108" i="15"/>
  <c r="E350" i="15"/>
  <c r="E66" i="15"/>
  <c r="E327" i="15"/>
  <c r="E375" i="15"/>
  <c r="C41" i="17"/>
  <c r="D41" i="17" s="1"/>
  <c r="P41" i="17" s="1"/>
  <c r="C35" i="17"/>
  <c r="D35" i="17" s="1"/>
  <c r="P35" i="17" s="1"/>
  <c r="C6" i="17"/>
  <c r="D6" i="17" s="1"/>
  <c r="P6" i="17" s="1"/>
  <c r="C38" i="17"/>
  <c r="D38" i="17" s="1"/>
  <c r="P38" i="17" s="1"/>
  <c r="C5" i="17"/>
  <c r="D5" i="17" s="1"/>
  <c r="P5" i="17" s="1"/>
  <c r="C16" i="17"/>
  <c r="D16" i="17" s="1"/>
  <c r="P16" i="17" s="1"/>
  <c r="C37" i="17"/>
  <c r="D37" i="17" s="1"/>
  <c r="P37" i="17" s="1"/>
  <c r="C32" i="17"/>
  <c r="D32" i="17" s="1"/>
  <c r="P32" i="17" s="1"/>
  <c r="C31" i="17"/>
  <c r="D31" i="17" s="1"/>
  <c r="P31" i="17" s="1"/>
  <c r="C13" i="17"/>
  <c r="D13" i="17" s="1"/>
  <c r="P13" i="17" s="1"/>
  <c r="C40" i="17"/>
  <c r="D40" i="17" s="1"/>
  <c r="P40" i="17" s="1"/>
  <c r="C9" i="17"/>
  <c r="D9" i="17" s="1"/>
  <c r="P9" i="17" s="1"/>
  <c r="C33" i="17"/>
  <c r="D33" i="17" s="1"/>
  <c r="P33" i="17" s="1"/>
  <c r="C29" i="17"/>
  <c r="D29" i="17" s="1"/>
  <c r="P29" i="17" s="1"/>
  <c r="C28" i="17"/>
  <c r="D28" i="17" s="1"/>
  <c r="P28" i="17" s="1"/>
  <c r="C36" i="17"/>
  <c r="D36" i="17" s="1"/>
  <c r="P36" i="17" s="1"/>
  <c r="C23" i="17"/>
  <c r="D23" i="17" s="1"/>
  <c r="P23" i="17" s="1"/>
  <c r="C26" i="17"/>
  <c r="D26" i="17" s="1"/>
  <c r="P26" i="17" s="1"/>
  <c r="C25" i="17"/>
  <c r="D25" i="17" s="1"/>
  <c r="P25" i="17" s="1"/>
  <c r="C24" i="17"/>
  <c r="D24" i="17" s="1"/>
  <c r="P24" i="17" s="1"/>
  <c r="C30" i="17"/>
  <c r="D30" i="17" s="1"/>
  <c r="P30" i="17" s="1"/>
  <c r="C20" i="17"/>
  <c r="D20" i="17" s="1"/>
  <c r="P20" i="17" s="1"/>
  <c r="C22" i="17"/>
  <c r="D22" i="17" s="1"/>
  <c r="P22" i="17" s="1"/>
  <c r="C15" i="17"/>
  <c r="D15" i="17" s="1"/>
  <c r="P15" i="17" s="1"/>
  <c r="C21" i="17"/>
  <c r="D21" i="17" s="1"/>
  <c r="P21" i="17" s="1"/>
  <c r="C14" i="17"/>
  <c r="D14" i="17" s="1"/>
  <c r="P14" i="17" s="1"/>
  <c r="C4" i="16"/>
  <c r="O4" i="16" s="1"/>
  <c r="F4" i="16" s="1"/>
  <c r="C11" i="17"/>
  <c r="D11" i="17" s="1"/>
  <c r="P11" i="17" s="1"/>
  <c r="C19" i="17"/>
  <c r="D19" i="17" s="1"/>
  <c r="P19" i="17" s="1"/>
  <c r="C39" i="17"/>
  <c r="D39" i="17" s="1"/>
  <c r="P39" i="17" s="1"/>
  <c r="C7" i="17"/>
  <c r="D7" i="17" s="1"/>
  <c r="P7" i="17" s="1"/>
  <c r="C12" i="17"/>
  <c r="D12" i="17" s="1"/>
  <c r="P12" i="17" s="1"/>
  <c r="C8" i="17"/>
  <c r="D8" i="17" s="1"/>
  <c r="P8" i="17" s="1"/>
  <c r="C17" i="17"/>
  <c r="D17" i="17" s="1"/>
  <c r="P17" i="17" s="1"/>
  <c r="C10" i="17"/>
  <c r="D10" i="17" s="1"/>
  <c r="P10" i="17" s="1"/>
  <c r="C42" i="17"/>
  <c r="D42" i="17" s="1"/>
  <c r="P42" i="17" s="1"/>
  <c r="E275" i="15"/>
  <c r="E413" i="15"/>
  <c r="E55" i="15"/>
  <c r="E387" i="15"/>
  <c r="E385" i="15"/>
  <c r="E317" i="15"/>
  <c r="E417" i="15"/>
  <c r="E313" i="15"/>
  <c r="E382" i="15"/>
  <c r="E398" i="15"/>
  <c r="E419" i="15"/>
  <c r="E404" i="15"/>
  <c r="E190" i="15"/>
  <c r="E254" i="15"/>
  <c r="E23" i="13"/>
  <c r="E23" i="17"/>
  <c r="C23" i="12"/>
  <c r="D23" i="16"/>
  <c r="N16" i="17"/>
  <c r="N16" i="13"/>
  <c r="L16" i="12"/>
  <c r="M16" i="16"/>
  <c r="N16" i="5"/>
  <c r="L16" i="2"/>
  <c r="N12" i="17"/>
  <c r="N12" i="13"/>
  <c r="L12" i="12"/>
  <c r="M12" i="16"/>
  <c r="N12" i="5"/>
  <c r="L12" i="2"/>
  <c r="N9" i="13"/>
  <c r="N9" i="17"/>
  <c r="L9" i="12"/>
  <c r="N9" i="5"/>
  <c r="L9" i="2"/>
  <c r="M9" i="16"/>
  <c r="N27" i="17"/>
  <c r="N27" i="13"/>
  <c r="L27" i="12"/>
  <c r="M27" i="16"/>
  <c r="N27" i="5"/>
  <c r="L27" i="2"/>
  <c r="N5" i="13"/>
  <c r="N5" i="17"/>
  <c r="L5" i="12"/>
  <c r="M5" i="16"/>
  <c r="N5" i="5"/>
  <c r="L5" i="2"/>
  <c r="E56" i="17"/>
  <c r="E56" i="13"/>
  <c r="C56" i="12"/>
  <c r="D56" i="16"/>
  <c r="E53" i="17"/>
  <c r="E53" i="13"/>
  <c r="D53" i="16"/>
  <c r="C53" i="12"/>
  <c r="E81" i="13"/>
  <c r="E81" i="17"/>
  <c r="C81" i="12"/>
  <c r="D81" i="16"/>
  <c r="E57" i="17"/>
  <c r="E57" i="13"/>
  <c r="C57" i="12"/>
  <c r="D57" i="16"/>
  <c r="E368" i="15"/>
  <c r="E410" i="15"/>
  <c r="E31" i="17"/>
  <c r="E31" i="13"/>
  <c r="C31" i="12"/>
  <c r="D31" i="16"/>
  <c r="E20" i="13"/>
  <c r="E20" i="17"/>
  <c r="C20" i="12"/>
  <c r="D20" i="16"/>
  <c r="E22" i="13"/>
  <c r="E22" i="17"/>
  <c r="C22" i="12"/>
  <c r="D22" i="16"/>
  <c r="E71" i="17"/>
  <c r="E71" i="13"/>
  <c r="C71" i="12"/>
  <c r="D71" i="16"/>
  <c r="E46" i="17"/>
  <c r="E46" i="13"/>
  <c r="C46" i="12"/>
  <c r="D46" i="16"/>
  <c r="E52" i="15"/>
  <c r="N51" i="17" s="1"/>
  <c r="E45" i="17"/>
  <c r="E45" i="13"/>
  <c r="C45" i="12"/>
  <c r="D45" i="16"/>
  <c r="E58" i="17"/>
  <c r="E58" i="13"/>
  <c r="C58" i="12"/>
  <c r="D58" i="16"/>
  <c r="E57" i="15"/>
  <c r="E66" i="17"/>
  <c r="E66" i="13"/>
  <c r="D66" i="16"/>
  <c r="C66" i="12"/>
  <c r="E67" i="17"/>
  <c r="E67" i="13"/>
  <c r="C67" i="12"/>
  <c r="D67" i="16"/>
  <c r="E13" i="13"/>
  <c r="E13" i="17"/>
  <c r="C13" i="12"/>
  <c r="D13" i="16"/>
  <c r="E6" i="17"/>
  <c r="E6" i="13"/>
  <c r="C6" i="12"/>
  <c r="D6" i="16"/>
  <c r="E41" i="13"/>
  <c r="E41" i="17"/>
  <c r="C41" i="12"/>
  <c r="D41" i="16"/>
  <c r="N23" i="17"/>
  <c r="L23" i="12"/>
  <c r="N23" i="13"/>
  <c r="M23" i="16"/>
  <c r="N23" i="5"/>
  <c r="L23" i="2"/>
  <c r="E15" i="17"/>
  <c r="E15" i="13"/>
  <c r="C15" i="12"/>
  <c r="D15" i="16"/>
  <c r="N3" i="17"/>
  <c r="N3" i="13"/>
  <c r="L3" i="12"/>
  <c r="M3" i="16"/>
  <c r="N3" i="16" s="1"/>
  <c r="N3" i="5"/>
  <c r="L3" i="2"/>
  <c r="E17" i="13"/>
  <c r="E17" i="17"/>
  <c r="D17" i="16"/>
  <c r="C17" i="12"/>
  <c r="N10" i="17"/>
  <c r="L10" i="12"/>
  <c r="N10" i="13"/>
  <c r="M10" i="16"/>
  <c r="N10" i="5"/>
  <c r="L10" i="2"/>
  <c r="E70" i="17"/>
  <c r="E70" i="13"/>
  <c r="D70" i="16"/>
  <c r="C70" i="12"/>
  <c r="E365" i="15"/>
  <c r="E14" i="17"/>
  <c r="E14" i="13"/>
  <c r="C14" i="12"/>
  <c r="D14" i="16"/>
  <c r="E10" i="13"/>
  <c r="E10" i="17"/>
  <c r="C10" i="12"/>
  <c r="D10" i="16"/>
  <c r="E16" i="13"/>
  <c r="E16" i="17"/>
  <c r="C16" i="12"/>
  <c r="D16" i="16"/>
  <c r="N15" i="13"/>
  <c r="L15" i="12"/>
  <c r="N15" i="17"/>
  <c r="M15" i="16"/>
  <c r="N15" i="5"/>
  <c r="L15" i="2"/>
  <c r="E11" i="17"/>
  <c r="E11" i="13"/>
  <c r="C11" i="12"/>
  <c r="D11" i="16"/>
  <c r="E9" i="13"/>
  <c r="E9" i="17"/>
  <c r="C9" i="12"/>
  <c r="D9" i="16"/>
  <c r="E50" i="15"/>
  <c r="N4" i="17"/>
  <c r="N4" i="13"/>
  <c r="L4" i="12"/>
  <c r="N4" i="5"/>
  <c r="M4" i="16"/>
  <c r="L4" i="2"/>
  <c r="E359" i="15"/>
  <c r="E388" i="15"/>
  <c r="E343" i="15"/>
  <c r="E408" i="15"/>
  <c r="E51" i="17"/>
  <c r="E51" i="13"/>
  <c r="C51" i="12"/>
  <c r="D51" i="16"/>
  <c r="E4" i="13"/>
  <c r="E4" i="17"/>
  <c r="C4" i="12"/>
  <c r="E4" i="5"/>
  <c r="D4" i="16"/>
  <c r="D4" i="2"/>
  <c r="E394" i="15"/>
  <c r="N8" i="17"/>
  <c r="L8" i="12"/>
  <c r="N8" i="13"/>
  <c r="N8" i="5"/>
  <c r="L8" i="2"/>
  <c r="M8" i="16"/>
  <c r="E324" i="15"/>
  <c r="E69" i="17"/>
  <c r="E69" i="13"/>
  <c r="C69" i="12"/>
  <c r="D69" i="16"/>
  <c r="E12" i="13"/>
  <c r="E12" i="17"/>
  <c r="C12" i="12"/>
  <c r="D12" i="16"/>
  <c r="E19" i="17"/>
  <c r="E19" i="13"/>
  <c r="C19" i="12"/>
  <c r="D19" i="16"/>
  <c r="E84" i="13"/>
  <c r="E84" i="17"/>
  <c r="D84" i="16"/>
  <c r="N17" i="13"/>
  <c r="N17" i="17"/>
  <c r="L17" i="12"/>
  <c r="M17" i="16"/>
  <c r="N17" i="5"/>
  <c r="L17" i="2"/>
  <c r="E8" i="13"/>
  <c r="E8" i="17"/>
  <c r="C8" i="12"/>
  <c r="D8" i="16"/>
  <c r="E5" i="17"/>
  <c r="E5" i="13"/>
  <c r="C5" i="12"/>
  <c r="D5" i="16"/>
  <c r="E73" i="13"/>
  <c r="E73" i="17"/>
  <c r="D73" i="16"/>
  <c r="C73" i="12"/>
  <c r="E61" i="13"/>
  <c r="E61" i="17"/>
  <c r="C61" i="12"/>
  <c r="D61" i="16"/>
  <c r="E27" i="17"/>
  <c r="E27" i="13"/>
  <c r="C27" i="12"/>
  <c r="D27" i="16"/>
  <c r="P4" i="17"/>
  <c r="C8" i="16"/>
  <c r="C15" i="16"/>
  <c r="E405" i="15"/>
  <c r="E354" i="15"/>
  <c r="E361" i="15"/>
  <c r="E167" i="15"/>
  <c r="E45" i="15"/>
  <c r="E59" i="15"/>
  <c r="E46" i="15"/>
  <c r="E389" i="15"/>
  <c r="E376" i="15"/>
  <c r="E325" i="15"/>
  <c r="E420" i="15"/>
  <c r="E258" i="15"/>
  <c r="E100" i="15"/>
  <c r="E346" i="15"/>
  <c r="E291" i="15"/>
  <c r="E379" i="15"/>
  <c r="E355" i="15"/>
  <c r="E326" i="15"/>
  <c r="E53" i="15"/>
  <c r="E328" i="15"/>
  <c r="E338" i="15"/>
  <c r="E97" i="15"/>
  <c r="E60" i="15"/>
  <c r="E129" i="15"/>
  <c r="E96" i="15"/>
  <c r="E85" i="15"/>
  <c r="E347" i="15"/>
  <c r="E204" i="15"/>
  <c r="E411" i="15"/>
  <c r="E339" i="15"/>
  <c r="E84" i="15"/>
  <c r="E92" i="15"/>
  <c r="E395" i="15"/>
  <c r="E58" i="15"/>
  <c r="E329" i="15"/>
  <c r="E61" i="15"/>
  <c r="E255" i="15"/>
  <c r="E378" i="15"/>
  <c r="E369" i="15"/>
  <c r="E276" i="15"/>
  <c r="E279" i="15"/>
  <c r="E184" i="15"/>
  <c r="E163" i="15"/>
  <c r="E93" i="13"/>
  <c r="E132" i="15"/>
  <c r="E213" i="15"/>
  <c r="E300" i="15"/>
  <c r="E226" i="15"/>
  <c r="E148" i="15"/>
  <c r="E186" i="15"/>
  <c r="E117" i="15"/>
  <c r="E93" i="15"/>
  <c r="E198" i="15"/>
  <c r="E239" i="15"/>
  <c r="E64" i="15"/>
  <c r="E282" i="15"/>
  <c r="E219" i="15"/>
  <c r="E72" i="15"/>
  <c r="N71" i="5" s="1"/>
  <c r="E121" i="15"/>
  <c r="E293" i="15"/>
  <c r="E277" i="15"/>
  <c r="E278" i="15"/>
  <c r="E241" i="15"/>
  <c r="E301" i="15"/>
  <c r="E144" i="15"/>
  <c r="E185" i="15"/>
  <c r="E103" i="15"/>
  <c r="E155" i="15"/>
  <c r="E201" i="15"/>
  <c r="E130" i="15"/>
  <c r="E91" i="13"/>
  <c r="E139" i="15"/>
  <c r="E100" i="13"/>
  <c r="E208" i="15"/>
  <c r="E187" i="15"/>
  <c r="E116" i="15"/>
  <c r="E217" i="15"/>
  <c r="E146" i="15"/>
  <c r="E188" i="15"/>
  <c r="E175" i="15"/>
  <c r="E78" i="15"/>
  <c r="E283" i="15"/>
  <c r="E181" i="15"/>
  <c r="E65" i="15"/>
  <c r="E292" i="15"/>
  <c r="E138" i="15"/>
  <c r="E99" i="13"/>
  <c r="E290" i="15"/>
  <c r="E274" i="15"/>
  <c r="E233" i="15"/>
  <c r="E281" i="15"/>
  <c r="E131" i="15"/>
  <c r="E92" i="13"/>
  <c r="E136" i="15"/>
  <c r="E97" i="13"/>
  <c r="E296" i="15"/>
  <c r="E147" i="15"/>
  <c r="E77" i="15"/>
  <c r="E182" i="15"/>
  <c r="E285" i="15"/>
  <c r="E269" i="15"/>
  <c r="E267" i="15"/>
  <c r="E315" i="15"/>
  <c r="E310" i="15"/>
  <c r="E234" i="15"/>
  <c r="E177" i="15"/>
  <c r="E304" i="15"/>
  <c r="E126" i="15"/>
  <c r="E87" i="13"/>
  <c r="E164" i="15"/>
  <c r="E128" i="15"/>
  <c r="E89" i="13"/>
  <c r="E98" i="13"/>
  <c r="E137" i="15"/>
  <c r="E235" i="15"/>
  <c r="E298" i="15"/>
  <c r="E193" i="15"/>
  <c r="E99" i="15"/>
  <c r="E174" i="15"/>
  <c r="E141" i="15"/>
  <c r="E102" i="13"/>
  <c r="E63" i="15"/>
  <c r="E41" i="15"/>
  <c r="E91" i="15"/>
  <c r="E179" i="15"/>
  <c r="E79" i="15"/>
  <c r="E73" i="15"/>
  <c r="E113" i="15"/>
  <c r="E257" i="15"/>
  <c r="E295" i="15"/>
  <c r="E314" i="15"/>
  <c r="E145" i="15"/>
  <c r="E303" i="15"/>
  <c r="E95" i="13"/>
  <c r="E134" i="15"/>
  <c r="E229" i="15"/>
  <c r="E135" i="15"/>
  <c r="E96" i="13"/>
  <c r="E67" i="15"/>
  <c r="E83" i="15"/>
  <c r="E69" i="15"/>
  <c r="E305" i="15"/>
  <c r="E249" i="15"/>
  <c r="E297" i="15"/>
  <c r="E230" i="15"/>
  <c r="E243" i="15"/>
  <c r="E168" i="15"/>
  <c r="E259" i="15"/>
  <c r="E159" i="15"/>
  <c r="E115" i="15"/>
  <c r="E242" i="15"/>
  <c r="E102" i="15"/>
  <c r="E172" i="15"/>
  <c r="E299" i="15"/>
  <c r="E98" i="15"/>
  <c r="E156" i="15"/>
  <c r="E140" i="15"/>
  <c r="E101" i="13"/>
  <c r="E240" i="15"/>
  <c r="E103" i="13"/>
  <c r="E142" i="15"/>
  <c r="E306" i="15"/>
  <c r="E85" i="13"/>
  <c r="E124" i="15"/>
  <c r="E75" i="15"/>
  <c r="E86" i="15"/>
  <c r="E236" i="15"/>
  <c r="E71" i="15"/>
  <c r="N70" i="17" s="1"/>
  <c r="B47" i="15"/>
  <c r="E70" i="15"/>
  <c r="N69" i="17" s="1"/>
  <c r="E223" i="15"/>
  <c r="E194" i="15"/>
  <c r="E288" i="15"/>
  <c r="E153" i="15"/>
  <c r="E107" i="15"/>
  <c r="E266" i="15"/>
  <c r="E232" i="15"/>
  <c r="E176" i="15"/>
  <c r="E199" i="15"/>
  <c r="E212" i="15"/>
  <c r="E192" i="15"/>
  <c r="E173" i="15"/>
  <c r="E195" i="15"/>
  <c r="E94" i="15"/>
  <c r="E178" i="15"/>
  <c r="E81" i="15"/>
  <c r="E88" i="13"/>
  <c r="E127" i="15"/>
  <c r="E289" i="15"/>
  <c r="E210" i="15"/>
  <c r="E302" i="15"/>
  <c r="E246" i="15"/>
  <c r="E247" i="15"/>
  <c r="E272" i="15"/>
  <c r="E244" i="15"/>
  <c r="E197" i="15"/>
  <c r="E316" i="15"/>
  <c r="E245" i="15"/>
  <c r="E169" i="15"/>
  <c r="E260" i="15"/>
  <c r="E308" i="15"/>
  <c r="E160" i="15"/>
  <c r="E237" i="15"/>
  <c r="E294" i="15"/>
  <c r="E214" i="15"/>
  <c r="E165" i="15"/>
  <c r="E221" i="15"/>
  <c r="E170" i="15"/>
  <c r="E154" i="15"/>
  <c r="E82" i="15"/>
  <c r="M81" i="16" s="1"/>
  <c r="E284" i="15"/>
  <c r="E268" i="15"/>
  <c r="E95" i="15"/>
  <c r="E74" i="15"/>
  <c r="N73" i="17" s="1"/>
  <c r="E122" i="15"/>
  <c r="E80" i="15"/>
  <c r="E88" i="15"/>
  <c r="E203" i="15"/>
  <c r="E119" i="15"/>
  <c r="E39" i="15"/>
  <c r="E273" i="15"/>
  <c r="E318" i="15"/>
  <c r="E202" i="15"/>
  <c r="E287" i="15"/>
  <c r="E231" i="15"/>
  <c r="E215" i="15"/>
  <c r="E262" i="15"/>
  <c r="E209" i="15"/>
  <c r="E151" i="15"/>
  <c r="E320" i="15"/>
  <c r="E321" i="15"/>
  <c r="E158" i="15"/>
  <c r="E263" i="15"/>
  <c r="E311" i="15"/>
  <c r="E161" i="15"/>
  <c r="E180" i="15"/>
  <c r="E216" i="15"/>
  <c r="E166" i="15"/>
  <c r="E222" i="15"/>
  <c r="E171" i="15"/>
  <c r="E248" i="15"/>
  <c r="E319" i="15"/>
  <c r="E114" i="15"/>
  <c r="E220" i="15"/>
  <c r="E68" i="15"/>
  <c r="M67" i="16" s="1"/>
  <c r="E118" i="15"/>
  <c r="E227" i="15"/>
  <c r="E87" i="15"/>
  <c r="E200" i="15"/>
  <c r="E207" i="15"/>
  <c r="E143" i="15"/>
  <c r="E152" i="15"/>
  <c r="E307" i="15"/>
  <c r="E211" i="15"/>
  <c r="E111" i="15"/>
  <c r="E261" i="15"/>
  <c r="E309" i="15"/>
  <c r="E133" i="15"/>
  <c r="E94" i="13"/>
  <c r="E218" i="15"/>
  <c r="E224" i="15"/>
  <c r="E162" i="15"/>
  <c r="E250" i="15"/>
  <c r="E251" i="15"/>
  <c r="E149" i="15"/>
  <c r="E104" i="15"/>
  <c r="E89" i="15"/>
  <c r="E225" i="15"/>
  <c r="E238" i="15"/>
  <c r="E101" i="15"/>
  <c r="E280" i="15"/>
  <c r="E312" i="15"/>
  <c r="E76" i="15"/>
  <c r="E125" i="15"/>
  <c r="E86" i="13"/>
  <c r="E105" i="15"/>
  <c r="M128" i="2" l="1"/>
  <c r="M136" i="2"/>
  <c r="M129" i="2"/>
  <c r="M131" i="2"/>
  <c r="M133" i="2"/>
  <c r="M127" i="2"/>
  <c r="M134" i="2"/>
  <c r="M126" i="2"/>
  <c r="N129" i="2"/>
  <c r="O129" i="2" s="1"/>
  <c r="M135" i="2"/>
  <c r="M132" i="2"/>
  <c r="N125" i="2"/>
  <c r="O125" i="2" s="1"/>
  <c r="M137" i="2"/>
  <c r="N136" i="2"/>
  <c r="O136" i="2" s="1"/>
  <c r="N127" i="2"/>
  <c r="O127" i="2" s="1"/>
  <c r="N135" i="2"/>
  <c r="O135" i="2" s="1"/>
  <c r="N128" i="2"/>
  <c r="O128" i="2" s="1"/>
  <c r="M125" i="2"/>
  <c r="M130" i="2"/>
  <c r="N137" i="2"/>
  <c r="O137" i="2" s="1"/>
  <c r="N126" i="2"/>
  <c r="O126" i="2" s="1"/>
  <c r="N131" i="2"/>
  <c r="O131" i="2" s="1"/>
  <c r="N132" i="2"/>
  <c r="O132" i="2" s="1"/>
  <c r="N130" i="2"/>
  <c r="O130" i="2" s="1"/>
  <c r="N133" i="2"/>
  <c r="O133" i="2" s="1"/>
  <c r="N134" i="2"/>
  <c r="O134" i="2" s="1"/>
  <c r="F126" i="5"/>
  <c r="F130" i="5"/>
  <c r="F133" i="5"/>
  <c r="F137" i="5"/>
  <c r="F129" i="5"/>
  <c r="F128" i="5"/>
  <c r="F136" i="5"/>
  <c r="F78" i="5"/>
  <c r="F98" i="5"/>
  <c r="F101" i="5"/>
  <c r="F105" i="5"/>
  <c r="F118" i="5"/>
  <c r="F121" i="5"/>
  <c r="F125" i="5"/>
  <c r="F132" i="5"/>
  <c r="F135" i="5"/>
  <c r="F96" i="5"/>
  <c r="F87" i="5"/>
  <c r="F90" i="5"/>
  <c r="F124" i="5"/>
  <c r="F127" i="5"/>
  <c r="F134" i="5"/>
  <c r="F123" i="5"/>
  <c r="F111" i="5"/>
  <c r="F131" i="5"/>
  <c r="F103" i="5"/>
  <c r="F116" i="5"/>
  <c r="F84" i="5"/>
  <c r="F89" i="5"/>
  <c r="F86" i="5"/>
  <c r="F104" i="5"/>
  <c r="F117" i="5"/>
  <c r="F81" i="5"/>
  <c r="F110" i="5"/>
  <c r="F88" i="5"/>
  <c r="F76" i="5"/>
  <c r="F83" i="5"/>
  <c r="F99" i="5"/>
  <c r="F115" i="5"/>
  <c r="F113" i="5"/>
  <c r="F75" i="5"/>
  <c r="F109" i="5"/>
  <c r="F108" i="5"/>
  <c r="F93" i="5"/>
  <c r="F106" i="5"/>
  <c r="F79" i="5"/>
  <c r="F100" i="5"/>
  <c r="F77" i="5"/>
  <c r="F85" i="5"/>
  <c r="F97" i="5"/>
  <c r="F102" i="5"/>
  <c r="F82" i="5"/>
  <c r="F80" i="5"/>
  <c r="F119" i="5"/>
  <c r="F122" i="5"/>
  <c r="F107" i="5"/>
  <c r="F72" i="5"/>
  <c r="F112" i="5"/>
  <c r="F74" i="5"/>
  <c r="F114" i="5"/>
  <c r="F94" i="5"/>
  <c r="F73" i="5"/>
  <c r="F95" i="5"/>
  <c r="F92" i="5"/>
  <c r="F120" i="5"/>
  <c r="F91" i="5"/>
  <c r="N17" i="16"/>
  <c r="M112" i="2"/>
  <c r="N84" i="2"/>
  <c r="O84" i="2" s="1"/>
  <c r="N78" i="2"/>
  <c r="O78" i="2" s="1"/>
  <c r="N82" i="2"/>
  <c r="O82" i="2" s="1"/>
  <c r="M81" i="2"/>
  <c r="M101" i="2"/>
  <c r="M117" i="2"/>
  <c r="M94" i="2"/>
  <c r="M97" i="2"/>
  <c r="M72" i="2"/>
  <c r="M100" i="2"/>
  <c r="M109" i="2"/>
  <c r="N117" i="2"/>
  <c r="O117" i="2" s="1"/>
  <c r="N114" i="2"/>
  <c r="O114" i="2" s="1"/>
  <c r="N103" i="2"/>
  <c r="O103" i="2" s="1"/>
  <c r="N93" i="2"/>
  <c r="O93" i="2" s="1"/>
  <c r="N85" i="2"/>
  <c r="O85" i="2" s="1"/>
  <c r="N120" i="2"/>
  <c r="O120" i="2" s="1"/>
  <c r="N76" i="2"/>
  <c r="O76" i="2" s="1"/>
  <c r="N104" i="2"/>
  <c r="O104" i="2" s="1"/>
  <c r="N74" i="2"/>
  <c r="O74" i="2" s="1"/>
  <c r="M107" i="2"/>
  <c r="M95" i="2"/>
  <c r="M124" i="2"/>
  <c r="M103" i="2"/>
  <c r="M114" i="2"/>
  <c r="N122" i="2"/>
  <c r="O122" i="2" s="1"/>
  <c r="N94" i="2"/>
  <c r="O94" i="2" s="1"/>
  <c r="M106" i="2"/>
  <c r="M73" i="2"/>
  <c r="M91" i="2"/>
  <c r="M96" i="2"/>
  <c r="N118" i="2"/>
  <c r="O118" i="2" s="1"/>
  <c r="M102" i="2"/>
  <c r="M122" i="2"/>
  <c r="N123" i="2"/>
  <c r="O123" i="2" s="1"/>
  <c r="M84" i="2"/>
  <c r="M89" i="2"/>
  <c r="M87" i="2"/>
  <c r="M92" i="2"/>
  <c r="M90" i="2"/>
  <c r="N110" i="2"/>
  <c r="O110" i="2" s="1"/>
  <c r="N100" i="2"/>
  <c r="O100" i="2" s="1"/>
  <c r="M110" i="2"/>
  <c r="M115" i="2"/>
  <c r="M113" i="2"/>
  <c r="M88" i="2"/>
  <c r="N109" i="2"/>
  <c r="O109" i="2" s="1"/>
  <c r="N95" i="2"/>
  <c r="O95" i="2" s="1"/>
  <c r="N89" i="2"/>
  <c r="O89" i="2" s="1"/>
  <c r="N77" i="2"/>
  <c r="O77" i="2" s="1"/>
  <c r="N90" i="2"/>
  <c r="O90" i="2" s="1"/>
  <c r="N108" i="2"/>
  <c r="O108" i="2" s="1"/>
  <c r="M98" i="2"/>
  <c r="M123" i="2"/>
  <c r="M79" i="2"/>
  <c r="N102" i="2"/>
  <c r="O102" i="2" s="1"/>
  <c r="M82" i="2"/>
  <c r="N124" i="2"/>
  <c r="O124" i="2" s="1"/>
  <c r="N92" i="2"/>
  <c r="O92" i="2" s="1"/>
  <c r="M111" i="2"/>
  <c r="M83" i="2"/>
  <c r="N121" i="2"/>
  <c r="O121" i="2" s="1"/>
  <c r="N101" i="2"/>
  <c r="O101" i="2" s="1"/>
  <c r="N72" i="2"/>
  <c r="O72" i="2" s="1"/>
  <c r="M116" i="2"/>
  <c r="M120" i="2"/>
  <c r="M99" i="2"/>
  <c r="M121" i="2"/>
  <c r="M85" i="2"/>
  <c r="M86" i="2"/>
  <c r="M74" i="2"/>
  <c r="N115" i="2"/>
  <c r="O115" i="2" s="1"/>
  <c r="N83" i="2"/>
  <c r="O83" i="2" s="1"/>
  <c r="N111" i="2"/>
  <c r="O111" i="2" s="1"/>
  <c r="N99" i="2"/>
  <c r="O99" i="2" s="1"/>
  <c r="M104" i="2"/>
  <c r="M76" i="2"/>
  <c r="M105" i="2"/>
  <c r="M78" i="2"/>
  <c r="N116" i="2"/>
  <c r="O116" i="2" s="1"/>
  <c r="M80" i="2"/>
  <c r="N91" i="2"/>
  <c r="O91" i="2" s="1"/>
  <c r="M93" i="2"/>
  <c r="N86" i="2"/>
  <c r="O86" i="2" s="1"/>
  <c r="M119" i="2"/>
  <c r="N81" i="2"/>
  <c r="O81" i="2" s="1"/>
  <c r="M108" i="2"/>
  <c r="M75" i="2"/>
  <c r="N73" i="2"/>
  <c r="O73" i="2" s="1"/>
  <c r="N105" i="2"/>
  <c r="O105" i="2" s="1"/>
  <c r="N80" i="2"/>
  <c r="O80" i="2" s="1"/>
  <c r="M77" i="2"/>
  <c r="M118" i="2"/>
  <c r="N113" i="2"/>
  <c r="O113" i="2" s="1"/>
  <c r="N106" i="2"/>
  <c r="O106" i="2" s="1"/>
  <c r="N75" i="2"/>
  <c r="O75" i="2" s="1"/>
  <c r="N96" i="2"/>
  <c r="O96" i="2" s="1"/>
  <c r="N119" i="2"/>
  <c r="O119" i="2" s="1"/>
  <c r="N88" i="2"/>
  <c r="O88" i="2" s="1"/>
  <c r="N79" i="2"/>
  <c r="O79" i="2" s="1"/>
  <c r="N97" i="2"/>
  <c r="O97" i="2" s="1"/>
  <c r="N87" i="2"/>
  <c r="O87" i="2" s="1"/>
  <c r="N98" i="2"/>
  <c r="O98" i="2" s="1"/>
  <c r="N112" i="2"/>
  <c r="O112" i="2" s="1"/>
  <c r="N107" i="2"/>
  <c r="O107" i="2" s="1"/>
  <c r="O90" i="5"/>
  <c r="R90" i="5" s="1"/>
  <c r="O114" i="5"/>
  <c r="O98" i="5"/>
  <c r="O118" i="5"/>
  <c r="O134" i="5"/>
  <c r="O131" i="5"/>
  <c r="O80" i="5"/>
  <c r="O108" i="5"/>
  <c r="O89" i="5"/>
  <c r="O81" i="5"/>
  <c r="O106" i="5"/>
  <c r="O103" i="5"/>
  <c r="O91" i="5"/>
  <c r="O86" i="5"/>
  <c r="O127" i="5"/>
  <c r="O75" i="5"/>
  <c r="O102" i="5"/>
  <c r="O129" i="5"/>
  <c r="R129" i="5" s="1"/>
  <c r="O76" i="5"/>
  <c r="O137" i="5"/>
  <c r="O96" i="5"/>
  <c r="O85" i="5"/>
  <c r="O124" i="5"/>
  <c r="O135" i="5"/>
  <c r="O72" i="5"/>
  <c r="O95" i="5"/>
  <c r="O119" i="5"/>
  <c r="O73" i="5"/>
  <c r="O133" i="5"/>
  <c r="O92" i="5"/>
  <c r="O78" i="5"/>
  <c r="R78" i="5" s="1"/>
  <c r="O132" i="5"/>
  <c r="O130" i="5"/>
  <c r="R130" i="5" s="1"/>
  <c r="O107" i="5"/>
  <c r="O117" i="5"/>
  <c r="O125" i="5"/>
  <c r="O136" i="5"/>
  <c r="O88" i="5"/>
  <c r="O109" i="5"/>
  <c r="R109" i="5" s="1"/>
  <c r="O126" i="5"/>
  <c r="O77" i="5"/>
  <c r="R77" i="5" s="1"/>
  <c r="O82" i="5"/>
  <c r="O104" i="5"/>
  <c r="O112" i="5"/>
  <c r="O120" i="5"/>
  <c r="O121" i="5"/>
  <c r="R121" i="5" s="1"/>
  <c r="O128" i="5"/>
  <c r="O84" i="5"/>
  <c r="O99" i="5"/>
  <c r="O115" i="5"/>
  <c r="R115" i="5" s="1"/>
  <c r="O110" i="5"/>
  <c r="R110" i="5" s="1"/>
  <c r="O79" i="5"/>
  <c r="O101" i="5"/>
  <c r="R101" i="5" s="1"/>
  <c r="O113" i="5"/>
  <c r="O74" i="5"/>
  <c r="R74" i="5" s="1"/>
  <c r="O83" i="5"/>
  <c r="O105" i="5"/>
  <c r="O94" i="5"/>
  <c r="O97" i="5"/>
  <c r="O111" i="5"/>
  <c r="O87" i="5"/>
  <c r="O123" i="5"/>
  <c r="O93" i="5"/>
  <c r="R93" i="5" s="1"/>
  <c r="O100" i="5"/>
  <c r="O116" i="5"/>
  <c r="O122" i="5"/>
  <c r="O69" i="17"/>
  <c r="M177" i="12"/>
  <c r="M194" i="12"/>
  <c r="M185" i="12"/>
  <c r="M187" i="12"/>
  <c r="M189" i="12"/>
  <c r="M168" i="12"/>
  <c r="M93" i="12"/>
  <c r="M108" i="12"/>
  <c r="M179" i="12"/>
  <c r="M121" i="12"/>
  <c r="M85" i="12"/>
  <c r="M87" i="12"/>
  <c r="M133" i="12"/>
  <c r="M89" i="12"/>
  <c r="M91" i="12"/>
  <c r="M128" i="12"/>
  <c r="M137" i="12"/>
  <c r="M181" i="12"/>
  <c r="M172" i="12"/>
  <c r="M152" i="12"/>
  <c r="M88" i="12"/>
  <c r="M97" i="12"/>
  <c r="M109" i="12"/>
  <c r="M118" i="12"/>
  <c r="M136" i="12"/>
  <c r="M183" i="12"/>
  <c r="M148" i="12"/>
  <c r="M114" i="12"/>
  <c r="M129" i="12"/>
  <c r="M113" i="12"/>
  <c r="M115" i="12"/>
  <c r="M120" i="12"/>
  <c r="M170" i="12"/>
  <c r="M117" i="12"/>
  <c r="M193" i="12"/>
  <c r="M163" i="12"/>
  <c r="M149" i="12"/>
  <c r="M182" i="12"/>
  <c r="M98" i="12"/>
  <c r="M100" i="12"/>
  <c r="M105" i="12"/>
  <c r="M156" i="12"/>
  <c r="M107" i="12"/>
  <c r="M135" i="12"/>
  <c r="M146" i="12"/>
  <c r="M124" i="12"/>
  <c r="M84" i="12"/>
  <c r="M175" i="12"/>
  <c r="M147" i="12"/>
  <c r="M180" i="12"/>
  <c r="M90" i="12"/>
  <c r="M112" i="12"/>
  <c r="M101" i="12"/>
  <c r="M127" i="12"/>
  <c r="M153" i="12"/>
  <c r="M165" i="12"/>
  <c r="M178" i="12"/>
  <c r="M130" i="12"/>
  <c r="M86" i="12"/>
  <c r="M160" i="12"/>
  <c r="M99" i="12"/>
  <c r="M192" i="12"/>
  <c r="M162" i="12"/>
  <c r="M119" i="12"/>
  <c r="M116" i="12"/>
  <c r="M141" i="12"/>
  <c r="M157" i="12"/>
  <c r="M191" i="12"/>
  <c r="M173" i="12"/>
  <c r="M171" i="12"/>
  <c r="M176" i="12"/>
  <c r="M110" i="12"/>
  <c r="M164" i="12"/>
  <c r="M111" i="12"/>
  <c r="M174" i="12"/>
  <c r="M145" i="12"/>
  <c r="M169" i="12"/>
  <c r="M190" i="12"/>
  <c r="M96" i="12"/>
  <c r="M94" i="12"/>
  <c r="M144" i="12"/>
  <c r="M138" i="12"/>
  <c r="M151" i="12"/>
  <c r="M102" i="12"/>
  <c r="M139" i="12"/>
  <c r="M158" i="12"/>
  <c r="M122" i="12"/>
  <c r="M103" i="12"/>
  <c r="M161" i="12"/>
  <c r="M134" i="12"/>
  <c r="M155" i="12"/>
  <c r="M159" i="12"/>
  <c r="M188" i="12"/>
  <c r="M140" i="12"/>
  <c r="M126" i="12"/>
  <c r="M131" i="12"/>
  <c r="M95" i="12"/>
  <c r="M166" i="12"/>
  <c r="M143" i="12"/>
  <c r="M104" i="12"/>
  <c r="M186" i="12"/>
  <c r="M142" i="12"/>
  <c r="M123" i="12"/>
  <c r="M150" i="12"/>
  <c r="M125" i="12"/>
  <c r="M106" i="12"/>
  <c r="M154" i="12"/>
  <c r="M132" i="12"/>
  <c r="M92" i="12"/>
  <c r="M167" i="12"/>
  <c r="M184" i="12"/>
  <c r="O4" i="17"/>
  <c r="Q4" i="17" s="1"/>
  <c r="L67" i="12"/>
  <c r="M67" i="12" s="1"/>
  <c r="N70" i="13"/>
  <c r="N81" i="17"/>
  <c r="O81" i="17" s="1"/>
  <c r="A46" i="16"/>
  <c r="B46" i="16" s="1"/>
  <c r="C46" i="16" s="1"/>
  <c r="O46" i="16" s="1"/>
  <c r="A46" i="12"/>
  <c r="B46" i="12" s="1"/>
  <c r="N46" i="12" s="1"/>
  <c r="A46" i="13"/>
  <c r="B46" i="13" s="1"/>
  <c r="C46" i="13" s="1"/>
  <c r="D46" i="13" s="1"/>
  <c r="G46" i="13" s="1"/>
  <c r="A46" i="17"/>
  <c r="B46" i="17" s="1"/>
  <c r="A46" i="5"/>
  <c r="B46" i="5" s="1"/>
  <c r="N103" i="13"/>
  <c r="N96" i="13"/>
  <c r="N84" i="13"/>
  <c r="N81" i="13"/>
  <c r="N71" i="17"/>
  <c r="O71" i="17" s="1"/>
  <c r="N67" i="17"/>
  <c r="O67" i="17" s="1"/>
  <c r="L51" i="2"/>
  <c r="N98" i="13"/>
  <c r="M84" i="16"/>
  <c r="N84" i="16" s="1"/>
  <c r="N102" i="13"/>
  <c r="N100" i="13"/>
  <c r="N90" i="13"/>
  <c r="N84" i="17"/>
  <c r="O84" i="17" s="1"/>
  <c r="L69" i="2"/>
  <c r="M73" i="16"/>
  <c r="N73" i="16" s="1"/>
  <c r="N71" i="13"/>
  <c r="N67" i="13"/>
  <c r="N51" i="5"/>
  <c r="N95" i="13"/>
  <c r="N69" i="5"/>
  <c r="L73" i="12"/>
  <c r="M73" i="12" s="1"/>
  <c r="L71" i="12"/>
  <c r="M71" i="12" s="1"/>
  <c r="M51" i="16"/>
  <c r="N51" i="16" s="1"/>
  <c r="L70" i="2"/>
  <c r="N89" i="13"/>
  <c r="N97" i="13"/>
  <c r="N99" i="13"/>
  <c r="N91" i="13"/>
  <c r="D43" i="16"/>
  <c r="M69" i="16"/>
  <c r="N69" i="16" s="1"/>
  <c r="N73" i="13"/>
  <c r="L51" i="12"/>
  <c r="M51" i="12" s="1"/>
  <c r="N70" i="5"/>
  <c r="N101" i="13"/>
  <c r="N93" i="13"/>
  <c r="C43" i="12"/>
  <c r="L69" i="12"/>
  <c r="M69" i="12" s="1"/>
  <c r="L67" i="2"/>
  <c r="N51" i="13"/>
  <c r="L70" i="12"/>
  <c r="M70" i="12" s="1"/>
  <c r="N94" i="13"/>
  <c r="N88" i="13"/>
  <c r="N85" i="13"/>
  <c r="N87" i="13"/>
  <c r="N92" i="13"/>
  <c r="E43" i="13"/>
  <c r="L81" i="12"/>
  <c r="M81" i="12" s="1"/>
  <c r="N69" i="13"/>
  <c r="L71" i="2"/>
  <c r="N67" i="5"/>
  <c r="M70" i="16"/>
  <c r="N70" i="16" s="1"/>
  <c r="N86" i="13"/>
  <c r="M71" i="16"/>
  <c r="N71" i="16" s="1"/>
  <c r="O17" i="17"/>
  <c r="Q17" i="17" s="1"/>
  <c r="O73" i="17"/>
  <c r="O15" i="17"/>
  <c r="Q15" i="17" s="1"/>
  <c r="O8" i="17"/>
  <c r="Q8" i="17" s="1"/>
  <c r="O10" i="17"/>
  <c r="Q10" i="17" s="1"/>
  <c r="O23" i="17"/>
  <c r="Q23" i="17" s="1"/>
  <c r="N67" i="16"/>
  <c r="N5" i="16"/>
  <c r="P5" i="16" s="1"/>
  <c r="N12" i="16"/>
  <c r="P12" i="16" s="1"/>
  <c r="O27" i="17"/>
  <c r="Q27" i="17" s="1"/>
  <c r="O16" i="17"/>
  <c r="Q16" i="17" s="1"/>
  <c r="O5" i="17"/>
  <c r="Q5" i="17" s="1"/>
  <c r="N9" i="16"/>
  <c r="P9" i="16" s="1"/>
  <c r="E30" i="17"/>
  <c r="E30" i="13"/>
  <c r="D30" i="16"/>
  <c r="C30" i="12"/>
  <c r="O8" i="12"/>
  <c r="M8" i="12"/>
  <c r="N66" i="17"/>
  <c r="O66" i="17" s="1"/>
  <c r="N66" i="13"/>
  <c r="L66" i="12"/>
  <c r="N66" i="5"/>
  <c r="L66" i="2"/>
  <c r="M66" i="16"/>
  <c r="N66" i="16" s="1"/>
  <c r="E47" i="17"/>
  <c r="E47" i="13"/>
  <c r="C47" i="12"/>
  <c r="D47" i="16"/>
  <c r="E44" i="13"/>
  <c r="E44" i="17"/>
  <c r="C44" i="12"/>
  <c r="D44" i="16"/>
  <c r="E25" i="17"/>
  <c r="E25" i="13"/>
  <c r="C25" i="12"/>
  <c r="D25" i="16"/>
  <c r="E48" i="17"/>
  <c r="E48" i="13"/>
  <c r="C48" i="12"/>
  <c r="D48" i="16"/>
  <c r="N37" i="17"/>
  <c r="O37" i="17" s="1"/>
  <c r="Q37" i="17" s="1"/>
  <c r="N37" i="13"/>
  <c r="L37" i="12"/>
  <c r="M37" i="16"/>
  <c r="N37" i="16" s="1"/>
  <c r="N37" i="5"/>
  <c r="L37" i="2"/>
  <c r="N65" i="13"/>
  <c r="N65" i="17"/>
  <c r="O65" i="17" s="1"/>
  <c r="L65" i="12"/>
  <c r="M65" i="16"/>
  <c r="N65" i="16" s="1"/>
  <c r="N65" i="5"/>
  <c r="L65" i="2"/>
  <c r="E79" i="17"/>
  <c r="E79" i="13"/>
  <c r="C79" i="12"/>
  <c r="D79" i="16"/>
  <c r="N56" i="13"/>
  <c r="N56" i="17"/>
  <c r="O56" i="17" s="1"/>
  <c r="L56" i="12"/>
  <c r="M56" i="16"/>
  <c r="N56" i="16" s="1"/>
  <c r="N56" i="5"/>
  <c r="L56" i="2"/>
  <c r="E68" i="17"/>
  <c r="E68" i="13"/>
  <c r="C68" i="12"/>
  <c r="D68" i="16"/>
  <c r="E76" i="13"/>
  <c r="E76" i="17"/>
  <c r="C76" i="12"/>
  <c r="D76" i="16"/>
  <c r="N40" i="13"/>
  <c r="L40" i="12"/>
  <c r="N40" i="17"/>
  <c r="O40" i="17" s="1"/>
  <c r="Q40" i="17" s="1"/>
  <c r="N40" i="5"/>
  <c r="L40" i="2"/>
  <c r="M40" i="16"/>
  <c r="N40" i="16" s="1"/>
  <c r="N38" i="13"/>
  <c r="N38" i="17"/>
  <c r="O38" i="17" s="1"/>
  <c r="Q38" i="17" s="1"/>
  <c r="L38" i="12"/>
  <c r="M38" i="16"/>
  <c r="N38" i="16" s="1"/>
  <c r="N38" i="5"/>
  <c r="L38" i="2"/>
  <c r="N26" i="13"/>
  <c r="N26" i="17"/>
  <c r="O26" i="17" s="1"/>
  <c r="Q26" i="17" s="1"/>
  <c r="L26" i="12"/>
  <c r="M26" i="16"/>
  <c r="N26" i="16" s="1"/>
  <c r="N26" i="5"/>
  <c r="L26" i="2"/>
  <c r="E33" i="13"/>
  <c r="E33" i="17"/>
  <c r="C33" i="12"/>
  <c r="D33" i="16"/>
  <c r="E54" i="17"/>
  <c r="E54" i="13"/>
  <c r="C54" i="12"/>
  <c r="D54" i="16"/>
  <c r="N45" i="17"/>
  <c r="O45" i="17" s="1"/>
  <c r="Q45" i="17" s="1"/>
  <c r="N45" i="13"/>
  <c r="M45" i="16"/>
  <c r="N45" i="16" s="1"/>
  <c r="L45" i="12"/>
  <c r="N45" i="5"/>
  <c r="L45" i="2"/>
  <c r="O4" i="12"/>
  <c r="M4" i="12"/>
  <c r="N27" i="16"/>
  <c r="O9" i="17"/>
  <c r="Q9" i="17" s="1"/>
  <c r="N16" i="16"/>
  <c r="O70" i="17"/>
  <c r="E29" i="17"/>
  <c r="E29" i="13"/>
  <c r="C29" i="12"/>
  <c r="D29" i="16"/>
  <c r="N59" i="17"/>
  <c r="O59" i="17" s="1"/>
  <c r="N59" i="13"/>
  <c r="L59" i="12"/>
  <c r="M59" i="16"/>
  <c r="N59" i="16" s="1"/>
  <c r="N59" i="5"/>
  <c r="L59" i="2"/>
  <c r="E52" i="13"/>
  <c r="E52" i="17"/>
  <c r="C52" i="12"/>
  <c r="D52" i="16"/>
  <c r="E77" i="17"/>
  <c r="E77" i="13"/>
  <c r="D77" i="16"/>
  <c r="C77" i="12"/>
  <c r="N18" i="13"/>
  <c r="L18" i="12"/>
  <c r="N18" i="17"/>
  <c r="O18" i="17" s="1"/>
  <c r="Q18" i="17" s="1"/>
  <c r="N18" i="5"/>
  <c r="L18" i="2"/>
  <c r="M18" i="16"/>
  <c r="N18" i="16" s="1"/>
  <c r="E72" i="17"/>
  <c r="E72" i="13"/>
  <c r="C72" i="12"/>
  <c r="D72" i="16"/>
  <c r="E83" i="17"/>
  <c r="E83" i="13"/>
  <c r="C83" i="12"/>
  <c r="D83" i="16"/>
  <c r="N72" i="17"/>
  <c r="O72" i="17" s="1"/>
  <c r="N72" i="13"/>
  <c r="L72" i="12"/>
  <c r="M72" i="16"/>
  <c r="N72" i="16" s="1"/>
  <c r="E37" i="17"/>
  <c r="E37" i="13"/>
  <c r="C37" i="12"/>
  <c r="D37" i="16"/>
  <c r="N50" i="13"/>
  <c r="N50" i="17"/>
  <c r="O50" i="17" s="1"/>
  <c r="L50" i="12"/>
  <c r="M50" i="16"/>
  <c r="N50" i="16" s="1"/>
  <c r="N50" i="5"/>
  <c r="L50" i="2"/>
  <c r="E65" i="13"/>
  <c r="E65" i="17"/>
  <c r="C65" i="12"/>
  <c r="D65" i="16"/>
  <c r="N79" i="13"/>
  <c r="L79" i="12"/>
  <c r="N79" i="17"/>
  <c r="O79" i="17" s="1"/>
  <c r="M79" i="16"/>
  <c r="N79" i="16" s="1"/>
  <c r="E49" i="13"/>
  <c r="E49" i="17"/>
  <c r="C49" i="12"/>
  <c r="D49" i="16"/>
  <c r="N68" i="17"/>
  <c r="O68" i="17" s="1"/>
  <c r="N68" i="13"/>
  <c r="L68" i="12"/>
  <c r="M68" i="16"/>
  <c r="N68" i="16" s="1"/>
  <c r="N68" i="5"/>
  <c r="L68" i="2"/>
  <c r="N32" i="17"/>
  <c r="O32" i="17" s="1"/>
  <c r="Q32" i="17" s="1"/>
  <c r="L32" i="12"/>
  <c r="N32" i="13"/>
  <c r="N32" i="5"/>
  <c r="L32" i="2"/>
  <c r="M32" i="16"/>
  <c r="N32" i="16" s="1"/>
  <c r="E59" i="17"/>
  <c r="E59" i="13"/>
  <c r="C59" i="12"/>
  <c r="D59" i="16"/>
  <c r="N76" i="17"/>
  <c r="O76" i="17" s="1"/>
  <c r="N76" i="13"/>
  <c r="L76" i="12"/>
  <c r="M76" i="16"/>
  <c r="N76" i="16" s="1"/>
  <c r="N33" i="13"/>
  <c r="N33" i="17"/>
  <c r="O33" i="17" s="1"/>
  <c r="Q33" i="17" s="1"/>
  <c r="L33" i="12"/>
  <c r="M33" i="16"/>
  <c r="N33" i="16" s="1"/>
  <c r="N33" i="5"/>
  <c r="L33" i="2"/>
  <c r="N54" i="17"/>
  <c r="O54" i="17" s="1"/>
  <c r="N54" i="13"/>
  <c r="L54" i="12"/>
  <c r="M54" i="16"/>
  <c r="N54" i="16" s="1"/>
  <c r="N54" i="5"/>
  <c r="L54" i="2"/>
  <c r="E21" i="17"/>
  <c r="E21" i="13"/>
  <c r="C21" i="12"/>
  <c r="D21" i="16"/>
  <c r="O10" i="12"/>
  <c r="M10" i="12"/>
  <c r="O23" i="12"/>
  <c r="M23" i="12"/>
  <c r="O27" i="12"/>
  <c r="M27" i="12"/>
  <c r="O16" i="12"/>
  <c r="M16" i="12"/>
  <c r="N49" i="13"/>
  <c r="N49" i="17"/>
  <c r="O49" i="17" s="1"/>
  <c r="M49" i="16"/>
  <c r="N49" i="16" s="1"/>
  <c r="L49" i="12"/>
  <c r="N49" i="5"/>
  <c r="L49" i="2"/>
  <c r="N41" i="17"/>
  <c r="O41" i="17" s="1"/>
  <c r="Q41" i="17" s="1"/>
  <c r="N41" i="13"/>
  <c r="L41" i="12"/>
  <c r="M41" i="16"/>
  <c r="N41" i="16" s="1"/>
  <c r="N41" i="5"/>
  <c r="L41" i="2"/>
  <c r="E42" i="17"/>
  <c r="E42" i="13"/>
  <c r="D42" i="16"/>
  <c r="C42" i="12"/>
  <c r="N30" i="17"/>
  <c r="O30" i="17" s="1"/>
  <c r="Q30" i="17" s="1"/>
  <c r="N30" i="13"/>
  <c r="L30" i="12"/>
  <c r="N30" i="5"/>
  <c r="L30" i="2"/>
  <c r="M30" i="16"/>
  <c r="N30" i="16" s="1"/>
  <c r="E74" i="17"/>
  <c r="E74" i="13"/>
  <c r="C74" i="12"/>
  <c r="D74" i="16"/>
  <c r="N52" i="13"/>
  <c r="N52" i="17"/>
  <c r="O52" i="17" s="1"/>
  <c r="L52" i="12"/>
  <c r="M52" i="16"/>
  <c r="N52" i="16" s="1"/>
  <c r="N52" i="5"/>
  <c r="L52" i="2"/>
  <c r="E60" i="13"/>
  <c r="E60" i="17"/>
  <c r="D60" i="16"/>
  <c r="C60" i="12"/>
  <c r="E39" i="17"/>
  <c r="E39" i="13"/>
  <c r="C39" i="12"/>
  <c r="D39" i="16"/>
  <c r="N77" i="13"/>
  <c r="N77" i="17"/>
  <c r="O77" i="17" s="1"/>
  <c r="M77" i="16"/>
  <c r="N77" i="16" s="1"/>
  <c r="L77" i="12"/>
  <c r="E78" i="13"/>
  <c r="E78" i="17"/>
  <c r="C78" i="12"/>
  <c r="D78" i="16"/>
  <c r="N22" i="17"/>
  <c r="O22" i="17" s="1"/>
  <c r="Q22" i="17" s="1"/>
  <c r="N22" i="13"/>
  <c r="L22" i="12"/>
  <c r="N22" i="5"/>
  <c r="L22" i="2"/>
  <c r="M22" i="16"/>
  <c r="N22" i="16" s="1"/>
  <c r="E18" i="13"/>
  <c r="E18" i="17"/>
  <c r="C18" i="12"/>
  <c r="D18" i="16"/>
  <c r="N58" i="17"/>
  <c r="O58" i="17" s="1"/>
  <c r="N58" i="13"/>
  <c r="M58" i="16"/>
  <c r="N58" i="16" s="1"/>
  <c r="L58" i="12"/>
  <c r="N58" i="5"/>
  <c r="L58" i="2"/>
  <c r="L7" i="12"/>
  <c r="N7" i="13"/>
  <c r="N7" i="17"/>
  <c r="O7" i="17" s="1"/>
  <c r="Q7" i="17" s="1"/>
  <c r="M7" i="16"/>
  <c r="N7" i="16" s="1"/>
  <c r="N7" i="5"/>
  <c r="L7" i="2"/>
  <c r="N11" i="13"/>
  <c r="N11" i="17"/>
  <c r="O11" i="17" s="1"/>
  <c r="Q11" i="17" s="1"/>
  <c r="L11" i="12"/>
  <c r="N11" i="5"/>
  <c r="L11" i="2"/>
  <c r="M11" i="16"/>
  <c r="N11" i="16" s="1"/>
  <c r="P3" i="16"/>
  <c r="O5" i="12"/>
  <c r="M5" i="12"/>
  <c r="O12" i="12"/>
  <c r="M12" i="12"/>
  <c r="N62" i="13"/>
  <c r="N62" i="17"/>
  <c r="O62" i="17" s="1"/>
  <c r="L62" i="12"/>
  <c r="M62" i="16"/>
  <c r="N62" i="16" s="1"/>
  <c r="N62" i="5"/>
  <c r="L62" i="2"/>
  <c r="E62" i="17"/>
  <c r="E62" i="13"/>
  <c r="C62" i="12"/>
  <c r="D62" i="16"/>
  <c r="N60" i="17"/>
  <c r="O60" i="17" s="1"/>
  <c r="N60" i="13"/>
  <c r="L60" i="12"/>
  <c r="M60" i="16"/>
  <c r="N60" i="16" s="1"/>
  <c r="N60" i="5"/>
  <c r="L60" i="2"/>
  <c r="E7" i="17"/>
  <c r="E7" i="13"/>
  <c r="C7" i="12"/>
  <c r="D7" i="16"/>
  <c r="N29" i="13"/>
  <c r="N29" i="17"/>
  <c r="O29" i="17" s="1"/>
  <c r="Q29" i="17" s="1"/>
  <c r="L29" i="12"/>
  <c r="M29" i="16"/>
  <c r="N29" i="16" s="1"/>
  <c r="N29" i="5"/>
  <c r="L29" i="2"/>
  <c r="N43" i="17"/>
  <c r="O43" i="17" s="1"/>
  <c r="Q43" i="17" s="1"/>
  <c r="N43" i="13"/>
  <c r="L43" i="12"/>
  <c r="M43" i="16"/>
  <c r="N43" i="16" s="1"/>
  <c r="N43" i="5"/>
  <c r="L43" i="2"/>
  <c r="N42" i="17"/>
  <c r="O42" i="17" s="1"/>
  <c r="Q42" i="17" s="1"/>
  <c r="N42" i="13"/>
  <c r="L42" i="12"/>
  <c r="M42" i="16"/>
  <c r="N42" i="16" s="1"/>
  <c r="N42" i="5"/>
  <c r="L42" i="2"/>
  <c r="N39" i="17"/>
  <c r="O39" i="17" s="1"/>
  <c r="N39" i="13"/>
  <c r="L39" i="12"/>
  <c r="M39" i="16"/>
  <c r="N39" i="16" s="1"/>
  <c r="N39" i="5"/>
  <c r="L39" i="2"/>
  <c r="N20" i="17"/>
  <c r="O20" i="17" s="1"/>
  <c r="N20" i="13"/>
  <c r="L20" i="12"/>
  <c r="M20" i="16"/>
  <c r="N20" i="16" s="1"/>
  <c r="N20" i="5"/>
  <c r="L20" i="2"/>
  <c r="N75" i="17"/>
  <c r="O75" i="17" s="1"/>
  <c r="N75" i="13"/>
  <c r="L75" i="12"/>
  <c r="M75" i="16"/>
  <c r="N75" i="16" s="1"/>
  <c r="N83" i="17"/>
  <c r="O83" i="17" s="1"/>
  <c r="N83" i="13"/>
  <c r="L83" i="12"/>
  <c r="M83" i="16"/>
  <c r="N83" i="16" s="1"/>
  <c r="N47" i="17"/>
  <c r="O47" i="17" s="1"/>
  <c r="L47" i="12"/>
  <c r="N47" i="13"/>
  <c r="M47" i="16"/>
  <c r="N47" i="16" s="1"/>
  <c r="N47" i="5"/>
  <c r="L47" i="2"/>
  <c r="E63" i="13"/>
  <c r="E63" i="17"/>
  <c r="C63" i="12"/>
  <c r="D63" i="16"/>
  <c r="N44" i="17"/>
  <c r="O44" i="17" s="1"/>
  <c r="N44" i="13"/>
  <c r="L44" i="12"/>
  <c r="M44" i="16"/>
  <c r="N44" i="16" s="1"/>
  <c r="N44" i="5"/>
  <c r="L44" i="2"/>
  <c r="E34" i="17"/>
  <c r="E34" i="13"/>
  <c r="C34" i="12"/>
  <c r="D34" i="16"/>
  <c r="E24" i="17"/>
  <c r="E24" i="13"/>
  <c r="C24" i="12"/>
  <c r="D24" i="16"/>
  <c r="N64" i="17"/>
  <c r="O64" i="17" s="1"/>
  <c r="N64" i="13"/>
  <c r="L64" i="12"/>
  <c r="M64" i="16"/>
  <c r="N64" i="16" s="1"/>
  <c r="N64" i="5"/>
  <c r="L64" i="2"/>
  <c r="N25" i="13"/>
  <c r="N25" i="17"/>
  <c r="O25" i="17" s="1"/>
  <c r="Q25" i="17" s="1"/>
  <c r="L25" i="12"/>
  <c r="M25" i="16"/>
  <c r="N25" i="16" s="1"/>
  <c r="N25" i="5"/>
  <c r="L25" i="2"/>
  <c r="N19" i="17"/>
  <c r="O19" i="17" s="1"/>
  <c r="Q19" i="17" s="1"/>
  <c r="N19" i="13"/>
  <c r="L19" i="12"/>
  <c r="M19" i="16"/>
  <c r="N19" i="16" s="1"/>
  <c r="N19" i="5"/>
  <c r="L19" i="2"/>
  <c r="N6" i="13"/>
  <c r="N6" i="17"/>
  <c r="O6" i="17" s="1"/>
  <c r="L6" i="12"/>
  <c r="M6" i="16"/>
  <c r="N6" i="16" s="1"/>
  <c r="N6" i="5"/>
  <c r="L6" i="2"/>
  <c r="P17" i="16"/>
  <c r="O17" i="12"/>
  <c r="M17" i="12"/>
  <c r="N15" i="16"/>
  <c r="N13" i="13"/>
  <c r="N13" i="17"/>
  <c r="O13" i="17" s="1"/>
  <c r="Q13" i="17" s="1"/>
  <c r="L13" i="12"/>
  <c r="M13" i="16"/>
  <c r="N13" i="16" s="1"/>
  <c r="N13" i="5"/>
  <c r="L13" i="2"/>
  <c r="O12" i="17"/>
  <c r="Q12" i="17" s="1"/>
  <c r="E32" i="13"/>
  <c r="E32" i="17"/>
  <c r="C32" i="12"/>
  <c r="D32" i="16"/>
  <c r="N21" i="17"/>
  <c r="O21" i="17" s="1"/>
  <c r="Q21" i="17" s="1"/>
  <c r="N21" i="13"/>
  <c r="L21" i="12"/>
  <c r="M21" i="16"/>
  <c r="N21" i="16" s="1"/>
  <c r="N21" i="5"/>
  <c r="L21" i="2"/>
  <c r="E64" i="13"/>
  <c r="C64" i="12"/>
  <c r="E64" i="17"/>
  <c r="D64" i="16"/>
  <c r="N61" i="13"/>
  <c r="N61" i="17"/>
  <c r="O61" i="17" s="1"/>
  <c r="L61" i="12"/>
  <c r="M61" i="16"/>
  <c r="N61" i="16" s="1"/>
  <c r="N61" i="5"/>
  <c r="L61" i="2"/>
  <c r="E50" i="17"/>
  <c r="E50" i="13"/>
  <c r="C50" i="12"/>
  <c r="D50" i="16"/>
  <c r="L48" i="12"/>
  <c r="N48" i="17"/>
  <c r="O48" i="17" s="1"/>
  <c r="N48" i="13"/>
  <c r="N48" i="5"/>
  <c r="L48" i="2"/>
  <c r="M48" i="16"/>
  <c r="N48" i="16" s="1"/>
  <c r="E75" i="13"/>
  <c r="E75" i="17"/>
  <c r="C75" i="12"/>
  <c r="D75" i="16"/>
  <c r="E80" i="13"/>
  <c r="E80" i="17"/>
  <c r="C80" i="12"/>
  <c r="D80" i="16"/>
  <c r="N35" i="17"/>
  <c r="O35" i="17" s="1"/>
  <c r="Q35" i="17" s="1"/>
  <c r="L35" i="12"/>
  <c r="N35" i="13"/>
  <c r="M35" i="16"/>
  <c r="N35" i="16" s="1"/>
  <c r="N35" i="5"/>
  <c r="L35" i="2"/>
  <c r="E55" i="13"/>
  <c r="E55" i="17"/>
  <c r="C55" i="12"/>
  <c r="D55" i="16"/>
  <c r="N31" i="17"/>
  <c r="O31" i="17" s="1"/>
  <c r="Q31" i="17" s="1"/>
  <c r="L31" i="12"/>
  <c r="N31" i="13"/>
  <c r="M31" i="16"/>
  <c r="N31" i="16" s="1"/>
  <c r="N31" i="5"/>
  <c r="L31" i="2"/>
  <c r="E36" i="17"/>
  <c r="E36" i="13"/>
  <c r="C36" i="12"/>
  <c r="D36" i="16"/>
  <c r="N63" i="17"/>
  <c r="O63" i="17" s="1"/>
  <c r="N63" i="13"/>
  <c r="L63" i="12"/>
  <c r="M63" i="16"/>
  <c r="N63" i="16" s="1"/>
  <c r="N63" i="5"/>
  <c r="L63" i="2"/>
  <c r="N28" i="17"/>
  <c r="O28" i="17" s="1"/>
  <c r="Q28" i="17" s="1"/>
  <c r="N28" i="13"/>
  <c r="L28" i="12"/>
  <c r="M28" i="16"/>
  <c r="N28" i="16" s="1"/>
  <c r="N28" i="5"/>
  <c r="L28" i="2"/>
  <c r="N34" i="17"/>
  <c r="O34" i="17" s="1"/>
  <c r="Q34" i="17" s="1"/>
  <c r="L34" i="12"/>
  <c r="N34" i="13"/>
  <c r="M34" i="16"/>
  <c r="N34" i="16" s="1"/>
  <c r="N34" i="5"/>
  <c r="L34" i="2"/>
  <c r="N24" i="13"/>
  <c r="L24" i="12"/>
  <c r="N24" i="17"/>
  <c r="O24" i="17" s="1"/>
  <c r="Q24" i="17" s="1"/>
  <c r="N24" i="5"/>
  <c r="L24" i="2"/>
  <c r="M24" i="16"/>
  <c r="N24" i="16" s="1"/>
  <c r="E82" i="13"/>
  <c r="E82" i="17"/>
  <c r="D82" i="16"/>
  <c r="C82" i="12"/>
  <c r="N46" i="13"/>
  <c r="N46" i="17"/>
  <c r="O46" i="17" s="1"/>
  <c r="L46" i="12"/>
  <c r="M46" i="16"/>
  <c r="N46" i="16" s="1"/>
  <c r="N46" i="5"/>
  <c r="L46" i="2"/>
  <c r="N14" i="13"/>
  <c r="N14" i="17"/>
  <c r="O14" i="17" s="1"/>
  <c r="Q14" i="17" s="1"/>
  <c r="M14" i="16"/>
  <c r="N14" i="16" s="1"/>
  <c r="L14" i="12"/>
  <c r="N14" i="5"/>
  <c r="L14" i="2"/>
  <c r="N8" i="16"/>
  <c r="N4" i="16"/>
  <c r="O3" i="17"/>
  <c r="N78" i="13"/>
  <c r="N78" i="17"/>
  <c r="O78" i="17" s="1"/>
  <c r="L78" i="12"/>
  <c r="M78" i="16"/>
  <c r="N78" i="16" s="1"/>
  <c r="E3" i="13"/>
  <c r="F81" i="13" s="1"/>
  <c r="E3" i="17"/>
  <c r="F12" i="17" s="1"/>
  <c r="C3" i="12"/>
  <c r="E3" i="5"/>
  <c r="D3" i="16"/>
  <c r="E3" i="16" s="1"/>
  <c r="N74" i="17"/>
  <c r="O74" i="17" s="1"/>
  <c r="N74" i="13"/>
  <c r="L74" i="12"/>
  <c r="M74" i="16"/>
  <c r="N74" i="16" s="1"/>
  <c r="N80" i="17"/>
  <c r="O80" i="17" s="1"/>
  <c r="N80" i="13"/>
  <c r="L80" i="12"/>
  <c r="M80" i="16"/>
  <c r="N80" i="16" s="1"/>
  <c r="E35" i="17"/>
  <c r="E35" i="13"/>
  <c r="C35" i="12"/>
  <c r="D35" i="16"/>
  <c r="N55" i="17"/>
  <c r="O55" i="17" s="1"/>
  <c r="L55" i="12"/>
  <c r="N55" i="13"/>
  <c r="N55" i="5"/>
  <c r="L55" i="2"/>
  <c r="M55" i="16"/>
  <c r="N55" i="16" s="1"/>
  <c r="N36" i="13"/>
  <c r="N36" i="17"/>
  <c r="O36" i="17" s="1"/>
  <c r="L36" i="12"/>
  <c r="N36" i="5"/>
  <c r="L36" i="2"/>
  <c r="M36" i="16"/>
  <c r="N36" i="16" s="1"/>
  <c r="E28" i="13"/>
  <c r="E28" i="17"/>
  <c r="C28" i="12"/>
  <c r="D28" i="16"/>
  <c r="E40" i="17"/>
  <c r="E40" i="13"/>
  <c r="C40" i="12"/>
  <c r="D40" i="16"/>
  <c r="E38" i="17"/>
  <c r="E38" i="13"/>
  <c r="C38" i="12"/>
  <c r="D38" i="16"/>
  <c r="E26" i="13"/>
  <c r="E26" i="17"/>
  <c r="C26" i="12"/>
  <c r="D26" i="16"/>
  <c r="N82" i="17"/>
  <c r="O82" i="17" s="1"/>
  <c r="N82" i="13"/>
  <c r="M82" i="16"/>
  <c r="N82" i="16" s="1"/>
  <c r="L82" i="12"/>
  <c r="N53" i="17"/>
  <c r="O53" i="17" s="1"/>
  <c r="N53" i="13"/>
  <c r="L53" i="12"/>
  <c r="M53" i="16"/>
  <c r="N53" i="16" s="1"/>
  <c r="N53" i="5"/>
  <c r="L53" i="2"/>
  <c r="N57" i="13"/>
  <c r="N57" i="17"/>
  <c r="O57" i="17" s="1"/>
  <c r="L57" i="12"/>
  <c r="M57" i="16"/>
  <c r="N57" i="16" s="1"/>
  <c r="N57" i="5"/>
  <c r="L57" i="2"/>
  <c r="N81" i="16"/>
  <c r="O15" i="12"/>
  <c r="M15" i="12"/>
  <c r="N10" i="16"/>
  <c r="N23" i="16"/>
  <c r="M9" i="12"/>
  <c r="O9" i="12"/>
  <c r="O51" i="17"/>
  <c r="G4" i="17"/>
  <c r="F5" i="16"/>
  <c r="O15" i="16"/>
  <c r="O45" i="16"/>
  <c r="O8" i="16"/>
  <c r="B48" i="15"/>
  <c r="Q74" i="5" l="1"/>
  <c r="Q78" i="5"/>
  <c r="R98" i="5"/>
  <c r="Q98" i="5"/>
  <c r="R87" i="5"/>
  <c r="Q87" i="5"/>
  <c r="R120" i="5"/>
  <c r="Q120" i="5"/>
  <c r="R136" i="5"/>
  <c r="Q136" i="5"/>
  <c r="R133" i="5"/>
  <c r="Q133" i="5"/>
  <c r="R96" i="5"/>
  <c r="Q96" i="5"/>
  <c r="R91" i="5"/>
  <c r="Q91" i="5"/>
  <c r="R134" i="5"/>
  <c r="Q134" i="5"/>
  <c r="Q77" i="5"/>
  <c r="R104" i="5"/>
  <c r="Q104" i="5"/>
  <c r="R111" i="5"/>
  <c r="Q111" i="5"/>
  <c r="R79" i="5"/>
  <c r="Q79" i="5"/>
  <c r="R112" i="5"/>
  <c r="Q112" i="5"/>
  <c r="R125" i="5"/>
  <c r="Q125" i="5"/>
  <c r="R73" i="5"/>
  <c r="Q73" i="5"/>
  <c r="R137" i="5"/>
  <c r="Q137" i="5"/>
  <c r="R103" i="5"/>
  <c r="Q103" i="5"/>
  <c r="R118" i="5"/>
  <c r="Q118" i="5"/>
  <c r="Q90" i="5"/>
  <c r="Q122" i="5"/>
  <c r="R122" i="5"/>
  <c r="R94" i="5"/>
  <c r="Q94" i="5"/>
  <c r="R82" i="5"/>
  <c r="Q82" i="5"/>
  <c r="Q107" i="5"/>
  <c r="R107" i="5"/>
  <c r="Q95" i="5"/>
  <c r="R95" i="5"/>
  <c r="Q81" i="5"/>
  <c r="R81" i="5"/>
  <c r="R114" i="5"/>
  <c r="Q114" i="5"/>
  <c r="Q121" i="5"/>
  <c r="Q109" i="5"/>
  <c r="R117" i="5"/>
  <c r="Q117" i="5"/>
  <c r="R116" i="5"/>
  <c r="Q116" i="5"/>
  <c r="R105" i="5"/>
  <c r="Q105" i="5"/>
  <c r="R99" i="5"/>
  <c r="Q99" i="5"/>
  <c r="R72" i="5"/>
  <c r="Q72" i="5"/>
  <c r="Q102" i="5"/>
  <c r="R102" i="5"/>
  <c r="R89" i="5"/>
  <c r="Q89" i="5"/>
  <c r="Q129" i="5"/>
  <c r="Q93" i="5"/>
  <c r="R97" i="5"/>
  <c r="Q97" i="5"/>
  <c r="R76" i="5"/>
  <c r="Q76" i="5"/>
  <c r="R100" i="5"/>
  <c r="Q100" i="5"/>
  <c r="R83" i="5"/>
  <c r="Q83" i="5"/>
  <c r="R84" i="5"/>
  <c r="Q84" i="5"/>
  <c r="R126" i="5"/>
  <c r="Q126" i="5"/>
  <c r="R132" i="5"/>
  <c r="Q132" i="5"/>
  <c r="R135" i="5"/>
  <c r="Q135" i="5"/>
  <c r="Q75" i="5"/>
  <c r="R75" i="5"/>
  <c r="R108" i="5"/>
  <c r="Q108" i="5"/>
  <c r="Q115" i="5"/>
  <c r="Q130" i="5"/>
  <c r="R128" i="5"/>
  <c r="Q128" i="5"/>
  <c r="R124" i="5"/>
  <c r="Q124" i="5"/>
  <c r="R127" i="5"/>
  <c r="Q127" i="5"/>
  <c r="R80" i="5"/>
  <c r="Q80" i="5"/>
  <c r="Q101" i="5"/>
  <c r="R119" i="5"/>
  <c r="Q119" i="5"/>
  <c r="R106" i="5"/>
  <c r="Q106" i="5"/>
  <c r="R123" i="5"/>
  <c r="Q123" i="5"/>
  <c r="Q113" i="5"/>
  <c r="R113" i="5"/>
  <c r="R88" i="5"/>
  <c r="Q88" i="5"/>
  <c r="R92" i="5"/>
  <c r="Q92" i="5"/>
  <c r="R85" i="5"/>
  <c r="Q85" i="5"/>
  <c r="R86" i="5"/>
  <c r="Q86" i="5"/>
  <c r="R131" i="5"/>
  <c r="Q131" i="5"/>
  <c r="Q110" i="5"/>
  <c r="P45" i="16"/>
  <c r="D9" i="12"/>
  <c r="D167" i="12"/>
  <c r="D172" i="12"/>
  <c r="D152" i="12"/>
  <c r="D97" i="12"/>
  <c r="D109" i="12"/>
  <c r="D91" i="12"/>
  <c r="D98" i="12"/>
  <c r="D105" i="12"/>
  <c r="D155" i="12"/>
  <c r="D100" i="12"/>
  <c r="D121" i="12"/>
  <c r="D193" i="12"/>
  <c r="D157" i="12"/>
  <c r="D123" i="12"/>
  <c r="D130" i="12"/>
  <c r="D160" i="12"/>
  <c r="D171" i="12"/>
  <c r="D147" i="12"/>
  <c r="D156" i="12"/>
  <c r="D101" i="12"/>
  <c r="D106" i="12"/>
  <c r="D113" i="12"/>
  <c r="D129" i="12"/>
  <c r="D145" i="12"/>
  <c r="D93" i="12"/>
  <c r="D149" i="12"/>
  <c r="D127" i="12"/>
  <c r="D87" i="12"/>
  <c r="D185" i="12"/>
  <c r="D186" i="12"/>
  <c r="D120" i="12"/>
  <c r="D88" i="12"/>
  <c r="D168" i="12"/>
  <c r="D115" i="12"/>
  <c r="D104" i="12"/>
  <c r="D85" i="12"/>
  <c r="D177" i="12"/>
  <c r="D184" i="12"/>
  <c r="D163" i="12"/>
  <c r="D151" i="12"/>
  <c r="D102" i="12"/>
  <c r="D165" i="12"/>
  <c r="D141" i="12"/>
  <c r="D175" i="12"/>
  <c r="D119" i="12"/>
  <c r="D154" i="12"/>
  <c r="D86" i="12"/>
  <c r="D182" i="12"/>
  <c r="D132" i="12"/>
  <c r="D112" i="12"/>
  <c r="D159" i="12"/>
  <c r="D137" i="12"/>
  <c r="D174" i="12"/>
  <c r="D107" i="12"/>
  <c r="D96" i="12"/>
  <c r="D133" i="12"/>
  <c r="D164" i="12"/>
  <c r="D146" i="12"/>
  <c r="D122" i="12"/>
  <c r="D180" i="12"/>
  <c r="D140" i="12"/>
  <c r="D92" i="12"/>
  <c r="D144" i="12"/>
  <c r="D191" i="12"/>
  <c r="D108" i="12"/>
  <c r="D187" i="12"/>
  <c r="D166" i="12"/>
  <c r="D94" i="12"/>
  <c r="D99" i="12"/>
  <c r="D189" i="12"/>
  <c r="D125" i="12"/>
  <c r="D111" i="12"/>
  <c r="D178" i="12"/>
  <c r="D138" i="12"/>
  <c r="D90" i="12"/>
  <c r="D84" i="12"/>
  <c r="D118" i="12"/>
  <c r="D110" i="12"/>
  <c r="D126" i="12"/>
  <c r="D179" i="12"/>
  <c r="D158" i="12"/>
  <c r="D181" i="12"/>
  <c r="D170" i="12"/>
  <c r="D143" i="12"/>
  <c r="D103" i="12"/>
  <c r="D169" i="12"/>
  <c r="D176" i="12"/>
  <c r="D142" i="12"/>
  <c r="D89" i="12"/>
  <c r="D153" i="12"/>
  <c r="D139" i="12"/>
  <c r="D150" i="12"/>
  <c r="D192" i="12"/>
  <c r="D117" i="12"/>
  <c r="D183" i="12"/>
  <c r="D135" i="12"/>
  <c r="D95" i="12"/>
  <c r="D136" i="12"/>
  <c r="D190" i="12"/>
  <c r="D116" i="12"/>
  <c r="D114" i="12"/>
  <c r="D128" i="12"/>
  <c r="D148" i="12"/>
  <c r="D124" i="12"/>
  <c r="D131" i="12"/>
  <c r="D173" i="12"/>
  <c r="D162" i="12"/>
  <c r="D194" i="12"/>
  <c r="D161" i="12"/>
  <c r="D134" i="12"/>
  <c r="D188" i="12"/>
  <c r="E45" i="16"/>
  <c r="F56" i="17"/>
  <c r="F17" i="17"/>
  <c r="F38" i="17"/>
  <c r="F26" i="17"/>
  <c r="E26" i="16"/>
  <c r="E28" i="16"/>
  <c r="P8" i="16"/>
  <c r="D26" i="12"/>
  <c r="D22" i="12"/>
  <c r="D28" i="12"/>
  <c r="C46" i="17"/>
  <c r="D46" i="17" s="1"/>
  <c r="P46" i="17" s="1"/>
  <c r="Q46" i="17" s="1"/>
  <c r="A47" i="12"/>
  <c r="B47" i="12" s="1"/>
  <c r="N47" i="12" s="1"/>
  <c r="O47" i="12" s="1"/>
  <c r="A47" i="5"/>
  <c r="B47" i="5" s="1"/>
  <c r="A47" i="17"/>
  <c r="B47" i="17" s="1"/>
  <c r="C47" i="17" s="1"/>
  <c r="D47" i="17" s="1"/>
  <c r="P47" i="17" s="1"/>
  <c r="Q47" i="17" s="1"/>
  <c r="A47" i="13"/>
  <c r="B47" i="13" s="1"/>
  <c r="C47" i="13" s="1"/>
  <c r="D47" i="13" s="1"/>
  <c r="G47" i="13" s="1"/>
  <c r="A47" i="16"/>
  <c r="B47" i="16" s="1"/>
  <c r="E59" i="16"/>
  <c r="D65" i="12"/>
  <c r="F26" i="13"/>
  <c r="H26" i="13" s="1"/>
  <c r="F61" i="13"/>
  <c r="F20" i="13"/>
  <c r="H20" i="13" s="1"/>
  <c r="D27" i="12"/>
  <c r="F23" i="13"/>
  <c r="H23" i="13" s="1"/>
  <c r="D71" i="12"/>
  <c r="F28" i="17"/>
  <c r="D10" i="12"/>
  <c r="F56" i="13"/>
  <c r="F73" i="13"/>
  <c r="D40" i="12"/>
  <c r="F28" i="13"/>
  <c r="H28" i="13" s="1"/>
  <c r="D35" i="12"/>
  <c r="D12" i="12"/>
  <c r="F61" i="17"/>
  <c r="D82" i="12"/>
  <c r="F14" i="17"/>
  <c r="D67" i="12"/>
  <c r="F6" i="17"/>
  <c r="F43" i="13"/>
  <c r="H43" i="13" s="1"/>
  <c r="F18" i="13"/>
  <c r="H18" i="13" s="1"/>
  <c r="F39" i="17"/>
  <c r="D74" i="12"/>
  <c r="F41" i="17"/>
  <c r="F84" i="17"/>
  <c r="D38" i="12"/>
  <c r="F40" i="17"/>
  <c r="F35" i="17"/>
  <c r="D41" i="12"/>
  <c r="D8" i="12"/>
  <c r="F38" i="13"/>
  <c r="H38" i="13" s="1"/>
  <c r="E20" i="16"/>
  <c r="F20" i="17"/>
  <c r="F58" i="13"/>
  <c r="F24" i="13"/>
  <c r="H24" i="13" s="1"/>
  <c r="E56" i="16"/>
  <c r="D51" i="12"/>
  <c r="F69" i="13"/>
  <c r="E22" i="16"/>
  <c r="F32" i="17"/>
  <c r="F31" i="13"/>
  <c r="H31" i="13" s="1"/>
  <c r="D81" i="12"/>
  <c r="E4" i="16"/>
  <c r="G4" i="16" s="1"/>
  <c r="F64" i="17"/>
  <c r="D23" i="12"/>
  <c r="F7" i="17"/>
  <c r="F15" i="17"/>
  <c r="D57" i="12"/>
  <c r="D66" i="12"/>
  <c r="E36" i="16"/>
  <c r="E80" i="16"/>
  <c r="F75" i="17"/>
  <c r="E31" i="16"/>
  <c r="F14" i="13"/>
  <c r="H14" i="13" s="1"/>
  <c r="F67" i="17"/>
  <c r="E77" i="16"/>
  <c r="F52" i="13"/>
  <c r="E29" i="16"/>
  <c r="F54" i="13"/>
  <c r="F79" i="13"/>
  <c r="F25" i="13"/>
  <c r="H25" i="13" s="1"/>
  <c r="F6" i="13"/>
  <c r="H6" i="13" s="1"/>
  <c r="E5" i="16"/>
  <c r="G5" i="16" s="1"/>
  <c r="D36" i="12"/>
  <c r="D80" i="12"/>
  <c r="F64" i="13"/>
  <c r="D34" i="12"/>
  <c r="E19" i="16"/>
  <c r="D62" i="12"/>
  <c r="F10" i="13"/>
  <c r="H10" i="13" s="1"/>
  <c r="F15" i="13"/>
  <c r="H15" i="13" s="1"/>
  <c r="F78" i="17"/>
  <c r="D60" i="12"/>
  <c r="D42" i="12"/>
  <c r="F21" i="13"/>
  <c r="H21" i="13" s="1"/>
  <c r="F59" i="13"/>
  <c r="E49" i="16"/>
  <c r="F36" i="13"/>
  <c r="H36" i="13" s="1"/>
  <c r="F80" i="17"/>
  <c r="E50" i="16"/>
  <c r="F67" i="13"/>
  <c r="F62" i="13"/>
  <c r="D19" i="12"/>
  <c r="E70" i="16"/>
  <c r="D53" i="12"/>
  <c r="E82" i="16"/>
  <c r="F36" i="17"/>
  <c r="F80" i="13"/>
  <c r="D50" i="12"/>
  <c r="F31" i="17"/>
  <c r="F19" i="13"/>
  <c r="H19" i="13" s="1"/>
  <c r="D24" i="12"/>
  <c r="F34" i="17"/>
  <c r="E63" i="16"/>
  <c r="F10" i="17"/>
  <c r="F11" i="13"/>
  <c r="H11" i="13" s="1"/>
  <c r="F66" i="13"/>
  <c r="Q36" i="17"/>
  <c r="M36" i="12"/>
  <c r="O36" i="12"/>
  <c r="M24" i="12"/>
  <c r="O24" i="12"/>
  <c r="P35" i="16"/>
  <c r="M61" i="12"/>
  <c r="O6" i="12"/>
  <c r="M6" i="12"/>
  <c r="P39" i="16"/>
  <c r="M82" i="12"/>
  <c r="M63" i="12"/>
  <c r="M47" i="12"/>
  <c r="O39" i="12"/>
  <c r="M39" i="12"/>
  <c r="P30" i="16"/>
  <c r="P38" i="16"/>
  <c r="E66" i="16"/>
  <c r="E11" i="16"/>
  <c r="M80" i="12"/>
  <c r="D43" i="12"/>
  <c r="P46" i="16"/>
  <c r="F82" i="17"/>
  <c r="P28" i="16"/>
  <c r="E55" i="16"/>
  <c r="M35" i="12"/>
  <c r="O35" i="12"/>
  <c r="F50" i="13"/>
  <c r="F11" i="17"/>
  <c r="F13" i="13"/>
  <c r="H13" i="13" s="1"/>
  <c r="D61" i="12"/>
  <c r="M64" i="12"/>
  <c r="F24" i="17"/>
  <c r="D63" i="12"/>
  <c r="P20" i="16"/>
  <c r="P29" i="16"/>
  <c r="M60" i="12"/>
  <c r="F62" i="17"/>
  <c r="D16" i="12"/>
  <c r="D31" i="12"/>
  <c r="O7" i="12"/>
  <c r="M7" i="12"/>
  <c r="O22" i="12"/>
  <c r="M22" i="12"/>
  <c r="F78" i="13"/>
  <c r="E60" i="16"/>
  <c r="E42" i="16"/>
  <c r="F22" i="13"/>
  <c r="H22" i="13" s="1"/>
  <c r="F8" i="13"/>
  <c r="H8" i="13" s="1"/>
  <c r="F21" i="17"/>
  <c r="M76" i="12"/>
  <c r="F59" i="17"/>
  <c r="D49" i="12"/>
  <c r="D37" i="12"/>
  <c r="E72" i="16"/>
  <c r="F77" i="13"/>
  <c r="F53" i="13"/>
  <c r="E67" i="16"/>
  <c r="D4" i="12"/>
  <c r="F54" i="17"/>
  <c r="O38" i="12"/>
  <c r="M38" i="12"/>
  <c r="M56" i="12"/>
  <c r="F79" i="17"/>
  <c r="D48" i="12"/>
  <c r="F25" i="17"/>
  <c r="M66" i="12"/>
  <c r="M57" i="12"/>
  <c r="P27" i="16"/>
  <c r="M45" i="12"/>
  <c r="O45" i="12"/>
  <c r="E40" i="16"/>
  <c r="E35" i="16"/>
  <c r="F83" i="17"/>
  <c r="F3" i="17"/>
  <c r="F23" i="17"/>
  <c r="E71" i="16"/>
  <c r="E17" i="16"/>
  <c r="E69" i="16"/>
  <c r="O46" i="12"/>
  <c r="M46" i="12"/>
  <c r="F82" i="13"/>
  <c r="O28" i="12"/>
  <c r="M28" i="12"/>
  <c r="D55" i="12"/>
  <c r="F50" i="17"/>
  <c r="F4" i="13"/>
  <c r="H4" i="13" s="1"/>
  <c r="D6" i="12"/>
  <c r="F51" i="17"/>
  <c r="E27" i="16"/>
  <c r="P25" i="16"/>
  <c r="P44" i="16"/>
  <c r="F63" i="17"/>
  <c r="O20" i="12"/>
  <c r="M20" i="12"/>
  <c r="Q39" i="17"/>
  <c r="O29" i="12"/>
  <c r="M29" i="12"/>
  <c r="E7" i="16"/>
  <c r="E23" i="16"/>
  <c r="F45" i="17"/>
  <c r="D73" i="12"/>
  <c r="F46" i="17"/>
  <c r="P11" i="16"/>
  <c r="F5" i="17"/>
  <c r="E18" i="16"/>
  <c r="E39" i="16"/>
  <c r="F60" i="17"/>
  <c r="F42" i="13"/>
  <c r="H42" i="13" s="1"/>
  <c r="F71" i="17"/>
  <c r="D5" i="12"/>
  <c r="P33" i="16"/>
  <c r="P32" i="16"/>
  <c r="F49" i="17"/>
  <c r="F37" i="13"/>
  <c r="H37" i="13" s="1"/>
  <c r="O18" i="12"/>
  <c r="M18" i="12"/>
  <c r="F77" i="17"/>
  <c r="D29" i="12"/>
  <c r="E81" i="16"/>
  <c r="F41" i="13"/>
  <c r="H41" i="13" s="1"/>
  <c r="F43" i="17"/>
  <c r="P26" i="16"/>
  <c r="E68" i="16"/>
  <c r="P37" i="16"/>
  <c r="F48" i="13"/>
  <c r="E47" i="16"/>
  <c r="R4" i="16"/>
  <c r="Q38" i="16" s="1"/>
  <c r="Q6" i="17"/>
  <c r="M79" i="12"/>
  <c r="O40" i="12"/>
  <c r="M40" i="12"/>
  <c r="M53" i="12"/>
  <c r="E38" i="16"/>
  <c r="F58" i="17"/>
  <c r="F16" i="13"/>
  <c r="H16" i="13" s="1"/>
  <c r="F19" i="17"/>
  <c r="O14" i="12"/>
  <c r="M14" i="12"/>
  <c r="P24" i="16"/>
  <c r="P34" i="16"/>
  <c r="P31" i="16"/>
  <c r="F55" i="17"/>
  <c r="E75" i="16"/>
  <c r="F9" i="13"/>
  <c r="H9" i="13" s="1"/>
  <c r="E32" i="16"/>
  <c r="D56" i="12"/>
  <c r="P13" i="16"/>
  <c r="E41" i="16"/>
  <c r="O25" i="12"/>
  <c r="M25" i="12"/>
  <c r="E34" i="16"/>
  <c r="M44" i="12"/>
  <c r="O44" i="12"/>
  <c r="F63" i="13"/>
  <c r="M75" i="12"/>
  <c r="P43" i="16"/>
  <c r="D7" i="12"/>
  <c r="D58" i="12"/>
  <c r="F51" i="13"/>
  <c r="F45" i="13"/>
  <c r="H45" i="13" s="1"/>
  <c r="F70" i="13"/>
  <c r="E73" i="16"/>
  <c r="D18" i="12"/>
  <c r="D39" i="12"/>
  <c r="F60" i="13"/>
  <c r="O30" i="12"/>
  <c r="M30" i="12"/>
  <c r="F42" i="17"/>
  <c r="E51" i="16"/>
  <c r="D46" i="12"/>
  <c r="D70" i="12"/>
  <c r="F27" i="17"/>
  <c r="O33" i="12"/>
  <c r="M33" i="12"/>
  <c r="M68" i="12"/>
  <c r="F49" i="13"/>
  <c r="M50" i="12"/>
  <c r="F37" i="17"/>
  <c r="D72" i="12"/>
  <c r="F29" i="13"/>
  <c r="H29" i="13" s="1"/>
  <c r="F22" i="17"/>
  <c r="E15" i="16"/>
  <c r="D69" i="12"/>
  <c r="O26" i="12"/>
  <c r="M26" i="12"/>
  <c r="D68" i="12"/>
  <c r="O37" i="12"/>
  <c r="M37" i="12"/>
  <c r="F48" i="17"/>
  <c r="D47" i="12"/>
  <c r="M78" i="12"/>
  <c r="M74" i="12"/>
  <c r="Q3" i="17"/>
  <c r="S4" i="17"/>
  <c r="R75" i="17" s="1"/>
  <c r="P15" i="16"/>
  <c r="E53" i="16"/>
  <c r="P23" i="16"/>
  <c r="E12" i="16"/>
  <c r="F40" i="13"/>
  <c r="H40" i="13" s="1"/>
  <c r="P36" i="16"/>
  <c r="F35" i="13"/>
  <c r="H35" i="13" s="1"/>
  <c r="F73" i="17"/>
  <c r="E84" i="16"/>
  <c r="P14" i="16"/>
  <c r="F55" i="13"/>
  <c r="D75" i="12"/>
  <c r="M48" i="12"/>
  <c r="E64" i="16"/>
  <c r="D32" i="12"/>
  <c r="F57" i="17"/>
  <c r="O13" i="12"/>
  <c r="M13" i="12"/>
  <c r="D17" i="12"/>
  <c r="E43" i="16"/>
  <c r="P19" i="16"/>
  <c r="E24" i="16"/>
  <c r="Q20" i="17"/>
  <c r="O43" i="12"/>
  <c r="M43" i="12"/>
  <c r="F7" i="13"/>
  <c r="H7" i="13" s="1"/>
  <c r="F13" i="17"/>
  <c r="F12" i="13"/>
  <c r="H12" i="13" s="1"/>
  <c r="M62" i="12"/>
  <c r="E58" i="16"/>
  <c r="D14" i="12"/>
  <c r="M58" i="12"/>
  <c r="F18" i="17"/>
  <c r="M77" i="12"/>
  <c r="F39" i="13"/>
  <c r="H39" i="13" s="1"/>
  <c r="E74" i="16"/>
  <c r="F5" i="13"/>
  <c r="H5" i="13" s="1"/>
  <c r="F66" i="17"/>
  <c r="E10" i="16"/>
  <c r="E21" i="16"/>
  <c r="E65" i="16"/>
  <c r="E83" i="16"/>
  <c r="F72" i="13"/>
  <c r="F69" i="17"/>
  <c r="M59" i="12"/>
  <c r="F29" i="17"/>
  <c r="F71" i="13"/>
  <c r="F17" i="13"/>
  <c r="H17" i="13" s="1"/>
  <c r="F8" i="17"/>
  <c r="E33" i="16"/>
  <c r="P40" i="16"/>
  <c r="E76" i="16"/>
  <c r="F68" i="13"/>
  <c r="E44" i="16"/>
  <c r="F47" i="13"/>
  <c r="E57" i="16"/>
  <c r="D30" i="12"/>
  <c r="O31" i="12"/>
  <c r="M31" i="12"/>
  <c r="P21" i="16"/>
  <c r="O19" i="12"/>
  <c r="M19" i="12"/>
  <c r="M83" i="12"/>
  <c r="M11" i="12"/>
  <c r="O11" i="12"/>
  <c r="M54" i="12"/>
  <c r="D83" i="12"/>
  <c r="F72" i="17"/>
  <c r="E52" i="16"/>
  <c r="E46" i="16"/>
  <c r="E14" i="16"/>
  <c r="F27" i="13"/>
  <c r="H27" i="13" s="1"/>
  <c r="D33" i="12"/>
  <c r="D76" i="12"/>
  <c r="F68" i="17"/>
  <c r="M65" i="12"/>
  <c r="D44" i="12"/>
  <c r="F47" i="17"/>
  <c r="F46" i="13"/>
  <c r="H46" i="13" s="1"/>
  <c r="E30" i="16"/>
  <c r="O34" i="12"/>
  <c r="M34" i="12"/>
  <c r="Q44" i="17"/>
  <c r="P42" i="16"/>
  <c r="P10" i="16"/>
  <c r="M55" i="12"/>
  <c r="G3" i="16"/>
  <c r="P4" i="16"/>
  <c r="F75" i="13"/>
  <c r="D64" i="12"/>
  <c r="M21" i="12"/>
  <c r="O21" i="12"/>
  <c r="F32" i="13"/>
  <c r="H32" i="13" s="1"/>
  <c r="D20" i="12"/>
  <c r="F16" i="17"/>
  <c r="P6" i="16"/>
  <c r="F34" i="13"/>
  <c r="H34" i="13" s="1"/>
  <c r="O42" i="12"/>
  <c r="M42" i="12"/>
  <c r="D45" i="12"/>
  <c r="E62" i="16"/>
  <c r="F57" i="13"/>
  <c r="F70" i="17"/>
  <c r="E8" i="16"/>
  <c r="D13" i="12"/>
  <c r="E16" i="16"/>
  <c r="P7" i="16"/>
  <c r="P22" i="16"/>
  <c r="E78" i="16"/>
  <c r="F74" i="13"/>
  <c r="P41" i="16"/>
  <c r="E13" i="16"/>
  <c r="E9" i="16"/>
  <c r="O32" i="12"/>
  <c r="M32" i="12"/>
  <c r="F65" i="17"/>
  <c r="E37" i="16"/>
  <c r="F83" i="13"/>
  <c r="P18" i="16"/>
  <c r="D52" i="12"/>
  <c r="P16" i="16"/>
  <c r="D11" i="12"/>
  <c r="E54" i="16"/>
  <c r="F33" i="17"/>
  <c r="F76" i="17"/>
  <c r="E79" i="16"/>
  <c r="E48" i="16"/>
  <c r="E25" i="16"/>
  <c r="F44" i="17"/>
  <c r="D15" i="12"/>
  <c r="F30" i="13"/>
  <c r="H30" i="13" s="1"/>
  <c r="E61" i="16"/>
  <c r="F81" i="17"/>
  <c r="E6" i="16"/>
  <c r="F9" i="17"/>
  <c r="D78" i="12"/>
  <c r="M52" i="12"/>
  <c r="F74" i="17"/>
  <c r="O41" i="12"/>
  <c r="M41" i="12"/>
  <c r="M49" i="12"/>
  <c r="F53" i="17"/>
  <c r="F4" i="17"/>
  <c r="H4" i="17" s="1"/>
  <c r="D21" i="12"/>
  <c r="D59" i="12"/>
  <c r="F65" i="13"/>
  <c r="M72" i="12"/>
  <c r="D77" i="12"/>
  <c r="F52" i="17"/>
  <c r="D54" i="12"/>
  <c r="F33" i="13"/>
  <c r="H33" i="13" s="1"/>
  <c r="F76" i="13"/>
  <c r="D79" i="12"/>
  <c r="D25" i="12"/>
  <c r="F44" i="13"/>
  <c r="H44" i="13" s="1"/>
  <c r="F30" i="17"/>
  <c r="G5" i="17"/>
  <c r="F6" i="16"/>
  <c r="B49" i="15"/>
  <c r="R79" i="17" l="1"/>
  <c r="H47" i="13"/>
  <c r="R65" i="17"/>
  <c r="Q42" i="16"/>
  <c r="R13" i="17"/>
  <c r="Q61" i="16"/>
  <c r="Q41" i="16"/>
  <c r="A48" i="5"/>
  <c r="B48" i="5" s="1"/>
  <c r="A48" i="17"/>
  <c r="B48" i="17" s="1"/>
  <c r="A48" i="12"/>
  <c r="B48" i="12" s="1"/>
  <c r="N48" i="12" s="1"/>
  <c r="O48" i="12" s="1"/>
  <c r="A48" i="13"/>
  <c r="B48" i="13" s="1"/>
  <c r="C48" i="13" s="1"/>
  <c r="D48" i="13" s="1"/>
  <c r="G48" i="13" s="1"/>
  <c r="H48" i="13" s="1"/>
  <c r="A48" i="16"/>
  <c r="B48" i="16" s="1"/>
  <c r="C48" i="16" s="1"/>
  <c r="O48" i="16" s="1"/>
  <c r="P48" i="16" s="1"/>
  <c r="Q16" i="16"/>
  <c r="Q7" i="16"/>
  <c r="Q10" i="16"/>
  <c r="Q40" i="16"/>
  <c r="Q6" i="16"/>
  <c r="Q79" i="16"/>
  <c r="Q4" i="16"/>
  <c r="C47" i="16"/>
  <c r="O47" i="16" s="1"/>
  <c r="P47" i="16" s="1"/>
  <c r="Q52" i="16"/>
  <c r="Q22" i="16"/>
  <c r="Q18" i="16"/>
  <c r="Q47" i="16"/>
  <c r="Q78" i="16"/>
  <c r="Q58" i="16"/>
  <c r="Q66" i="16"/>
  <c r="Q77" i="16"/>
  <c r="Q21" i="16"/>
  <c r="Q65" i="16"/>
  <c r="Q56" i="16"/>
  <c r="Q33" i="16"/>
  <c r="Q24" i="16"/>
  <c r="R20" i="17"/>
  <c r="Q19" i="16"/>
  <c r="Q63" i="16"/>
  <c r="Q59" i="16"/>
  <c r="Q84" i="16"/>
  <c r="Q44" i="16"/>
  <c r="Q36" i="16"/>
  <c r="R52" i="17"/>
  <c r="Q62" i="16"/>
  <c r="Q76" i="16"/>
  <c r="Q20" i="16"/>
  <c r="R77" i="17"/>
  <c r="Q15" i="16"/>
  <c r="Q50" i="16"/>
  <c r="Q23" i="16"/>
  <c r="Q43" i="16"/>
  <c r="Q71" i="16"/>
  <c r="Q35" i="16"/>
  <c r="I4" i="16"/>
  <c r="H6" i="16" s="1"/>
  <c r="R44" i="17"/>
  <c r="R6" i="17"/>
  <c r="Q37" i="16"/>
  <c r="Q68" i="16"/>
  <c r="Q80" i="16"/>
  <c r="R19" i="17"/>
  <c r="Q55" i="16"/>
  <c r="R57" i="17"/>
  <c r="R61" i="17"/>
  <c r="Q27" i="16"/>
  <c r="R53" i="17"/>
  <c r="Q29" i="16"/>
  <c r="R68" i="17"/>
  <c r="R76" i="17"/>
  <c r="Q11" i="16"/>
  <c r="R39" i="17"/>
  <c r="Q53" i="16"/>
  <c r="R51" i="17"/>
  <c r="Q17" i="16"/>
  <c r="Q9" i="16"/>
  <c r="Q51" i="16"/>
  <c r="Q12" i="16"/>
  <c r="Q5" i="16"/>
  <c r="Q3" i="16"/>
  <c r="Q69" i="16"/>
  <c r="Q73" i="16"/>
  <c r="Q67" i="16"/>
  <c r="Q25" i="16"/>
  <c r="R63" i="17"/>
  <c r="R14" i="17"/>
  <c r="R49" i="17"/>
  <c r="Q28" i="16"/>
  <c r="Q82" i="16"/>
  <c r="Q30" i="16"/>
  <c r="Q64" i="16"/>
  <c r="Q39" i="16"/>
  <c r="R55" i="17"/>
  <c r="R56" i="17"/>
  <c r="R21" i="17"/>
  <c r="Q54" i="16"/>
  <c r="Q83" i="16"/>
  <c r="Q14" i="16"/>
  <c r="Q57" i="16"/>
  <c r="Q31" i="16"/>
  <c r="H3" i="17"/>
  <c r="J4" i="17"/>
  <c r="I5" i="17" s="1"/>
  <c r="Q48" i="16"/>
  <c r="Q45" i="16"/>
  <c r="Q60" i="16"/>
  <c r="R29" i="17"/>
  <c r="R17" i="17"/>
  <c r="R69" i="17"/>
  <c r="R81" i="17"/>
  <c r="R23" i="17"/>
  <c r="R4" i="17"/>
  <c r="R31" i="17"/>
  <c r="R38" i="17"/>
  <c r="R72" i="17"/>
  <c r="R59" i="17"/>
  <c r="R48" i="17"/>
  <c r="R24" i="17"/>
  <c r="R27" i="17"/>
  <c r="R71" i="17"/>
  <c r="R9" i="17"/>
  <c r="R67" i="17"/>
  <c r="R45" i="17"/>
  <c r="R25" i="17"/>
  <c r="R26" i="17"/>
  <c r="R28" i="17"/>
  <c r="R18" i="17"/>
  <c r="R33" i="17"/>
  <c r="R37" i="17"/>
  <c r="R15" i="17"/>
  <c r="R3" i="17"/>
  <c r="R43" i="17"/>
  <c r="R64" i="17"/>
  <c r="R5" i="17"/>
  <c r="R32" i="17"/>
  <c r="R70" i="17"/>
  <c r="R73" i="17"/>
  <c r="R46" i="17"/>
  <c r="R66" i="17"/>
  <c r="R7" i="17"/>
  <c r="R58" i="17"/>
  <c r="R50" i="17"/>
  <c r="R41" i="17"/>
  <c r="R11" i="17"/>
  <c r="R40" i="17"/>
  <c r="R16" i="17"/>
  <c r="R80" i="17"/>
  <c r="R22" i="17"/>
  <c r="R34" i="17"/>
  <c r="R74" i="17"/>
  <c r="R8" i="17"/>
  <c r="R84" i="17"/>
  <c r="R60" i="17"/>
  <c r="R54" i="17"/>
  <c r="R10" i="17"/>
  <c r="R30" i="17"/>
  <c r="R35" i="17"/>
  <c r="Q72" i="16"/>
  <c r="R62" i="17"/>
  <c r="R12" i="17"/>
  <c r="Q13" i="16"/>
  <c r="Q70" i="16"/>
  <c r="Q32" i="16"/>
  <c r="Q75" i="16"/>
  <c r="Q81" i="16"/>
  <c r="Q49" i="16"/>
  <c r="R47" i="17"/>
  <c r="Q46" i="16"/>
  <c r="R78" i="17"/>
  <c r="Q8" i="16"/>
  <c r="R36" i="17"/>
  <c r="R42" i="17"/>
  <c r="R83" i="17"/>
  <c r="Q34" i="16"/>
  <c r="Q26" i="16"/>
  <c r="Q74" i="16"/>
  <c r="R82" i="17"/>
  <c r="G6" i="17"/>
  <c r="H5" i="17"/>
  <c r="F7" i="16"/>
  <c r="F8" i="16" s="1"/>
  <c r="G6" i="16"/>
  <c r="B50" i="15"/>
  <c r="H8" i="16" l="1"/>
  <c r="A49" i="13"/>
  <c r="B49" i="13" s="1"/>
  <c r="C49" i="13" s="1"/>
  <c r="D49" i="13" s="1"/>
  <c r="G49" i="13" s="1"/>
  <c r="H49" i="13" s="1"/>
  <c r="A49" i="5"/>
  <c r="B49" i="5" s="1"/>
  <c r="A49" i="17"/>
  <c r="B49" i="17" s="1"/>
  <c r="C49" i="17" s="1"/>
  <c r="D49" i="17" s="1"/>
  <c r="P49" i="17" s="1"/>
  <c r="Q49" i="17" s="1"/>
  <c r="A49" i="12"/>
  <c r="B49" i="12" s="1"/>
  <c r="N49" i="12" s="1"/>
  <c r="O49" i="12" s="1"/>
  <c r="A49" i="16"/>
  <c r="B49" i="16" s="1"/>
  <c r="C48" i="17"/>
  <c r="D48" i="17" s="1"/>
  <c r="P48" i="17" s="1"/>
  <c r="Q48" i="17" s="1"/>
  <c r="H3" i="16"/>
  <c r="H5" i="16"/>
  <c r="H4" i="16"/>
  <c r="H7" i="16"/>
  <c r="S5" i="16"/>
  <c r="T5" i="17"/>
  <c r="I3" i="17"/>
  <c r="I4" i="17"/>
  <c r="G7" i="17"/>
  <c r="I6" i="17"/>
  <c r="H6" i="17"/>
  <c r="G7" i="16"/>
  <c r="F9" i="16"/>
  <c r="H9" i="16" s="1"/>
  <c r="G8" i="16"/>
  <c r="B51" i="15"/>
  <c r="A50" i="13" l="1"/>
  <c r="B50" i="13" s="1"/>
  <c r="C50" i="13" s="1"/>
  <c r="D50" i="13" s="1"/>
  <c r="G50" i="13" s="1"/>
  <c r="H50" i="13" s="1"/>
  <c r="A50" i="17"/>
  <c r="B50" i="17" s="1"/>
  <c r="A50" i="5"/>
  <c r="B50" i="5" s="1"/>
  <c r="A50" i="16"/>
  <c r="B50" i="16" s="1"/>
  <c r="C50" i="16" s="1"/>
  <c r="O50" i="16" s="1"/>
  <c r="P50" i="16" s="1"/>
  <c r="A50" i="12"/>
  <c r="B50" i="12" s="1"/>
  <c r="N50" i="12" s="1"/>
  <c r="O50" i="12" s="1"/>
  <c r="C49" i="16"/>
  <c r="O49" i="16" s="1"/>
  <c r="P49" i="16" s="1"/>
  <c r="I7" i="17"/>
  <c r="H7" i="17"/>
  <c r="G8" i="17"/>
  <c r="F10" i="16"/>
  <c r="H10" i="16" s="1"/>
  <c r="G9" i="16"/>
  <c r="B52" i="15"/>
  <c r="A51" i="12" l="1"/>
  <c r="B51" i="12" s="1"/>
  <c r="N51" i="12" s="1"/>
  <c r="O51" i="12" s="1"/>
  <c r="A51" i="17"/>
  <c r="B51" i="17" s="1"/>
  <c r="C51" i="17" s="1"/>
  <c r="D51" i="17" s="1"/>
  <c r="P51" i="17" s="1"/>
  <c r="Q51" i="17" s="1"/>
  <c r="A51" i="13"/>
  <c r="B51" i="13" s="1"/>
  <c r="C51" i="13" s="1"/>
  <c r="D51" i="13" s="1"/>
  <c r="G51" i="13" s="1"/>
  <c r="H51" i="13" s="1"/>
  <c r="A51" i="16"/>
  <c r="B51" i="16" s="1"/>
  <c r="A51" i="5"/>
  <c r="B51" i="5" s="1"/>
  <c r="C50" i="17"/>
  <c r="D50" i="17" s="1"/>
  <c r="P50" i="17" s="1"/>
  <c r="Q50" i="17" s="1"/>
  <c r="I8" i="17"/>
  <c r="G9" i="17"/>
  <c r="H8" i="17"/>
  <c r="F11" i="16"/>
  <c r="H11" i="16" s="1"/>
  <c r="G10" i="16"/>
  <c r="B53" i="15"/>
  <c r="C51" i="16" l="1"/>
  <c r="O51" i="16" s="1"/>
  <c r="P51" i="16" s="1"/>
  <c r="A52" i="17"/>
  <c r="B52" i="17" s="1"/>
  <c r="A52" i="12"/>
  <c r="B52" i="12" s="1"/>
  <c r="N52" i="12" s="1"/>
  <c r="O52" i="12" s="1"/>
  <c r="A52" i="16"/>
  <c r="B52" i="16" s="1"/>
  <c r="C52" i="16" s="1"/>
  <c r="O52" i="16" s="1"/>
  <c r="P52" i="16" s="1"/>
  <c r="A52" i="13"/>
  <c r="B52" i="13" s="1"/>
  <c r="C52" i="13" s="1"/>
  <c r="D52" i="13" s="1"/>
  <c r="G52" i="13" s="1"/>
  <c r="H52" i="13" s="1"/>
  <c r="A52" i="5"/>
  <c r="B52" i="5" s="1"/>
  <c r="G10" i="17"/>
  <c r="I9" i="17"/>
  <c r="H9" i="17"/>
  <c r="F12" i="16"/>
  <c r="H12" i="16" s="1"/>
  <c r="G11" i="16"/>
  <c r="B54" i="15"/>
  <c r="C52" i="17" l="1"/>
  <c r="D52" i="17" s="1"/>
  <c r="P52" i="17" s="1"/>
  <c r="Q52" i="17" s="1"/>
  <c r="A53" i="12"/>
  <c r="B53" i="12" s="1"/>
  <c r="N53" i="12" s="1"/>
  <c r="O53" i="12" s="1"/>
  <c r="A53" i="16"/>
  <c r="B53" i="16" s="1"/>
  <c r="C53" i="16" s="1"/>
  <c r="O53" i="16" s="1"/>
  <c r="P53" i="16" s="1"/>
  <c r="A53" i="17"/>
  <c r="B53" i="17" s="1"/>
  <c r="C53" i="17" s="1"/>
  <c r="D53" i="17" s="1"/>
  <c r="P53" i="17" s="1"/>
  <c r="Q53" i="17" s="1"/>
  <c r="A53" i="13"/>
  <c r="B53" i="13" s="1"/>
  <c r="C53" i="13" s="1"/>
  <c r="D53" i="13" s="1"/>
  <c r="G53" i="13" s="1"/>
  <c r="H53" i="13" s="1"/>
  <c r="A53" i="5"/>
  <c r="B53" i="5" s="1"/>
  <c r="I10" i="17"/>
  <c r="H10" i="17"/>
  <c r="G11" i="17"/>
  <c r="F13" i="16"/>
  <c r="H13" i="16" s="1"/>
  <c r="G12" i="16"/>
  <c r="B55" i="15"/>
  <c r="A54" i="16" l="1"/>
  <c r="B54" i="16" s="1"/>
  <c r="C54" i="16" s="1"/>
  <c r="O54" i="16" s="1"/>
  <c r="P54" i="16" s="1"/>
  <c r="A54" i="12"/>
  <c r="B54" i="12" s="1"/>
  <c r="N54" i="12" s="1"/>
  <c r="O54" i="12" s="1"/>
  <c r="A54" i="13"/>
  <c r="B54" i="13" s="1"/>
  <c r="C54" i="13" s="1"/>
  <c r="D54" i="13" s="1"/>
  <c r="G54" i="13" s="1"/>
  <c r="H54" i="13" s="1"/>
  <c r="A54" i="17"/>
  <c r="B54" i="17" s="1"/>
  <c r="C54" i="17" s="1"/>
  <c r="D54" i="17" s="1"/>
  <c r="P54" i="17" s="1"/>
  <c r="Q54" i="17" s="1"/>
  <c r="A54" i="5"/>
  <c r="B54" i="5" s="1"/>
  <c r="G12" i="17"/>
  <c r="I11" i="17"/>
  <c r="H11" i="17"/>
  <c r="G13" i="16"/>
  <c r="F14" i="16"/>
  <c r="H14" i="16" s="1"/>
  <c r="B56" i="15"/>
  <c r="A55" i="16" l="1"/>
  <c r="B55" i="16" s="1"/>
  <c r="C55" i="16" s="1"/>
  <c r="O55" i="16" s="1"/>
  <c r="P55" i="16" s="1"/>
  <c r="A55" i="5"/>
  <c r="B55" i="5" s="1"/>
  <c r="A55" i="12"/>
  <c r="B55" i="12" s="1"/>
  <c r="N55" i="12" s="1"/>
  <c r="O55" i="12" s="1"/>
  <c r="A55" i="17"/>
  <c r="B55" i="17" s="1"/>
  <c r="C55" i="17" s="1"/>
  <c r="D55" i="17" s="1"/>
  <c r="P55" i="17" s="1"/>
  <c r="Q55" i="17" s="1"/>
  <c r="A55" i="13"/>
  <c r="B55" i="13" s="1"/>
  <c r="C55" i="13" s="1"/>
  <c r="D55" i="13" s="1"/>
  <c r="G55" i="13" s="1"/>
  <c r="H55" i="13" s="1"/>
  <c r="G13" i="17"/>
  <c r="I12" i="17"/>
  <c r="H12" i="17"/>
  <c r="F15" i="16"/>
  <c r="H15" i="16" s="1"/>
  <c r="G14" i="16"/>
  <c r="B57" i="15"/>
  <c r="A56" i="5" l="1"/>
  <c r="B56" i="5" s="1"/>
  <c r="A56" i="17"/>
  <c r="B56" i="17" s="1"/>
  <c r="C56" i="17" s="1"/>
  <c r="D56" i="17" s="1"/>
  <c r="P56" i="17" s="1"/>
  <c r="Q56" i="17" s="1"/>
  <c r="A56" i="12"/>
  <c r="B56" i="12" s="1"/>
  <c r="N56" i="12" s="1"/>
  <c r="O56" i="12" s="1"/>
  <c r="A56" i="13"/>
  <c r="B56" i="13" s="1"/>
  <c r="C56" i="13" s="1"/>
  <c r="D56" i="13" s="1"/>
  <c r="G56" i="13" s="1"/>
  <c r="H56" i="13" s="1"/>
  <c r="A56" i="16"/>
  <c r="B56" i="16" s="1"/>
  <c r="C56" i="16" s="1"/>
  <c r="O56" i="16" s="1"/>
  <c r="P56" i="16" s="1"/>
  <c r="I13" i="17"/>
  <c r="G14" i="17"/>
  <c r="H13" i="17"/>
  <c r="F16" i="16"/>
  <c r="H16" i="16" s="1"/>
  <c r="G15" i="16"/>
  <c r="B58" i="15"/>
  <c r="A57" i="13" l="1"/>
  <c r="B57" i="13" s="1"/>
  <c r="C57" i="13" s="1"/>
  <c r="D57" i="13" s="1"/>
  <c r="G57" i="13" s="1"/>
  <c r="H57" i="13" s="1"/>
  <c r="A57" i="5"/>
  <c r="B57" i="5" s="1"/>
  <c r="A57" i="17"/>
  <c r="B57" i="17" s="1"/>
  <c r="C57" i="17" s="1"/>
  <c r="D57" i="17" s="1"/>
  <c r="P57" i="17" s="1"/>
  <c r="Q57" i="17" s="1"/>
  <c r="A57" i="12"/>
  <c r="B57" i="12" s="1"/>
  <c r="N57" i="12" s="1"/>
  <c r="O57" i="12" s="1"/>
  <c r="A57" i="16"/>
  <c r="B57" i="16" s="1"/>
  <c r="C57" i="16" s="1"/>
  <c r="O57" i="16" s="1"/>
  <c r="P57" i="16" s="1"/>
  <c r="G15" i="17"/>
  <c r="I14" i="17"/>
  <c r="H14" i="17"/>
  <c r="F17" i="16"/>
  <c r="H17" i="16" s="1"/>
  <c r="G16" i="16"/>
  <c r="B59" i="15"/>
  <c r="A58" i="13" l="1"/>
  <c r="B58" i="13" s="1"/>
  <c r="C58" i="13" s="1"/>
  <c r="D58" i="13" s="1"/>
  <c r="G58" i="13" s="1"/>
  <c r="H58" i="13" s="1"/>
  <c r="A58" i="17"/>
  <c r="B58" i="17" s="1"/>
  <c r="C58" i="17" s="1"/>
  <c r="D58" i="17" s="1"/>
  <c r="P58" i="17" s="1"/>
  <c r="Q58" i="17" s="1"/>
  <c r="A58" i="5"/>
  <c r="B58" i="5" s="1"/>
  <c r="A58" i="16"/>
  <c r="B58" i="16" s="1"/>
  <c r="C58" i="16" s="1"/>
  <c r="O58" i="16" s="1"/>
  <c r="P58" i="16" s="1"/>
  <c r="A58" i="12"/>
  <c r="B58" i="12" s="1"/>
  <c r="N58" i="12" s="1"/>
  <c r="O58" i="12" s="1"/>
  <c r="G16" i="17"/>
  <c r="I15" i="17"/>
  <c r="H15" i="17"/>
  <c r="F18" i="16"/>
  <c r="H18" i="16" s="1"/>
  <c r="G17" i="16"/>
  <c r="B60" i="15"/>
  <c r="A59" i="17" l="1"/>
  <c r="B59" i="17" s="1"/>
  <c r="C59" i="17" s="1"/>
  <c r="D59" i="17" s="1"/>
  <c r="P59" i="17" s="1"/>
  <c r="Q59" i="17" s="1"/>
  <c r="A59" i="13"/>
  <c r="B59" i="13" s="1"/>
  <c r="C59" i="13" s="1"/>
  <c r="D59" i="13" s="1"/>
  <c r="G59" i="13" s="1"/>
  <c r="H59" i="13" s="1"/>
  <c r="A59" i="16"/>
  <c r="B59" i="16" s="1"/>
  <c r="C59" i="16" s="1"/>
  <c r="O59" i="16" s="1"/>
  <c r="P59" i="16" s="1"/>
  <c r="A59" i="5"/>
  <c r="B59" i="5" s="1"/>
  <c r="A59" i="12"/>
  <c r="B59" i="12" s="1"/>
  <c r="N59" i="12" s="1"/>
  <c r="O59" i="12" s="1"/>
  <c r="I16" i="17"/>
  <c r="G17" i="17"/>
  <c r="H16" i="17"/>
  <c r="F19" i="16"/>
  <c r="H19" i="16" s="1"/>
  <c r="G18" i="16"/>
  <c r="B61" i="15"/>
  <c r="A60" i="17" l="1"/>
  <c r="B60" i="17" s="1"/>
  <c r="C60" i="17" s="1"/>
  <c r="D60" i="17" s="1"/>
  <c r="P60" i="17" s="1"/>
  <c r="Q60" i="17" s="1"/>
  <c r="A60" i="12"/>
  <c r="B60" i="12" s="1"/>
  <c r="N60" i="12" s="1"/>
  <c r="O60" i="12" s="1"/>
  <c r="A60" i="16"/>
  <c r="B60" i="16" s="1"/>
  <c r="C60" i="16" s="1"/>
  <c r="O60" i="16" s="1"/>
  <c r="P60" i="16" s="1"/>
  <c r="A60" i="13"/>
  <c r="B60" i="13" s="1"/>
  <c r="C60" i="13" s="1"/>
  <c r="D60" i="13" s="1"/>
  <c r="G60" i="13" s="1"/>
  <c r="H60" i="13" s="1"/>
  <c r="A60" i="5"/>
  <c r="B60" i="5" s="1"/>
  <c r="G18" i="17"/>
  <c r="I17" i="17"/>
  <c r="H17" i="17"/>
  <c r="F20" i="16"/>
  <c r="H20" i="16" s="1"/>
  <c r="G19" i="16"/>
  <c r="B62" i="15"/>
  <c r="A61" i="12" l="1"/>
  <c r="B61" i="12" s="1"/>
  <c r="N61" i="12" s="1"/>
  <c r="O61" i="12" s="1"/>
  <c r="A61" i="16"/>
  <c r="B61" i="16" s="1"/>
  <c r="C61" i="16" s="1"/>
  <c r="O61" i="16" s="1"/>
  <c r="P61" i="16" s="1"/>
  <c r="A61" i="17"/>
  <c r="B61" i="17" s="1"/>
  <c r="C61" i="17" s="1"/>
  <c r="D61" i="17" s="1"/>
  <c r="P61" i="17" s="1"/>
  <c r="Q61" i="17" s="1"/>
  <c r="A61" i="13"/>
  <c r="B61" i="13" s="1"/>
  <c r="C61" i="13" s="1"/>
  <c r="D61" i="13" s="1"/>
  <c r="G61" i="13" s="1"/>
  <c r="H61" i="13" s="1"/>
  <c r="A61" i="5"/>
  <c r="B61" i="5" s="1"/>
  <c r="I18" i="17"/>
  <c r="G19" i="17"/>
  <c r="H18" i="17"/>
  <c r="F21" i="16"/>
  <c r="H21" i="16" s="1"/>
  <c r="G20" i="16"/>
  <c r="B63" i="15"/>
  <c r="A62" i="16" l="1"/>
  <c r="B62" i="16" s="1"/>
  <c r="C62" i="16" s="1"/>
  <c r="O62" i="16" s="1"/>
  <c r="P62" i="16" s="1"/>
  <c r="A62" i="12"/>
  <c r="B62" i="12" s="1"/>
  <c r="N62" i="12" s="1"/>
  <c r="O62" i="12" s="1"/>
  <c r="A62" i="13"/>
  <c r="B62" i="13" s="1"/>
  <c r="C62" i="13" s="1"/>
  <c r="D62" i="13" s="1"/>
  <c r="G62" i="13" s="1"/>
  <c r="H62" i="13" s="1"/>
  <c r="A62" i="17"/>
  <c r="B62" i="17" s="1"/>
  <c r="C62" i="17" s="1"/>
  <c r="D62" i="17" s="1"/>
  <c r="P62" i="17" s="1"/>
  <c r="Q62" i="17" s="1"/>
  <c r="A62" i="5"/>
  <c r="B62" i="5" s="1"/>
  <c r="G20" i="17"/>
  <c r="I19" i="17"/>
  <c r="H19" i="17"/>
  <c r="F22" i="16"/>
  <c r="H22" i="16" s="1"/>
  <c r="G21" i="16"/>
  <c r="B64" i="15"/>
  <c r="A63" i="16" l="1"/>
  <c r="B63" i="16" s="1"/>
  <c r="C63" i="16" s="1"/>
  <c r="O63" i="16" s="1"/>
  <c r="P63" i="16" s="1"/>
  <c r="A63" i="12"/>
  <c r="B63" i="12" s="1"/>
  <c r="N63" i="12" s="1"/>
  <c r="O63" i="12" s="1"/>
  <c r="A63" i="17"/>
  <c r="B63" i="17" s="1"/>
  <c r="C63" i="17" s="1"/>
  <c r="D63" i="17" s="1"/>
  <c r="P63" i="17" s="1"/>
  <c r="Q63" i="17" s="1"/>
  <c r="A63" i="13"/>
  <c r="B63" i="13" s="1"/>
  <c r="C63" i="13" s="1"/>
  <c r="D63" i="13" s="1"/>
  <c r="G63" i="13" s="1"/>
  <c r="H63" i="13" s="1"/>
  <c r="A63" i="5"/>
  <c r="B63" i="5" s="1"/>
  <c r="G21" i="17"/>
  <c r="I20" i="17"/>
  <c r="H20" i="17"/>
  <c r="F23" i="16"/>
  <c r="H23" i="16" s="1"/>
  <c r="G22" i="16"/>
  <c r="B65" i="15"/>
  <c r="A64" i="5" l="1"/>
  <c r="B64" i="5" s="1"/>
  <c r="A64" i="13"/>
  <c r="B64" i="13" s="1"/>
  <c r="C64" i="13" s="1"/>
  <c r="D64" i="13" s="1"/>
  <c r="G64" i="13" s="1"/>
  <c r="H64" i="13" s="1"/>
  <c r="A64" i="17"/>
  <c r="B64" i="17" s="1"/>
  <c r="C64" i="17" s="1"/>
  <c r="D64" i="17" s="1"/>
  <c r="P64" i="17" s="1"/>
  <c r="Q64" i="17" s="1"/>
  <c r="A64" i="12"/>
  <c r="B64" i="12" s="1"/>
  <c r="N64" i="12" s="1"/>
  <c r="O64" i="12" s="1"/>
  <c r="A64" i="16"/>
  <c r="B64" i="16" s="1"/>
  <c r="C64" i="16" s="1"/>
  <c r="O64" i="16" s="1"/>
  <c r="P64" i="16" s="1"/>
  <c r="G22" i="17"/>
  <c r="I21" i="17"/>
  <c r="H21" i="17"/>
  <c r="F24" i="16"/>
  <c r="H24" i="16" s="1"/>
  <c r="G23" i="16"/>
  <c r="B66" i="15"/>
  <c r="A65" i="13" l="1"/>
  <c r="B65" i="13" s="1"/>
  <c r="C65" i="13" s="1"/>
  <c r="D65" i="13" s="1"/>
  <c r="G65" i="13" s="1"/>
  <c r="H65" i="13" s="1"/>
  <c r="A65" i="5"/>
  <c r="B65" i="5" s="1"/>
  <c r="A65" i="17"/>
  <c r="B65" i="17" s="1"/>
  <c r="C65" i="17" s="1"/>
  <c r="D65" i="17" s="1"/>
  <c r="P65" i="17" s="1"/>
  <c r="Q65" i="17" s="1"/>
  <c r="A65" i="12"/>
  <c r="B65" i="12" s="1"/>
  <c r="N65" i="12" s="1"/>
  <c r="O65" i="12" s="1"/>
  <c r="A65" i="16"/>
  <c r="B65" i="16" s="1"/>
  <c r="C65" i="16" s="1"/>
  <c r="O65" i="16" s="1"/>
  <c r="P65" i="16" s="1"/>
  <c r="G23" i="17"/>
  <c r="I22" i="17"/>
  <c r="H22" i="17"/>
  <c r="F25" i="16"/>
  <c r="H25" i="16" s="1"/>
  <c r="G24" i="16"/>
  <c r="B67" i="15"/>
  <c r="A66" i="13" l="1"/>
  <c r="B66" i="13" s="1"/>
  <c r="C66" i="13" s="1"/>
  <c r="D66" i="13" s="1"/>
  <c r="G66" i="13" s="1"/>
  <c r="H66" i="13" s="1"/>
  <c r="A66" i="17"/>
  <c r="B66" i="17" s="1"/>
  <c r="C66" i="17" s="1"/>
  <c r="D66" i="17" s="1"/>
  <c r="P66" i="17" s="1"/>
  <c r="Q66" i="17" s="1"/>
  <c r="A66" i="5"/>
  <c r="B66" i="5" s="1"/>
  <c r="A66" i="16"/>
  <c r="B66" i="16" s="1"/>
  <c r="C66" i="16" s="1"/>
  <c r="O66" i="16" s="1"/>
  <c r="P66" i="16" s="1"/>
  <c r="A66" i="12"/>
  <c r="B66" i="12" s="1"/>
  <c r="N66" i="12" s="1"/>
  <c r="O66" i="12" s="1"/>
  <c r="I23" i="17"/>
  <c r="G24" i="17"/>
  <c r="H23" i="17"/>
  <c r="F26" i="16"/>
  <c r="H26" i="16" s="1"/>
  <c r="G25" i="16"/>
  <c r="B68" i="15"/>
  <c r="A67" i="17" l="1"/>
  <c r="B67" i="17" s="1"/>
  <c r="C67" i="17" s="1"/>
  <c r="D67" i="17" s="1"/>
  <c r="P67" i="17" s="1"/>
  <c r="Q67" i="17" s="1"/>
  <c r="A67" i="13"/>
  <c r="B67" i="13" s="1"/>
  <c r="C67" i="13" s="1"/>
  <c r="D67" i="13" s="1"/>
  <c r="G67" i="13" s="1"/>
  <c r="H67" i="13" s="1"/>
  <c r="A67" i="16"/>
  <c r="B67" i="16" s="1"/>
  <c r="C67" i="16" s="1"/>
  <c r="O67" i="16" s="1"/>
  <c r="P67" i="16" s="1"/>
  <c r="A67" i="5"/>
  <c r="B67" i="5" s="1"/>
  <c r="A67" i="12"/>
  <c r="B67" i="12" s="1"/>
  <c r="N67" i="12" s="1"/>
  <c r="O67" i="12" s="1"/>
  <c r="G25" i="17"/>
  <c r="I24" i="17"/>
  <c r="H24" i="17"/>
  <c r="F27" i="16"/>
  <c r="H27" i="16" s="1"/>
  <c r="G26" i="16"/>
  <c r="B69" i="15"/>
  <c r="A68" i="17" l="1"/>
  <c r="B68" i="17" s="1"/>
  <c r="C68" i="17" s="1"/>
  <c r="D68" i="17" s="1"/>
  <c r="P68" i="17" s="1"/>
  <c r="Q68" i="17" s="1"/>
  <c r="A68" i="12"/>
  <c r="B68" i="12" s="1"/>
  <c r="N68" i="12" s="1"/>
  <c r="O68" i="12" s="1"/>
  <c r="A68" i="16"/>
  <c r="B68" i="16" s="1"/>
  <c r="C68" i="16" s="1"/>
  <c r="O68" i="16" s="1"/>
  <c r="P68" i="16" s="1"/>
  <c r="A68" i="13"/>
  <c r="B68" i="13" s="1"/>
  <c r="C68" i="13" s="1"/>
  <c r="D68" i="13" s="1"/>
  <c r="G68" i="13" s="1"/>
  <c r="H68" i="13" s="1"/>
  <c r="A68" i="5"/>
  <c r="B68" i="5" s="1"/>
  <c r="I25" i="17"/>
  <c r="G26" i="17"/>
  <c r="H25" i="17"/>
  <c r="F28" i="16"/>
  <c r="H28" i="16" s="1"/>
  <c r="G27" i="16"/>
  <c r="B70" i="15"/>
  <c r="A69" i="12" l="1"/>
  <c r="B69" i="12" s="1"/>
  <c r="N69" i="12" s="1"/>
  <c r="O69" i="12" s="1"/>
  <c r="A69" i="16"/>
  <c r="B69" i="16" s="1"/>
  <c r="C69" i="16" s="1"/>
  <c r="O69" i="16" s="1"/>
  <c r="P69" i="16" s="1"/>
  <c r="A69" i="13"/>
  <c r="B69" i="13" s="1"/>
  <c r="C69" i="13" s="1"/>
  <c r="D69" i="13" s="1"/>
  <c r="G69" i="13" s="1"/>
  <c r="H69" i="13" s="1"/>
  <c r="A69" i="5"/>
  <c r="B69" i="5" s="1"/>
  <c r="A69" i="17"/>
  <c r="B69" i="17" s="1"/>
  <c r="C69" i="17" s="1"/>
  <c r="D69" i="17" s="1"/>
  <c r="P69" i="17" s="1"/>
  <c r="Q69" i="17" s="1"/>
  <c r="I26" i="17"/>
  <c r="G27" i="17"/>
  <c r="H26" i="17"/>
  <c r="F29" i="16"/>
  <c r="H29" i="16" s="1"/>
  <c r="G28" i="16"/>
  <c r="B71" i="15"/>
  <c r="A70" i="16" l="1"/>
  <c r="B70" i="16" s="1"/>
  <c r="C70" i="16" s="1"/>
  <c r="O70" i="16" s="1"/>
  <c r="P70" i="16" s="1"/>
  <c r="A70" i="12"/>
  <c r="B70" i="12" s="1"/>
  <c r="N70" i="12" s="1"/>
  <c r="O70" i="12" s="1"/>
  <c r="A70" i="13"/>
  <c r="B70" i="13" s="1"/>
  <c r="C70" i="13" s="1"/>
  <c r="D70" i="13" s="1"/>
  <c r="G70" i="13" s="1"/>
  <c r="H70" i="13" s="1"/>
  <c r="A70" i="17"/>
  <c r="B70" i="17" s="1"/>
  <c r="C70" i="17" s="1"/>
  <c r="D70" i="17" s="1"/>
  <c r="P70" i="17" s="1"/>
  <c r="Q70" i="17" s="1"/>
  <c r="A70" i="5"/>
  <c r="B70" i="5" s="1"/>
  <c r="G28" i="17"/>
  <c r="I27" i="17"/>
  <c r="H27" i="17"/>
  <c r="F30" i="16"/>
  <c r="H30" i="16" s="1"/>
  <c r="G29" i="16"/>
  <c r="B72" i="15"/>
  <c r="A71" i="5" l="1"/>
  <c r="B71" i="5" s="1"/>
  <c r="A71" i="12"/>
  <c r="B71" i="12" s="1"/>
  <c r="N71" i="12" s="1"/>
  <c r="O71" i="12" s="1"/>
  <c r="A71" i="16"/>
  <c r="B71" i="16" s="1"/>
  <c r="C71" i="16" s="1"/>
  <c r="O71" i="16" s="1"/>
  <c r="P71" i="16" s="1"/>
  <c r="A71" i="17"/>
  <c r="B71" i="17" s="1"/>
  <c r="C71" i="17" s="1"/>
  <c r="D71" i="17" s="1"/>
  <c r="P71" i="17" s="1"/>
  <c r="Q71" i="17" s="1"/>
  <c r="A71" i="13"/>
  <c r="B71" i="13" s="1"/>
  <c r="C71" i="13" s="1"/>
  <c r="D71" i="13" s="1"/>
  <c r="G71" i="13" s="1"/>
  <c r="H71" i="13" s="1"/>
  <c r="I28" i="17"/>
  <c r="G29" i="17"/>
  <c r="H28" i="17"/>
  <c r="F31" i="16"/>
  <c r="H31" i="16" s="1"/>
  <c r="G30" i="16"/>
  <c r="B73" i="15"/>
  <c r="A72" i="13" l="1"/>
  <c r="B72" i="13" s="1"/>
  <c r="C72" i="13" s="1"/>
  <c r="D72" i="13" s="1"/>
  <c r="G72" i="13" s="1"/>
  <c r="H72" i="13" s="1"/>
  <c r="A72" i="17"/>
  <c r="B72" i="17" s="1"/>
  <c r="C72" i="17" s="1"/>
  <c r="D72" i="17" s="1"/>
  <c r="P72" i="17" s="1"/>
  <c r="Q72" i="17" s="1"/>
  <c r="A72" i="12"/>
  <c r="B72" i="12" s="1"/>
  <c r="N72" i="12" s="1"/>
  <c r="O72" i="12" s="1"/>
  <c r="A72" i="16"/>
  <c r="B72" i="16" s="1"/>
  <c r="C72" i="16" s="1"/>
  <c r="O72" i="16" s="1"/>
  <c r="P72" i="16" s="1"/>
  <c r="G30" i="17"/>
  <c r="I29" i="17"/>
  <c r="H29" i="17"/>
  <c r="F32" i="16"/>
  <c r="H32" i="16" s="1"/>
  <c r="G31" i="16"/>
  <c r="B74" i="15"/>
  <c r="A73" i="13" l="1"/>
  <c r="B73" i="13" s="1"/>
  <c r="C73" i="13" s="1"/>
  <c r="D73" i="13" s="1"/>
  <c r="G73" i="13" s="1"/>
  <c r="H73" i="13" s="1"/>
  <c r="A73" i="17"/>
  <c r="B73" i="17" s="1"/>
  <c r="C73" i="17" s="1"/>
  <c r="D73" i="17" s="1"/>
  <c r="P73" i="17" s="1"/>
  <c r="Q73" i="17" s="1"/>
  <c r="A73" i="12"/>
  <c r="B73" i="12" s="1"/>
  <c r="N73" i="12" s="1"/>
  <c r="O73" i="12" s="1"/>
  <c r="A73" i="16"/>
  <c r="B73" i="16" s="1"/>
  <c r="C73" i="16" s="1"/>
  <c r="O73" i="16" s="1"/>
  <c r="P73" i="16" s="1"/>
  <c r="G31" i="17"/>
  <c r="I30" i="17"/>
  <c r="H30" i="17"/>
  <c r="F33" i="16"/>
  <c r="H33" i="16" s="1"/>
  <c r="G32" i="16"/>
  <c r="B75" i="15"/>
  <c r="A74" i="13" l="1"/>
  <c r="B74" i="13" s="1"/>
  <c r="C74" i="13" s="1"/>
  <c r="D74" i="13" s="1"/>
  <c r="G74" i="13" s="1"/>
  <c r="H74" i="13" s="1"/>
  <c r="A74" i="17"/>
  <c r="B74" i="17" s="1"/>
  <c r="C74" i="17" s="1"/>
  <c r="D74" i="17" s="1"/>
  <c r="P74" i="17" s="1"/>
  <c r="Q74" i="17" s="1"/>
  <c r="A74" i="16"/>
  <c r="B74" i="16" s="1"/>
  <c r="C74" i="16" s="1"/>
  <c r="O74" i="16" s="1"/>
  <c r="P74" i="16" s="1"/>
  <c r="A74" i="12"/>
  <c r="B74" i="12" s="1"/>
  <c r="N74" i="12" s="1"/>
  <c r="O74" i="12" s="1"/>
  <c r="I31" i="17"/>
  <c r="G32" i="17"/>
  <c r="H31" i="17"/>
  <c r="F34" i="16"/>
  <c r="H34" i="16" s="1"/>
  <c r="G33" i="16"/>
  <c r="B76" i="15"/>
  <c r="A75" i="17" l="1"/>
  <c r="B75" i="17" s="1"/>
  <c r="C75" i="17" s="1"/>
  <c r="D75" i="17" s="1"/>
  <c r="P75" i="17" s="1"/>
  <c r="Q75" i="17" s="1"/>
  <c r="A75" i="13"/>
  <c r="B75" i="13" s="1"/>
  <c r="C75" i="13" s="1"/>
  <c r="D75" i="13" s="1"/>
  <c r="G75" i="13" s="1"/>
  <c r="H75" i="13" s="1"/>
  <c r="A75" i="16"/>
  <c r="B75" i="16" s="1"/>
  <c r="C75" i="16" s="1"/>
  <c r="O75" i="16" s="1"/>
  <c r="P75" i="16" s="1"/>
  <c r="A75" i="12"/>
  <c r="B75" i="12" s="1"/>
  <c r="N75" i="12" s="1"/>
  <c r="O75" i="12" s="1"/>
  <c r="G33" i="17"/>
  <c r="I32" i="17"/>
  <c r="H32" i="17"/>
  <c r="F35" i="16"/>
  <c r="H35" i="16" s="1"/>
  <c r="G34" i="16"/>
  <c r="B77" i="15"/>
  <c r="A76" i="17" l="1"/>
  <c r="B76" i="17" s="1"/>
  <c r="C76" i="17" s="1"/>
  <c r="D76" i="17" s="1"/>
  <c r="P76" i="17" s="1"/>
  <c r="Q76" i="17" s="1"/>
  <c r="A76" i="12"/>
  <c r="B76" i="12" s="1"/>
  <c r="N76" i="12" s="1"/>
  <c r="O76" i="12" s="1"/>
  <c r="A76" i="16"/>
  <c r="B76" i="16" s="1"/>
  <c r="C76" i="16" s="1"/>
  <c r="O76" i="16" s="1"/>
  <c r="P76" i="16" s="1"/>
  <c r="A76" i="13"/>
  <c r="B76" i="13" s="1"/>
  <c r="C76" i="13" s="1"/>
  <c r="D76" i="13" s="1"/>
  <c r="G76" i="13" s="1"/>
  <c r="H76" i="13" s="1"/>
  <c r="G34" i="17"/>
  <c r="I33" i="17"/>
  <c r="H33" i="17"/>
  <c r="F36" i="16"/>
  <c r="H36" i="16" s="1"/>
  <c r="G35" i="16"/>
  <c r="B78" i="15"/>
  <c r="A77" i="12" l="1"/>
  <c r="B77" i="12" s="1"/>
  <c r="N77" i="12" s="1"/>
  <c r="O77" i="12" s="1"/>
  <c r="A77" i="16"/>
  <c r="B77" i="16" s="1"/>
  <c r="C77" i="16" s="1"/>
  <c r="O77" i="16" s="1"/>
  <c r="P77" i="16" s="1"/>
  <c r="A77" i="13"/>
  <c r="B77" i="13" s="1"/>
  <c r="C77" i="13" s="1"/>
  <c r="D77" i="13" s="1"/>
  <c r="G77" i="13" s="1"/>
  <c r="H77" i="13" s="1"/>
  <c r="A77" i="17"/>
  <c r="B77" i="17" s="1"/>
  <c r="C77" i="17" s="1"/>
  <c r="D77" i="17" s="1"/>
  <c r="P77" i="17" s="1"/>
  <c r="Q77" i="17" s="1"/>
  <c r="G35" i="17"/>
  <c r="I34" i="17"/>
  <c r="H34" i="17"/>
  <c r="F37" i="16"/>
  <c r="H37" i="16" s="1"/>
  <c r="G36" i="16"/>
  <c r="B79" i="15"/>
  <c r="A78" i="16" l="1"/>
  <c r="B78" i="16" s="1"/>
  <c r="C78" i="16" s="1"/>
  <c r="O78" i="16" s="1"/>
  <c r="P78" i="16" s="1"/>
  <c r="A78" i="12"/>
  <c r="B78" i="12" s="1"/>
  <c r="N78" i="12" s="1"/>
  <c r="O78" i="12" s="1"/>
  <c r="A78" i="13"/>
  <c r="B78" i="13" s="1"/>
  <c r="C78" i="13" s="1"/>
  <c r="D78" i="13" s="1"/>
  <c r="G78" i="13" s="1"/>
  <c r="H78" i="13" s="1"/>
  <c r="A78" i="17"/>
  <c r="B78" i="17" s="1"/>
  <c r="C78" i="17" s="1"/>
  <c r="D78" i="17" s="1"/>
  <c r="P78" i="17" s="1"/>
  <c r="Q78" i="17" s="1"/>
  <c r="G36" i="17"/>
  <c r="I35" i="17"/>
  <c r="H35" i="17"/>
  <c r="F38" i="16"/>
  <c r="H38" i="16" s="1"/>
  <c r="G37" i="16"/>
  <c r="B80" i="15"/>
  <c r="A79" i="12" l="1"/>
  <c r="B79" i="12" s="1"/>
  <c r="N79" i="12" s="1"/>
  <c r="O79" i="12" s="1"/>
  <c r="A79" i="17"/>
  <c r="B79" i="17" s="1"/>
  <c r="C79" i="17" s="1"/>
  <c r="D79" i="17" s="1"/>
  <c r="P79" i="17" s="1"/>
  <c r="Q79" i="17" s="1"/>
  <c r="A79" i="16"/>
  <c r="B79" i="16" s="1"/>
  <c r="C79" i="16" s="1"/>
  <c r="O79" i="16" s="1"/>
  <c r="P79" i="16" s="1"/>
  <c r="A79" i="13"/>
  <c r="B79" i="13" s="1"/>
  <c r="C79" i="13" s="1"/>
  <c r="D79" i="13" s="1"/>
  <c r="G79" i="13" s="1"/>
  <c r="H79" i="13" s="1"/>
  <c r="G37" i="17"/>
  <c r="I36" i="17"/>
  <c r="H36" i="17"/>
  <c r="F39" i="16"/>
  <c r="H39" i="16" s="1"/>
  <c r="G38" i="16"/>
  <c r="B81" i="15"/>
  <c r="A80" i="13" l="1"/>
  <c r="B80" i="13" s="1"/>
  <c r="C80" i="13" s="1"/>
  <c r="D80" i="13" s="1"/>
  <c r="G80" i="13" s="1"/>
  <c r="H80" i="13" s="1"/>
  <c r="A80" i="17"/>
  <c r="B80" i="17" s="1"/>
  <c r="C80" i="17" s="1"/>
  <c r="D80" i="17" s="1"/>
  <c r="P80" i="17" s="1"/>
  <c r="Q80" i="17" s="1"/>
  <c r="A80" i="12"/>
  <c r="B80" i="12" s="1"/>
  <c r="N80" i="12" s="1"/>
  <c r="O80" i="12" s="1"/>
  <c r="A80" i="16"/>
  <c r="B80" i="16" s="1"/>
  <c r="C80" i="16" s="1"/>
  <c r="O80" i="16" s="1"/>
  <c r="P80" i="16" s="1"/>
  <c r="G38" i="17"/>
  <c r="I37" i="17"/>
  <c r="H37" i="17"/>
  <c r="F40" i="16"/>
  <c r="H40" i="16" s="1"/>
  <c r="G39" i="16"/>
  <c r="B82" i="15"/>
  <c r="A81" i="13" l="1"/>
  <c r="B81" i="13" s="1"/>
  <c r="C81" i="13" s="1"/>
  <c r="D81" i="13" s="1"/>
  <c r="G81" i="13" s="1"/>
  <c r="H81" i="13" s="1"/>
  <c r="A81" i="17"/>
  <c r="B81" i="17" s="1"/>
  <c r="C81" i="17" s="1"/>
  <c r="D81" i="17" s="1"/>
  <c r="P81" i="17" s="1"/>
  <c r="Q81" i="17" s="1"/>
  <c r="A81" i="12"/>
  <c r="B81" i="12" s="1"/>
  <c r="N81" i="12" s="1"/>
  <c r="O81" i="12" s="1"/>
  <c r="A81" i="16"/>
  <c r="B81" i="16" s="1"/>
  <c r="C81" i="16" s="1"/>
  <c r="O81" i="16" s="1"/>
  <c r="P81" i="16" s="1"/>
  <c r="I38" i="17"/>
  <c r="G39" i="17"/>
  <c r="H38" i="17"/>
  <c r="F41" i="16"/>
  <c r="H41" i="16" s="1"/>
  <c r="G40" i="16"/>
  <c r="B83" i="15"/>
  <c r="A82" i="13" l="1"/>
  <c r="B82" i="13" s="1"/>
  <c r="C82" i="13" s="1"/>
  <c r="D82" i="13" s="1"/>
  <c r="G82" i="13" s="1"/>
  <c r="H82" i="13" s="1"/>
  <c r="A82" i="17"/>
  <c r="B82" i="17" s="1"/>
  <c r="C82" i="17" s="1"/>
  <c r="D82" i="17" s="1"/>
  <c r="P82" i="17" s="1"/>
  <c r="Q82" i="17" s="1"/>
  <c r="A82" i="16"/>
  <c r="B82" i="16" s="1"/>
  <c r="C82" i="16" s="1"/>
  <c r="O82" i="16" s="1"/>
  <c r="P82" i="16" s="1"/>
  <c r="A82" i="12"/>
  <c r="B82" i="12" s="1"/>
  <c r="N82" i="12" s="1"/>
  <c r="O82" i="12" s="1"/>
  <c r="G40" i="17"/>
  <c r="I39" i="17"/>
  <c r="H39" i="17"/>
  <c r="F42" i="16"/>
  <c r="H42" i="16" s="1"/>
  <c r="G41" i="16"/>
  <c r="B84" i="15"/>
  <c r="A83" i="17" l="1"/>
  <c r="B83" i="17" s="1"/>
  <c r="C83" i="17" s="1"/>
  <c r="D83" i="17" s="1"/>
  <c r="P83" i="17" s="1"/>
  <c r="Q83" i="17" s="1"/>
  <c r="A83" i="12"/>
  <c r="B83" i="12" s="1"/>
  <c r="N83" i="12" s="1"/>
  <c r="O83" i="12" s="1"/>
  <c r="A83" i="13"/>
  <c r="B83" i="13" s="1"/>
  <c r="C83" i="13" s="1"/>
  <c r="D83" i="13" s="1"/>
  <c r="G83" i="13" s="1"/>
  <c r="H83" i="13" s="1"/>
  <c r="A83" i="16"/>
  <c r="B83" i="16" s="1"/>
  <c r="C83" i="16" s="1"/>
  <c r="O83" i="16" s="1"/>
  <c r="P83" i="16" s="1"/>
  <c r="G41" i="17"/>
  <c r="I40" i="17"/>
  <c r="H40" i="17"/>
  <c r="F43" i="16"/>
  <c r="H43" i="16" s="1"/>
  <c r="G42" i="16"/>
  <c r="B85" i="15"/>
  <c r="A84" i="17" l="1"/>
  <c r="B84" i="17" s="1"/>
  <c r="A84" i="16"/>
  <c r="B84" i="16" s="1"/>
  <c r="A84" i="13"/>
  <c r="W3" i="5"/>
  <c r="I41" i="17"/>
  <c r="G42" i="17"/>
  <c r="H41" i="17"/>
  <c r="G43" i="16"/>
  <c r="F44" i="16"/>
  <c r="H44" i="16" s="1"/>
  <c r="B86" i="15"/>
  <c r="A85" i="13" s="1"/>
  <c r="C84" i="16" l="1"/>
  <c r="O84" i="16" s="1"/>
  <c r="P84" i="16" s="1"/>
  <c r="S3" i="16" s="1"/>
  <c r="T3" i="16" s="1"/>
  <c r="T5" i="16" s="1"/>
  <c r="V3" i="16"/>
  <c r="C84" i="17"/>
  <c r="D84" i="17" s="1"/>
  <c r="P84" i="17" s="1"/>
  <c r="Q84" i="17" s="1"/>
  <c r="T3" i="17" s="1"/>
  <c r="U3" i="17" s="1"/>
  <c r="U5" i="17" s="1"/>
  <c r="W3" i="17"/>
  <c r="G43" i="17"/>
  <c r="I42" i="17"/>
  <c r="H42" i="17"/>
  <c r="F45" i="16"/>
  <c r="H45" i="16" s="1"/>
  <c r="G44" i="16"/>
  <c r="B87" i="15"/>
  <c r="A86" i="13" s="1"/>
  <c r="G44" i="17" l="1"/>
  <c r="I43" i="17"/>
  <c r="H43" i="17"/>
  <c r="F46" i="16"/>
  <c r="H46" i="16" s="1"/>
  <c r="G45" i="16"/>
  <c r="B88" i="15"/>
  <c r="A87" i="13" s="1"/>
  <c r="G45" i="17" l="1"/>
  <c r="I44" i="17"/>
  <c r="H44" i="17"/>
  <c r="F47" i="16"/>
  <c r="H47" i="16" s="1"/>
  <c r="G46" i="16"/>
  <c r="B89" i="15"/>
  <c r="A88" i="13" s="1"/>
  <c r="I45" i="17" l="1"/>
  <c r="G46" i="17"/>
  <c r="H45" i="17"/>
  <c r="F48" i="16"/>
  <c r="H48" i="16" s="1"/>
  <c r="G47" i="16"/>
  <c r="B90" i="15"/>
  <c r="A89" i="13" s="1"/>
  <c r="I46" i="17" l="1"/>
  <c r="G47" i="17"/>
  <c r="H46" i="17"/>
  <c r="F49" i="16"/>
  <c r="H49" i="16" s="1"/>
  <c r="G48" i="16"/>
  <c r="B91" i="15"/>
  <c r="A90" i="13" s="1"/>
  <c r="G48" i="17" l="1"/>
  <c r="I47" i="17"/>
  <c r="H47" i="17"/>
  <c r="F50" i="16"/>
  <c r="H50" i="16" s="1"/>
  <c r="G49" i="16"/>
  <c r="B92" i="15"/>
  <c r="A91" i="13" s="1"/>
  <c r="G49" i="17" l="1"/>
  <c r="I48" i="17"/>
  <c r="H48" i="17"/>
  <c r="F51" i="16"/>
  <c r="H51" i="16" s="1"/>
  <c r="G50" i="16"/>
  <c r="B93" i="15"/>
  <c r="A92" i="13" s="1"/>
  <c r="I49" i="17" l="1"/>
  <c r="G50" i="17"/>
  <c r="H49" i="17"/>
  <c r="F52" i="16"/>
  <c r="H52" i="16" s="1"/>
  <c r="G51" i="16"/>
  <c r="B94" i="15"/>
  <c r="A93" i="13" s="1"/>
  <c r="G51" i="17" l="1"/>
  <c r="I50" i="17"/>
  <c r="H50" i="17"/>
  <c r="F53" i="16"/>
  <c r="H53" i="16" s="1"/>
  <c r="G52" i="16"/>
  <c r="B95" i="15"/>
  <c r="A94" i="13" s="1"/>
  <c r="G52" i="17" l="1"/>
  <c r="I51" i="17"/>
  <c r="H51" i="17"/>
  <c r="F54" i="16"/>
  <c r="H54" i="16" s="1"/>
  <c r="G53" i="16"/>
  <c r="B96" i="15"/>
  <c r="A95" i="13" s="1"/>
  <c r="G53" i="17" l="1"/>
  <c r="I52" i="17"/>
  <c r="H52" i="17"/>
  <c r="F55" i="16"/>
  <c r="H55" i="16" s="1"/>
  <c r="G54" i="16"/>
  <c r="B97" i="15"/>
  <c r="A96" i="13" s="1"/>
  <c r="I53" i="17" l="1"/>
  <c r="G54" i="17"/>
  <c r="H53" i="17"/>
  <c r="F56" i="16"/>
  <c r="H56" i="16" s="1"/>
  <c r="G55" i="16"/>
  <c r="B98" i="15"/>
  <c r="A97" i="13" s="1"/>
  <c r="I54" i="17" l="1"/>
  <c r="G55" i="17"/>
  <c r="H54" i="17"/>
  <c r="F57" i="16"/>
  <c r="H57" i="16" s="1"/>
  <c r="G56" i="16"/>
  <c r="B99" i="15"/>
  <c r="A98" i="13" s="1"/>
  <c r="G56" i="17" l="1"/>
  <c r="I55" i="17"/>
  <c r="H55" i="17"/>
  <c r="F58" i="16"/>
  <c r="H58" i="16" s="1"/>
  <c r="G57" i="16"/>
  <c r="B100" i="15"/>
  <c r="A99" i="13" s="1"/>
  <c r="G57" i="17" l="1"/>
  <c r="I56" i="17"/>
  <c r="H56" i="17"/>
  <c r="F59" i="16"/>
  <c r="H59" i="16" s="1"/>
  <c r="G58" i="16"/>
  <c r="B101" i="15"/>
  <c r="A100" i="13" s="1"/>
  <c r="I57" i="17" l="1"/>
  <c r="G58" i="17"/>
  <c r="H57" i="17"/>
  <c r="G59" i="16"/>
  <c r="F60" i="16"/>
  <c r="H60" i="16" s="1"/>
  <c r="B102" i="15"/>
  <c r="A101" i="13" s="1"/>
  <c r="G59" i="17" l="1"/>
  <c r="I58" i="17"/>
  <c r="H58" i="17"/>
  <c r="F61" i="16"/>
  <c r="H61" i="16" s="1"/>
  <c r="G60" i="16"/>
  <c r="B103" i="15"/>
  <c r="A102" i="13" s="1"/>
  <c r="G60" i="17" l="1"/>
  <c r="I59" i="17"/>
  <c r="H59" i="17"/>
  <c r="F62" i="16"/>
  <c r="H62" i="16" s="1"/>
  <c r="G61" i="16"/>
  <c r="B104" i="15"/>
  <c r="A103" i="13" s="1"/>
  <c r="G61" i="17" l="1"/>
  <c r="I60" i="17"/>
  <c r="H60" i="17"/>
  <c r="F63" i="16"/>
  <c r="H63" i="16" s="1"/>
  <c r="G62" i="16"/>
  <c r="B105" i="15"/>
  <c r="I61" i="17" l="1"/>
  <c r="G62" i="17"/>
  <c r="H61" i="17"/>
  <c r="F64" i="16"/>
  <c r="H64" i="16" s="1"/>
  <c r="G63" i="16"/>
  <c r="B106" i="15"/>
  <c r="I62" i="17" l="1"/>
  <c r="G63" i="17"/>
  <c r="H62" i="17"/>
  <c r="F65" i="16"/>
  <c r="H65" i="16" s="1"/>
  <c r="G64" i="16"/>
  <c r="B107" i="15"/>
  <c r="G64" i="17" l="1"/>
  <c r="I63" i="17"/>
  <c r="H63" i="17"/>
  <c r="F66" i="16"/>
  <c r="H66" i="16" s="1"/>
  <c r="G65" i="16"/>
  <c r="B108" i="15"/>
  <c r="G65" i="17" l="1"/>
  <c r="I64" i="17"/>
  <c r="H64" i="17"/>
  <c r="F67" i="16"/>
  <c r="H67" i="16" s="1"/>
  <c r="G66" i="16"/>
  <c r="B109" i="15"/>
  <c r="I65" i="17" l="1"/>
  <c r="G66" i="17"/>
  <c r="H65" i="17"/>
  <c r="F68" i="16"/>
  <c r="H68" i="16" s="1"/>
  <c r="G67" i="16"/>
  <c r="B110" i="15"/>
  <c r="G67" i="17" l="1"/>
  <c r="I66" i="17"/>
  <c r="H66" i="17"/>
  <c r="F69" i="16"/>
  <c r="H69" i="16" s="1"/>
  <c r="G68" i="16"/>
  <c r="B111" i="15"/>
  <c r="G68" i="17" l="1"/>
  <c r="I67" i="17"/>
  <c r="H67" i="17"/>
  <c r="F70" i="16"/>
  <c r="H70" i="16" s="1"/>
  <c r="G69" i="16"/>
  <c r="B112" i="15"/>
  <c r="G69" i="17" l="1"/>
  <c r="I68" i="17"/>
  <c r="H68" i="17"/>
  <c r="F71" i="16"/>
  <c r="H71" i="16" s="1"/>
  <c r="G70" i="16"/>
  <c r="B113" i="15"/>
  <c r="I69" i="17" l="1"/>
  <c r="G70" i="17"/>
  <c r="H69" i="17"/>
  <c r="F72" i="16"/>
  <c r="H72" i="16" s="1"/>
  <c r="G71" i="16"/>
  <c r="B114" i="15"/>
  <c r="I70" i="17" l="1"/>
  <c r="G71" i="17"/>
  <c r="H70" i="17"/>
  <c r="F73" i="16"/>
  <c r="H73" i="16" s="1"/>
  <c r="G72" i="16"/>
  <c r="B115" i="15"/>
  <c r="G72" i="17" l="1"/>
  <c r="I71" i="17"/>
  <c r="H71" i="17"/>
  <c r="F74" i="16"/>
  <c r="H74" i="16" s="1"/>
  <c r="G73" i="16"/>
  <c r="B116" i="15"/>
  <c r="G73" i="17" l="1"/>
  <c r="I72" i="17"/>
  <c r="H72" i="17"/>
  <c r="F75" i="16"/>
  <c r="H75" i="16" s="1"/>
  <c r="G74" i="16"/>
  <c r="B117" i="15"/>
  <c r="I73" i="17" l="1"/>
  <c r="G74" i="17"/>
  <c r="H73" i="17"/>
  <c r="F76" i="16"/>
  <c r="H76" i="16" s="1"/>
  <c r="G75" i="16"/>
  <c r="B118" i="15"/>
  <c r="G75" i="17" l="1"/>
  <c r="I74" i="17"/>
  <c r="H74" i="17"/>
  <c r="F77" i="16"/>
  <c r="H77" i="16" s="1"/>
  <c r="G76" i="16"/>
  <c r="B119" i="15"/>
  <c r="G76" i="17" l="1"/>
  <c r="I75" i="17"/>
  <c r="H75" i="17"/>
  <c r="F78" i="16"/>
  <c r="H78" i="16" s="1"/>
  <c r="G77" i="16"/>
  <c r="B120" i="15"/>
  <c r="G77" i="17" l="1"/>
  <c r="I76" i="17"/>
  <c r="H76" i="17"/>
  <c r="F79" i="16"/>
  <c r="H79" i="16" s="1"/>
  <c r="G78" i="16"/>
  <c r="B121" i="15"/>
  <c r="I77" i="17" l="1"/>
  <c r="G78" i="17"/>
  <c r="H77" i="17"/>
  <c r="F80" i="16"/>
  <c r="H80" i="16" s="1"/>
  <c r="G79" i="16"/>
  <c r="B122" i="15"/>
  <c r="I78" i="17" l="1"/>
  <c r="G79" i="17"/>
  <c r="H78" i="17"/>
  <c r="F81" i="16"/>
  <c r="H81" i="16" s="1"/>
  <c r="G80" i="16"/>
  <c r="B123" i="15"/>
  <c r="G80" i="17" l="1"/>
  <c r="I79" i="17"/>
  <c r="H79" i="17"/>
  <c r="F82" i="16"/>
  <c r="H82" i="16" s="1"/>
  <c r="G81" i="16"/>
  <c r="B124" i="15"/>
  <c r="G81" i="17" l="1"/>
  <c r="I80" i="17"/>
  <c r="H80" i="17"/>
  <c r="F83" i="16"/>
  <c r="H83" i="16" s="1"/>
  <c r="G82" i="16"/>
  <c r="B125" i="15"/>
  <c r="I81" i="17" l="1"/>
  <c r="G82" i="17"/>
  <c r="H81" i="17"/>
  <c r="F84" i="16"/>
  <c r="H84" i="16" s="1"/>
  <c r="J5" i="16" s="1"/>
  <c r="G83" i="16"/>
  <c r="B126" i="15"/>
  <c r="G83" i="17" l="1"/>
  <c r="I82" i="17"/>
  <c r="H82" i="17"/>
  <c r="G84" i="16"/>
  <c r="J3" i="16" s="1"/>
  <c r="B127" i="15"/>
  <c r="G84" i="17" l="1"/>
  <c r="I83" i="17"/>
  <c r="H83" i="17"/>
  <c r="K3" i="16"/>
  <c r="K5" i="16" s="1"/>
  <c r="T8" i="16" s="1"/>
  <c r="B128" i="15"/>
  <c r="I84" i="17" l="1"/>
  <c r="K5" i="17" s="1"/>
  <c r="H84" i="17"/>
  <c r="K3" i="17" s="1"/>
  <c r="B129" i="15"/>
  <c r="L3" i="17" l="1"/>
  <c r="L5" i="17" s="1"/>
  <c r="U8" i="17" s="1"/>
  <c r="B130" i="15"/>
  <c r="B131" i="15" l="1"/>
  <c r="B132" i="15" l="1"/>
  <c r="B133" i="15" l="1"/>
  <c r="B134" i="15" l="1"/>
  <c r="B135" i="15" l="1"/>
  <c r="B136" i="15" l="1"/>
  <c r="B137" i="15" l="1"/>
  <c r="B138" i="15" l="1"/>
  <c r="B139" i="15" l="1"/>
  <c r="B140" i="15" l="1"/>
  <c r="B141" i="15" l="1"/>
  <c r="B142" i="15" l="1"/>
  <c r="B143" i="15" l="1"/>
  <c r="B144" i="15" l="1"/>
  <c r="B145" i="15" l="1"/>
  <c r="B146" i="15" l="1"/>
  <c r="B147" i="15" l="1"/>
  <c r="B148" i="15" l="1"/>
  <c r="B149" i="15" l="1"/>
  <c r="B150" i="15" l="1"/>
  <c r="B151" i="15" l="1"/>
  <c r="B152" i="15" l="1"/>
  <c r="B153" i="15" l="1"/>
  <c r="B154" i="15" l="1"/>
  <c r="B155" i="15" l="1"/>
  <c r="B156" i="15" l="1"/>
  <c r="B157" i="15" l="1"/>
  <c r="B158" i="15" l="1"/>
  <c r="B159" i="15" l="1"/>
  <c r="B160" i="15" l="1"/>
  <c r="B161" i="15" l="1"/>
  <c r="B162" i="15" l="1"/>
  <c r="B163" i="15" l="1"/>
  <c r="B164" i="15" l="1"/>
  <c r="B165" i="15" l="1"/>
  <c r="B166" i="15" l="1"/>
  <c r="B167" i="15" l="1"/>
  <c r="B168" i="15" l="1"/>
  <c r="B169" i="15" l="1"/>
  <c r="B170" i="15" l="1"/>
  <c r="B171" i="15" l="1"/>
  <c r="B172" i="15" l="1"/>
  <c r="B173" i="15" l="1"/>
  <c r="B174" i="15" l="1"/>
  <c r="B175" i="15" l="1"/>
  <c r="B176" i="15" l="1"/>
  <c r="B177" i="15" l="1"/>
  <c r="B178" i="15" l="1"/>
  <c r="B179" i="15" l="1"/>
  <c r="B180" i="15" l="1"/>
  <c r="B181" i="15" l="1"/>
  <c r="B182" i="15" l="1"/>
  <c r="B183" i="15" l="1"/>
  <c r="B184" i="15" l="1"/>
  <c r="B185" i="15" l="1"/>
  <c r="B186" i="15" l="1"/>
  <c r="B187" i="15" l="1"/>
  <c r="B188" i="15" l="1"/>
  <c r="B189" i="15" l="1"/>
  <c r="B190" i="15" l="1"/>
  <c r="B191" i="15" l="1"/>
  <c r="B192" i="15" l="1"/>
  <c r="B193" i="15" l="1"/>
  <c r="B194" i="15" l="1"/>
  <c r="B195" i="15" l="1"/>
  <c r="B196" i="15" l="1"/>
  <c r="B197" i="15" l="1"/>
  <c r="B198" i="15" l="1"/>
  <c r="B199" i="15" l="1"/>
  <c r="B200" i="15" l="1"/>
  <c r="B201" i="15" l="1"/>
  <c r="B202" i="15" l="1"/>
  <c r="B203" i="15" l="1"/>
  <c r="B204" i="15" l="1"/>
  <c r="B205" i="15" l="1"/>
  <c r="B206" i="15" l="1"/>
  <c r="B207" i="15" l="1"/>
  <c r="B208" i="15" l="1"/>
  <c r="B209" i="15" l="1"/>
  <c r="B210" i="15" l="1"/>
  <c r="B211" i="15" l="1"/>
  <c r="B212" i="15" l="1"/>
  <c r="B213" i="15" l="1"/>
  <c r="B214" i="15" l="1"/>
  <c r="B215" i="15" l="1"/>
  <c r="B216" i="15" l="1"/>
  <c r="B217" i="15" l="1"/>
  <c r="B218" i="15" l="1"/>
  <c r="B219" i="15" l="1"/>
  <c r="B220" i="15" l="1"/>
  <c r="B221" i="15" l="1"/>
  <c r="B222" i="15" l="1"/>
  <c r="B223" i="15" l="1"/>
  <c r="B224" i="15" l="1"/>
  <c r="B225" i="15" l="1"/>
  <c r="B226" i="15" l="1"/>
  <c r="B227" i="15" l="1"/>
  <c r="B228" i="15" l="1"/>
  <c r="B229" i="15" l="1"/>
  <c r="B230" i="15" l="1"/>
  <c r="B231" i="15" l="1"/>
  <c r="B232" i="15" l="1"/>
  <c r="B233" i="15" l="1"/>
  <c r="B234" i="15" l="1"/>
  <c r="B235" i="15" l="1"/>
  <c r="B236" i="15" l="1"/>
  <c r="B237" i="15" l="1"/>
  <c r="B238" i="15" l="1"/>
  <c r="B239" i="15" l="1"/>
  <c r="B240" i="15" l="1"/>
  <c r="B241" i="15" l="1"/>
  <c r="B242" i="15" l="1"/>
  <c r="B243" i="15" l="1"/>
  <c r="B244" i="15" l="1"/>
  <c r="B245" i="15" l="1"/>
  <c r="B246" i="15" l="1"/>
  <c r="B247" i="15" l="1"/>
  <c r="B248" i="15" l="1"/>
  <c r="B249" i="15" l="1"/>
  <c r="B250" i="15" l="1"/>
  <c r="B251" i="15" l="1"/>
  <c r="B252" i="15" l="1"/>
  <c r="B253" i="15" l="1"/>
  <c r="B254" i="15" l="1"/>
  <c r="B255" i="15" l="1"/>
  <c r="B256" i="15" l="1"/>
  <c r="B257" i="15" l="1"/>
  <c r="B258" i="15" l="1"/>
  <c r="B259" i="15" l="1"/>
  <c r="B260" i="15" l="1"/>
  <c r="B261" i="15" l="1"/>
  <c r="B262" i="15" l="1"/>
  <c r="B263" i="15" l="1"/>
  <c r="B264" i="15" l="1"/>
  <c r="B265" i="15" l="1"/>
  <c r="B266" i="15" l="1"/>
  <c r="B267" i="15" l="1"/>
  <c r="B268" i="15" l="1"/>
  <c r="B269" i="15" l="1"/>
  <c r="B270" i="15" l="1"/>
  <c r="B271" i="15" l="1"/>
  <c r="B272" i="15" l="1"/>
  <c r="B273" i="15" l="1"/>
  <c r="B274" i="15" l="1"/>
  <c r="B275" i="15" l="1"/>
  <c r="B276" i="15" l="1"/>
  <c r="B277" i="15" l="1"/>
  <c r="B278" i="15" l="1"/>
  <c r="B279" i="15" l="1"/>
  <c r="B280" i="15" l="1"/>
  <c r="B281" i="15" l="1"/>
  <c r="B282" i="15" l="1"/>
  <c r="B283" i="15" l="1"/>
  <c r="B284" i="15" l="1"/>
  <c r="B285" i="15" l="1"/>
  <c r="B286" i="15" l="1"/>
  <c r="B287" i="15" l="1"/>
  <c r="B288" i="15" l="1"/>
  <c r="B289" i="15" l="1"/>
  <c r="B290" i="15" l="1"/>
  <c r="B291" i="15" l="1"/>
  <c r="B292" i="15" l="1"/>
  <c r="B293" i="15" l="1"/>
  <c r="B294" i="15" l="1"/>
  <c r="B295" i="15" l="1"/>
  <c r="B296" i="15" l="1"/>
  <c r="B297" i="15" l="1"/>
  <c r="B298" i="15" l="1"/>
  <c r="B299" i="15" l="1"/>
  <c r="B300" i="15" l="1"/>
  <c r="B301" i="15" l="1"/>
  <c r="B302" i="15" l="1"/>
  <c r="B303" i="15" l="1"/>
  <c r="B304" i="15" l="1"/>
  <c r="B305" i="15" l="1"/>
  <c r="B306" i="15" l="1"/>
  <c r="B307" i="15" l="1"/>
  <c r="B308" i="15" l="1"/>
  <c r="B309" i="15" l="1"/>
  <c r="B310" i="15" l="1"/>
  <c r="B311" i="15" l="1"/>
  <c r="B312" i="15" l="1"/>
  <c r="B313" i="15" l="1"/>
  <c r="B314" i="15" l="1"/>
  <c r="B315" i="15" l="1"/>
  <c r="B316" i="15" l="1"/>
  <c r="B317" i="15" l="1"/>
  <c r="B318" i="15" l="1"/>
  <c r="B319" i="15" l="1"/>
  <c r="B320" i="15" l="1"/>
  <c r="B321" i="15" l="1"/>
  <c r="B322" i="15" l="1"/>
  <c r="B323" i="15" l="1"/>
  <c r="B324" i="15" l="1"/>
  <c r="B325" i="15" l="1"/>
  <c r="B326" i="15" l="1"/>
  <c r="B327" i="15" l="1"/>
  <c r="B328" i="15" l="1"/>
  <c r="B329" i="15" l="1"/>
  <c r="B330" i="15" l="1"/>
  <c r="B331" i="15" l="1"/>
  <c r="B332" i="15" l="1"/>
  <c r="B333" i="15" l="1"/>
  <c r="B334" i="15" l="1"/>
  <c r="B335" i="15" l="1"/>
  <c r="B336" i="15" l="1"/>
  <c r="B337" i="15" l="1"/>
  <c r="B338" i="15" l="1"/>
  <c r="B339" i="15" l="1"/>
  <c r="B340" i="15" l="1"/>
  <c r="B341" i="15" l="1"/>
  <c r="B342" i="15" l="1"/>
  <c r="B343" i="15" l="1"/>
  <c r="B344" i="15" l="1"/>
  <c r="B345" i="15" l="1"/>
  <c r="B346" i="15" l="1"/>
  <c r="B347" i="15" l="1"/>
  <c r="B348" i="15" l="1"/>
  <c r="B349" i="15" l="1"/>
  <c r="B350" i="15" l="1"/>
  <c r="B351" i="15" l="1"/>
  <c r="B352" i="15" l="1"/>
  <c r="B353" i="15" l="1"/>
  <c r="B354" i="15" l="1"/>
  <c r="B355" i="15" l="1"/>
  <c r="B356" i="15" l="1"/>
  <c r="B357" i="15" l="1"/>
  <c r="B358" i="15" l="1"/>
  <c r="B359" i="15" l="1"/>
  <c r="B360" i="15" l="1"/>
  <c r="B361" i="15" l="1"/>
  <c r="B362" i="15" l="1"/>
  <c r="B363" i="15" l="1"/>
  <c r="B364" i="15" l="1"/>
  <c r="B365" i="15" l="1"/>
  <c r="B366" i="15" l="1"/>
  <c r="B367" i="15" l="1"/>
  <c r="B368" i="15" l="1"/>
  <c r="B369" i="15" l="1"/>
  <c r="B370" i="15" l="1"/>
  <c r="B371" i="15" l="1"/>
  <c r="B372" i="15" l="1"/>
  <c r="B373" i="15" l="1"/>
  <c r="B374" i="15" l="1"/>
  <c r="B375" i="15" l="1"/>
  <c r="B376" i="15" l="1"/>
  <c r="B377" i="15" l="1"/>
  <c r="B378" i="15" l="1"/>
  <c r="B379" i="15" l="1"/>
  <c r="B380" i="15" l="1"/>
  <c r="B381" i="15" l="1"/>
  <c r="B382" i="15" l="1"/>
  <c r="B383" i="15" l="1"/>
  <c r="B384" i="15" l="1"/>
  <c r="B385" i="15" l="1"/>
  <c r="B386" i="15" l="1"/>
  <c r="B387" i="15" l="1"/>
  <c r="B388" i="15" l="1"/>
  <c r="B389" i="15" l="1"/>
  <c r="B390" i="15" l="1"/>
  <c r="B391" i="15" l="1"/>
  <c r="B392" i="15" l="1"/>
  <c r="B393" i="15" l="1"/>
  <c r="B394" i="15" l="1"/>
  <c r="B395" i="15" l="1"/>
  <c r="B396" i="15" l="1"/>
  <c r="B397" i="15" l="1"/>
  <c r="B398" i="15" l="1"/>
  <c r="B399" i="15" s="1"/>
  <c r="B400" i="15" s="1"/>
  <c r="B401" i="15" s="1"/>
  <c r="B402" i="15" s="1"/>
  <c r="B403" i="15" s="1"/>
  <c r="B404" i="15" s="1"/>
  <c r="B405" i="15" s="1"/>
  <c r="B406" i="15" s="1"/>
  <c r="B407" i="15" s="1"/>
  <c r="B408" i="15" s="1"/>
  <c r="B409" i="15" s="1"/>
  <c r="B410" i="15" s="1"/>
  <c r="B411" i="15" s="1"/>
  <c r="B412" i="15" s="1"/>
  <c r="B413" i="15" s="1"/>
  <c r="B414" i="15" s="1"/>
  <c r="B415" i="15" s="1"/>
  <c r="B416" i="15" s="1"/>
  <c r="B417" i="15" s="1"/>
  <c r="B418" i="15" s="1"/>
  <c r="B419" i="15" s="1"/>
  <c r="B420" i="15" s="1"/>
  <c r="B421" i="15" s="1"/>
  <c r="B3" i="2" l="1"/>
  <c r="N3" i="2" s="1"/>
  <c r="O83" i="13" l="1"/>
  <c r="O82" i="13"/>
  <c r="O81" i="13"/>
  <c r="O80" i="13"/>
  <c r="O79" i="13"/>
  <c r="O78" i="13"/>
  <c r="O77" i="13"/>
  <c r="O76" i="13"/>
  <c r="O75" i="13"/>
  <c r="O74" i="13"/>
  <c r="O73" i="13"/>
  <c r="O72" i="13"/>
  <c r="O71" i="13"/>
  <c r="O70" i="13"/>
  <c r="O69" i="13"/>
  <c r="O68" i="13"/>
  <c r="O67" i="13"/>
  <c r="O66" i="13"/>
  <c r="O65" i="13"/>
  <c r="O64" i="13"/>
  <c r="O63" i="13"/>
  <c r="O62" i="13"/>
  <c r="O61" i="13"/>
  <c r="O60" i="13"/>
  <c r="O59" i="13"/>
  <c r="O58" i="13"/>
  <c r="O57" i="13"/>
  <c r="O56" i="13"/>
  <c r="O55" i="13"/>
  <c r="O54" i="13"/>
  <c r="O53" i="13"/>
  <c r="O52" i="13"/>
  <c r="O51" i="13"/>
  <c r="O50" i="13"/>
  <c r="O49" i="13"/>
  <c r="O48" i="13"/>
  <c r="O47" i="13"/>
  <c r="O46" i="13"/>
  <c r="O45" i="13"/>
  <c r="O44" i="13"/>
  <c r="O43" i="13"/>
  <c r="O42" i="13"/>
  <c r="O41" i="13"/>
  <c r="O40" i="13"/>
  <c r="O39" i="13"/>
  <c r="O38" i="13"/>
  <c r="O37" i="13"/>
  <c r="O36" i="13"/>
  <c r="O35" i="13"/>
  <c r="O34" i="13"/>
  <c r="O33" i="13"/>
  <c r="O32" i="13"/>
  <c r="O31" i="13"/>
  <c r="O30" i="13"/>
  <c r="O29" i="13"/>
  <c r="O28" i="13"/>
  <c r="O27" i="13"/>
  <c r="O26" i="13"/>
  <c r="O25" i="13"/>
  <c r="O24" i="13"/>
  <c r="O23" i="13"/>
  <c r="O22" i="13"/>
  <c r="O21" i="13"/>
  <c r="O20" i="13"/>
  <c r="O19" i="13"/>
  <c r="O18" i="13"/>
  <c r="O17" i="13"/>
  <c r="O16" i="13"/>
  <c r="O15" i="13"/>
  <c r="O14" i="13"/>
  <c r="O13" i="13"/>
  <c r="O12" i="13"/>
  <c r="O11" i="13"/>
  <c r="O10" i="13"/>
  <c r="O9" i="13"/>
  <c r="O8" i="13"/>
  <c r="O7" i="13"/>
  <c r="O6" i="13"/>
  <c r="O5" i="13"/>
  <c r="S4" i="13"/>
  <c r="O4" i="13"/>
  <c r="J4" i="13"/>
  <c r="O3" i="13"/>
  <c r="F3" i="13"/>
  <c r="B3" i="13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O3" i="2"/>
  <c r="M3" i="12"/>
  <c r="D3" i="12"/>
  <c r="I73" i="13" l="1"/>
  <c r="I41" i="13"/>
  <c r="I9" i="13"/>
  <c r="I72" i="13"/>
  <c r="I40" i="13"/>
  <c r="I8" i="13"/>
  <c r="I70" i="13"/>
  <c r="I38" i="13"/>
  <c r="I6" i="13"/>
  <c r="I69" i="13"/>
  <c r="I37" i="13"/>
  <c r="I5" i="13"/>
  <c r="I68" i="13"/>
  <c r="I36" i="13"/>
  <c r="I4" i="13"/>
  <c r="I67" i="13"/>
  <c r="I35" i="13"/>
  <c r="I7" i="13"/>
  <c r="I58" i="13"/>
  <c r="I26" i="13"/>
  <c r="I65" i="13"/>
  <c r="I33" i="13"/>
  <c r="I63" i="13"/>
  <c r="I64" i="13"/>
  <c r="I32" i="13"/>
  <c r="I55" i="13"/>
  <c r="I62" i="13"/>
  <c r="I30" i="13"/>
  <c r="I71" i="13"/>
  <c r="I61" i="13"/>
  <c r="I29" i="13"/>
  <c r="I79" i="13"/>
  <c r="I60" i="13"/>
  <c r="I28" i="13"/>
  <c r="I23" i="13"/>
  <c r="I59" i="13"/>
  <c r="I27" i="13"/>
  <c r="I82" i="13"/>
  <c r="I50" i="13"/>
  <c r="I18" i="13"/>
  <c r="I57" i="13"/>
  <c r="I25" i="13"/>
  <c r="I15" i="13"/>
  <c r="I56" i="13"/>
  <c r="I24" i="13"/>
  <c r="I31" i="13"/>
  <c r="I54" i="13"/>
  <c r="I22" i="13"/>
  <c r="I39" i="13"/>
  <c r="I53" i="13"/>
  <c r="I21" i="13"/>
  <c r="I47" i="13"/>
  <c r="I52" i="13"/>
  <c r="I20" i="13"/>
  <c r="I83" i="13"/>
  <c r="I51" i="13"/>
  <c r="I19" i="13"/>
  <c r="I74" i="13"/>
  <c r="I42" i="13"/>
  <c r="I10" i="13"/>
  <c r="I81" i="13"/>
  <c r="I49" i="13"/>
  <c r="I17" i="13"/>
  <c r="I80" i="13"/>
  <c r="I48" i="13"/>
  <c r="I16" i="13"/>
  <c r="I78" i="13"/>
  <c r="I46" i="13"/>
  <c r="I14" i="13"/>
  <c r="I77" i="13"/>
  <c r="I45" i="13"/>
  <c r="I13" i="13"/>
  <c r="I76" i="13"/>
  <c r="I44" i="13"/>
  <c r="I12" i="13"/>
  <c r="I75" i="13"/>
  <c r="I43" i="13"/>
  <c r="I11" i="13"/>
  <c r="I66" i="13"/>
  <c r="I34" i="13"/>
  <c r="V3" i="2"/>
  <c r="P68" i="13"/>
  <c r="Q68" i="13" s="1"/>
  <c r="P52" i="13"/>
  <c r="Q52" i="13" s="1"/>
  <c r="P44" i="13"/>
  <c r="Q44" i="13" s="1"/>
  <c r="P74" i="13"/>
  <c r="Q74" i="13" s="1"/>
  <c r="P66" i="13"/>
  <c r="Q66" i="13" s="1"/>
  <c r="P42" i="13"/>
  <c r="Q42" i="13" s="1"/>
  <c r="P26" i="13"/>
  <c r="Q26" i="13" s="1"/>
  <c r="P18" i="13"/>
  <c r="Q18" i="13" s="1"/>
  <c r="P10" i="13"/>
  <c r="P81" i="13"/>
  <c r="Q81" i="13" s="1"/>
  <c r="P73" i="13"/>
  <c r="Q73" i="13" s="1"/>
  <c r="P57" i="13"/>
  <c r="Q57" i="13" s="1"/>
  <c r="P33" i="13"/>
  <c r="Q33" i="13" s="1"/>
  <c r="P9" i="13"/>
  <c r="Q9" i="13" s="1"/>
  <c r="P29" i="13"/>
  <c r="Q29" i="13" s="1"/>
  <c r="P83" i="13"/>
  <c r="Q83" i="13" s="1"/>
  <c r="P75" i="13"/>
  <c r="Q75" i="13" s="1"/>
  <c r="P67" i="13"/>
  <c r="Q67" i="13" s="1"/>
  <c r="P59" i="13"/>
  <c r="Q59" i="13" s="1"/>
  <c r="P35" i="13"/>
  <c r="Q35" i="13" s="1"/>
  <c r="P27" i="13"/>
  <c r="Q27" i="13" s="1"/>
  <c r="P19" i="13"/>
  <c r="Q19" i="13" s="1"/>
  <c r="P11" i="13"/>
  <c r="Q11" i="13" s="1"/>
  <c r="C3" i="13"/>
  <c r="X3" i="13"/>
  <c r="N3" i="12"/>
  <c r="E3" i="12" s="1"/>
  <c r="E4" i="12" s="1"/>
  <c r="T14" i="12"/>
  <c r="T13" i="12"/>
  <c r="Q4" i="12"/>
  <c r="H4" i="12"/>
  <c r="E27" i="2"/>
  <c r="C11" i="5"/>
  <c r="D11" i="5" s="1"/>
  <c r="P11" i="5" s="1"/>
  <c r="C16" i="5"/>
  <c r="D16" i="5" s="1"/>
  <c r="P16" i="5" s="1"/>
  <c r="C17" i="5"/>
  <c r="D17" i="5" s="1"/>
  <c r="P17" i="5" s="1"/>
  <c r="C19" i="5"/>
  <c r="D19" i="5" s="1"/>
  <c r="P19" i="5" s="1"/>
  <c r="C20" i="5"/>
  <c r="D20" i="5" s="1"/>
  <c r="P20" i="5" s="1"/>
  <c r="C24" i="5"/>
  <c r="D24" i="5" s="1"/>
  <c r="P24" i="5" s="1"/>
  <c r="C25" i="5"/>
  <c r="D25" i="5" s="1"/>
  <c r="P25" i="5" s="1"/>
  <c r="C27" i="5"/>
  <c r="D27" i="5" s="1"/>
  <c r="P27" i="5" s="1"/>
  <c r="C32" i="5"/>
  <c r="D32" i="5" s="1"/>
  <c r="P32" i="5" s="1"/>
  <c r="C33" i="5"/>
  <c r="D33" i="5" s="1"/>
  <c r="P33" i="5" s="1"/>
  <c r="C35" i="5"/>
  <c r="D35" i="5" s="1"/>
  <c r="P35" i="5" s="1"/>
  <c r="C40" i="5"/>
  <c r="D40" i="5" s="1"/>
  <c r="P40" i="5" s="1"/>
  <c r="C41" i="5"/>
  <c r="D41" i="5" s="1"/>
  <c r="P41" i="5" s="1"/>
  <c r="C43" i="5"/>
  <c r="D43" i="5" s="1"/>
  <c r="P43" i="5" s="1"/>
  <c r="C48" i="5"/>
  <c r="D48" i="5" s="1"/>
  <c r="P48" i="5" s="1"/>
  <c r="C49" i="5"/>
  <c r="D49" i="5" s="1"/>
  <c r="P49" i="5" s="1"/>
  <c r="C51" i="5"/>
  <c r="D51" i="5" s="1"/>
  <c r="P51" i="5" s="1"/>
  <c r="C56" i="5"/>
  <c r="D56" i="5" s="1"/>
  <c r="P56" i="5" s="1"/>
  <c r="C57" i="5"/>
  <c r="D57" i="5" s="1"/>
  <c r="P57" i="5" s="1"/>
  <c r="C59" i="5"/>
  <c r="D59" i="5" s="1"/>
  <c r="P59" i="5" s="1"/>
  <c r="C65" i="5"/>
  <c r="D65" i="5" s="1"/>
  <c r="P65" i="5" s="1"/>
  <c r="C67" i="5"/>
  <c r="D67" i="5" s="1"/>
  <c r="P67" i="5" s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3" i="2"/>
  <c r="O5" i="5"/>
  <c r="R5" i="5" s="1"/>
  <c r="O6" i="5"/>
  <c r="R6" i="5" s="1"/>
  <c r="O7" i="5"/>
  <c r="R7" i="5" s="1"/>
  <c r="O8" i="5"/>
  <c r="R8" i="5" s="1"/>
  <c r="O9" i="5"/>
  <c r="R9" i="5" s="1"/>
  <c r="O10" i="5"/>
  <c r="R10" i="5" s="1"/>
  <c r="O11" i="5"/>
  <c r="R11" i="5" s="1"/>
  <c r="O12" i="5"/>
  <c r="O13" i="5"/>
  <c r="R13" i="5" s="1"/>
  <c r="O14" i="5"/>
  <c r="O15" i="5"/>
  <c r="R15" i="5" s="1"/>
  <c r="O16" i="5"/>
  <c r="R16" i="5" s="1"/>
  <c r="O17" i="5"/>
  <c r="R17" i="5" s="1"/>
  <c r="O18" i="5"/>
  <c r="R18" i="5" s="1"/>
  <c r="O19" i="5"/>
  <c r="R19" i="5" s="1"/>
  <c r="O20" i="5"/>
  <c r="R20" i="5" s="1"/>
  <c r="O21" i="5"/>
  <c r="R21" i="5" s="1"/>
  <c r="O22" i="5"/>
  <c r="R22" i="5" s="1"/>
  <c r="O23" i="5"/>
  <c r="R23" i="5" s="1"/>
  <c r="O24" i="5"/>
  <c r="R24" i="5" s="1"/>
  <c r="O25" i="5"/>
  <c r="O26" i="5"/>
  <c r="R26" i="5" s="1"/>
  <c r="O27" i="5"/>
  <c r="O28" i="5"/>
  <c r="R28" i="5" s="1"/>
  <c r="O29" i="5"/>
  <c r="O30" i="5"/>
  <c r="R30" i="5" s="1"/>
  <c r="O31" i="5"/>
  <c r="O32" i="5"/>
  <c r="R32" i="5" s="1"/>
  <c r="O33" i="5"/>
  <c r="O34" i="5"/>
  <c r="R34" i="5" s="1"/>
  <c r="O35" i="5"/>
  <c r="O36" i="5"/>
  <c r="R36" i="5" s="1"/>
  <c r="O37" i="5"/>
  <c r="O38" i="5"/>
  <c r="R38" i="5" s="1"/>
  <c r="O39" i="5"/>
  <c r="R39" i="5" s="1"/>
  <c r="O40" i="5"/>
  <c r="R40" i="5" s="1"/>
  <c r="O41" i="5"/>
  <c r="O42" i="5"/>
  <c r="R42" i="5" s="1"/>
  <c r="O43" i="5"/>
  <c r="R43" i="5" s="1"/>
  <c r="O44" i="5"/>
  <c r="R44" i="5" s="1"/>
  <c r="O45" i="5"/>
  <c r="O46" i="5"/>
  <c r="R46" i="5" s="1"/>
  <c r="O47" i="5"/>
  <c r="O48" i="5"/>
  <c r="R48" i="5" s="1"/>
  <c r="O49" i="5"/>
  <c r="O50" i="5"/>
  <c r="R50" i="5" s="1"/>
  <c r="O51" i="5"/>
  <c r="R51" i="5" s="1"/>
  <c r="O52" i="5"/>
  <c r="R52" i="5" s="1"/>
  <c r="O53" i="5"/>
  <c r="O54" i="5"/>
  <c r="R54" i="5" s="1"/>
  <c r="O55" i="5"/>
  <c r="O56" i="5"/>
  <c r="R56" i="5" s="1"/>
  <c r="O57" i="5"/>
  <c r="O58" i="5"/>
  <c r="R58" i="5" s="1"/>
  <c r="O59" i="5"/>
  <c r="O60" i="5"/>
  <c r="R60" i="5" s="1"/>
  <c r="O61" i="5"/>
  <c r="O62" i="5"/>
  <c r="R62" i="5" s="1"/>
  <c r="O63" i="5"/>
  <c r="O64" i="5"/>
  <c r="R64" i="5" s="1"/>
  <c r="O65" i="5"/>
  <c r="O66" i="5"/>
  <c r="R66" i="5" s="1"/>
  <c r="O67" i="5"/>
  <c r="O68" i="5"/>
  <c r="R68" i="5" s="1"/>
  <c r="O69" i="5"/>
  <c r="O70" i="5"/>
  <c r="R70" i="5" s="1"/>
  <c r="O71" i="5"/>
  <c r="O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4" i="5"/>
  <c r="C4" i="5"/>
  <c r="D4" i="5" s="1"/>
  <c r="P4" i="5" s="1"/>
  <c r="C5" i="5"/>
  <c r="D5" i="5" s="1"/>
  <c r="P5" i="5" s="1"/>
  <c r="C6" i="5"/>
  <c r="D6" i="5" s="1"/>
  <c r="P6" i="5" s="1"/>
  <c r="C7" i="5"/>
  <c r="D7" i="5" s="1"/>
  <c r="P7" i="5" s="1"/>
  <c r="C8" i="5"/>
  <c r="D8" i="5" s="1"/>
  <c r="P8" i="5" s="1"/>
  <c r="C9" i="5"/>
  <c r="D9" i="5" s="1"/>
  <c r="P9" i="5" s="1"/>
  <c r="C10" i="5"/>
  <c r="D10" i="5" s="1"/>
  <c r="P10" i="5" s="1"/>
  <c r="C12" i="5"/>
  <c r="D12" i="5" s="1"/>
  <c r="P12" i="5" s="1"/>
  <c r="C13" i="5"/>
  <c r="D13" i="5" s="1"/>
  <c r="P13" i="5" s="1"/>
  <c r="C14" i="5"/>
  <c r="D14" i="5" s="1"/>
  <c r="P14" i="5" s="1"/>
  <c r="C15" i="5"/>
  <c r="D15" i="5" s="1"/>
  <c r="P15" i="5" s="1"/>
  <c r="C18" i="5"/>
  <c r="D18" i="5" s="1"/>
  <c r="P18" i="5" s="1"/>
  <c r="C21" i="5"/>
  <c r="D21" i="5" s="1"/>
  <c r="P21" i="5" s="1"/>
  <c r="C22" i="5"/>
  <c r="D22" i="5" s="1"/>
  <c r="P22" i="5" s="1"/>
  <c r="C23" i="5"/>
  <c r="D23" i="5" s="1"/>
  <c r="P23" i="5" s="1"/>
  <c r="C26" i="5"/>
  <c r="D26" i="5" s="1"/>
  <c r="P26" i="5" s="1"/>
  <c r="C28" i="5"/>
  <c r="D28" i="5" s="1"/>
  <c r="P28" i="5" s="1"/>
  <c r="C29" i="5"/>
  <c r="D29" i="5" s="1"/>
  <c r="P29" i="5" s="1"/>
  <c r="C30" i="5"/>
  <c r="D30" i="5" s="1"/>
  <c r="P30" i="5" s="1"/>
  <c r="C31" i="5"/>
  <c r="D31" i="5" s="1"/>
  <c r="P31" i="5" s="1"/>
  <c r="C34" i="5"/>
  <c r="D34" i="5" s="1"/>
  <c r="P34" i="5" s="1"/>
  <c r="C36" i="5"/>
  <c r="D36" i="5" s="1"/>
  <c r="P36" i="5" s="1"/>
  <c r="C37" i="5"/>
  <c r="D37" i="5" s="1"/>
  <c r="P37" i="5" s="1"/>
  <c r="C38" i="5"/>
  <c r="D38" i="5" s="1"/>
  <c r="P38" i="5" s="1"/>
  <c r="C39" i="5"/>
  <c r="D39" i="5" s="1"/>
  <c r="P39" i="5" s="1"/>
  <c r="C42" i="5"/>
  <c r="D42" i="5" s="1"/>
  <c r="P42" i="5" s="1"/>
  <c r="C44" i="5"/>
  <c r="D44" i="5" s="1"/>
  <c r="P44" i="5" s="1"/>
  <c r="C45" i="5"/>
  <c r="D45" i="5" s="1"/>
  <c r="P45" i="5" s="1"/>
  <c r="C46" i="5"/>
  <c r="D46" i="5" s="1"/>
  <c r="P46" i="5" s="1"/>
  <c r="C47" i="5"/>
  <c r="D47" i="5" s="1"/>
  <c r="P47" i="5" s="1"/>
  <c r="C50" i="5"/>
  <c r="D50" i="5" s="1"/>
  <c r="P50" i="5" s="1"/>
  <c r="C52" i="5"/>
  <c r="D52" i="5" s="1"/>
  <c r="P52" i="5" s="1"/>
  <c r="C53" i="5"/>
  <c r="D53" i="5" s="1"/>
  <c r="P53" i="5" s="1"/>
  <c r="C54" i="5"/>
  <c r="D54" i="5" s="1"/>
  <c r="P54" i="5" s="1"/>
  <c r="C55" i="5"/>
  <c r="D55" i="5" s="1"/>
  <c r="P55" i="5" s="1"/>
  <c r="C58" i="5"/>
  <c r="D58" i="5" s="1"/>
  <c r="P58" i="5" s="1"/>
  <c r="C60" i="5"/>
  <c r="D60" i="5" s="1"/>
  <c r="P60" i="5" s="1"/>
  <c r="C61" i="5"/>
  <c r="D61" i="5" s="1"/>
  <c r="P61" i="5" s="1"/>
  <c r="C62" i="5"/>
  <c r="D62" i="5" s="1"/>
  <c r="P62" i="5" s="1"/>
  <c r="C63" i="5"/>
  <c r="D63" i="5" s="1"/>
  <c r="P63" i="5" s="1"/>
  <c r="C64" i="5"/>
  <c r="D64" i="5" s="1"/>
  <c r="P64" i="5" s="1"/>
  <c r="C66" i="5"/>
  <c r="D66" i="5" s="1"/>
  <c r="P66" i="5" s="1"/>
  <c r="C68" i="5"/>
  <c r="D68" i="5" s="1"/>
  <c r="P68" i="5" s="1"/>
  <c r="C69" i="5"/>
  <c r="D69" i="5" s="1"/>
  <c r="P69" i="5" s="1"/>
  <c r="C70" i="5"/>
  <c r="D70" i="5" s="1"/>
  <c r="P70" i="5" s="1"/>
  <c r="C71" i="5"/>
  <c r="D71" i="5" s="1"/>
  <c r="P71" i="5" s="1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T14" i="2"/>
  <c r="T13" i="2"/>
  <c r="P139" i="5" l="1"/>
  <c r="P140" i="5" s="1"/>
  <c r="J4" i="5"/>
  <c r="P189" i="12"/>
  <c r="P185" i="12"/>
  <c r="P193" i="12"/>
  <c r="P180" i="12"/>
  <c r="P191" i="12"/>
  <c r="P184" i="12"/>
  <c r="P186" i="12"/>
  <c r="P190" i="12"/>
  <c r="P178" i="12"/>
  <c r="P177" i="12"/>
  <c r="P192" i="12"/>
  <c r="P179" i="12"/>
  <c r="P182" i="12"/>
  <c r="P176" i="12"/>
  <c r="P194" i="12"/>
  <c r="P183" i="12"/>
  <c r="P181" i="12"/>
  <c r="P187" i="12"/>
  <c r="P188" i="12"/>
  <c r="P172" i="12"/>
  <c r="P174" i="12"/>
  <c r="P164" i="12"/>
  <c r="P168" i="12"/>
  <c r="P162" i="12"/>
  <c r="P160" i="12"/>
  <c r="P170" i="12"/>
  <c r="P166" i="12"/>
  <c r="P171" i="12"/>
  <c r="P161" i="12"/>
  <c r="P167" i="12"/>
  <c r="P159" i="12"/>
  <c r="P165" i="12"/>
  <c r="P163" i="12"/>
  <c r="P175" i="12"/>
  <c r="P169" i="12"/>
  <c r="P173" i="12"/>
  <c r="P157" i="12"/>
  <c r="P155" i="12"/>
  <c r="P149" i="12"/>
  <c r="P145" i="12"/>
  <c r="P151" i="12"/>
  <c r="P158" i="12"/>
  <c r="P147" i="12"/>
  <c r="P150" i="12"/>
  <c r="P146" i="12"/>
  <c r="P154" i="12"/>
  <c r="P148" i="12"/>
  <c r="P153" i="12"/>
  <c r="P156" i="12"/>
  <c r="P152" i="12"/>
  <c r="P95" i="12"/>
  <c r="P131" i="12"/>
  <c r="P135" i="12"/>
  <c r="P139" i="12"/>
  <c r="P105" i="12"/>
  <c r="P141" i="12"/>
  <c r="P143" i="12"/>
  <c r="P101" i="12"/>
  <c r="P103" i="12"/>
  <c r="P133" i="12"/>
  <c r="P137" i="12"/>
  <c r="P127" i="12"/>
  <c r="P87" i="12"/>
  <c r="P91" i="12"/>
  <c r="P118" i="12"/>
  <c r="P85" i="12"/>
  <c r="P92" i="12"/>
  <c r="P144" i="12"/>
  <c r="P142" i="12"/>
  <c r="P115" i="12"/>
  <c r="P98" i="12"/>
  <c r="P113" i="12"/>
  <c r="P108" i="12"/>
  <c r="P88" i="12"/>
  <c r="P94" i="12"/>
  <c r="P129" i="12"/>
  <c r="P114" i="12"/>
  <c r="P93" i="12"/>
  <c r="P120" i="12"/>
  <c r="P104" i="12"/>
  <c r="P124" i="12"/>
  <c r="P134" i="12"/>
  <c r="P112" i="12"/>
  <c r="P117" i="12"/>
  <c r="P122" i="12"/>
  <c r="P109" i="12"/>
  <c r="P123" i="12"/>
  <c r="P110" i="12"/>
  <c r="P136" i="12"/>
  <c r="P128" i="12"/>
  <c r="P111" i="12"/>
  <c r="P90" i="12"/>
  <c r="P121" i="12"/>
  <c r="P132" i="12"/>
  <c r="P102" i="12"/>
  <c r="P138" i="12"/>
  <c r="P99" i="12"/>
  <c r="P126" i="12"/>
  <c r="P140" i="12"/>
  <c r="P86" i="12"/>
  <c r="P125" i="12"/>
  <c r="P89" i="12"/>
  <c r="P96" i="12"/>
  <c r="P119" i="12"/>
  <c r="P130" i="12"/>
  <c r="P116" i="12"/>
  <c r="P100" i="12"/>
  <c r="P97" i="12"/>
  <c r="P106" i="12"/>
  <c r="P84" i="12"/>
  <c r="P107" i="12"/>
  <c r="H4" i="2"/>
  <c r="Q4" i="2"/>
  <c r="F3" i="2"/>
  <c r="P10" i="12"/>
  <c r="P18" i="12"/>
  <c r="P26" i="12"/>
  <c r="P34" i="12"/>
  <c r="P42" i="12"/>
  <c r="P50" i="12"/>
  <c r="P58" i="12"/>
  <c r="P66" i="12"/>
  <c r="P74" i="12"/>
  <c r="P82" i="12"/>
  <c r="P6" i="12"/>
  <c r="P14" i="12"/>
  <c r="P22" i="12"/>
  <c r="P30" i="12"/>
  <c r="P38" i="12"/>
  <c r="P46" i="12"/>
  <c r="P54" i="12"/>
  <c r="P62" i="12"/>
  <c r="P70" i="12"/>
  <c r="P78" i="12"/>
  <c r="P7" i="12"/>
  <c r="P15" i="12"/>
  <c r="P23" i="12"/>
  <c r="P31" i="12"/>
  <c r="P39" i="12"/>
  <c r="P47" i="12"/>
  <c r="P55" i="12"/>
  <c r="P63" i="12"/>
  <c r="P71" i="12"/>
  <c r="P79" i="12"/>
  <c r="P16" i="12"/>
  <c r="P28" i="12"/>
  <c r="P41" i="12"/>
  <c r="P53" i="12"/>
  <c r="P67" i="12"/>
  <c r="P80" i="12"/>
  <c r="P4" i="12"/>
  <c r="P17" i="12"/>
  <c r="P29" i="12"/>
  <c r="P43" i="12"/>
  <c r="P56" i="12"/>
  <c r="P68" i="12"/>
  <c r="P81" i="12"/>
  <c r="P5" i="12"/>
  <c r="P19" i="12"/>
  <c r="P32" i="12"/>
  <c r="P44" i="12"/>
  <c r="P57" i="12"/>
  <c r="P69" i="12"/>
  <c r="P83" i="12"/>
  <c r="P8" i="12"/>
  <c r="P20" i="12"/>
  <c r="P33" i="12"/>
  <c r="P45" i="12"/>
  <c r="P59" i="12"/>
  <c r="P72" i="12"/>
  <c r="P9" i="12"/>
  <c r="P21" i="12"/>
  <c r="P35" i="12"/>
  <c r="P48" i="12"/>
  <c r="P60" i="12"/>
  <c r="P73" i="12"/>
  <c r="P11" i="12"/>
  <c r="P24" i="12"/>
  <c r="P36" i="12"/>
  <c r="P49" i="12"/>
  <c r="P61" i="12"/>
  <c r="P75" i="12"/>
  <c r="P12" i="12"/>
  <c r="P25" i="12"/>
  <c r="P37" i="12"/>
  <c r="P51" i="12"/>
  <c r="P64" i="12"/>
  <c r="P76" i="12"/>
  <c r="P13" i="12"/>
  <c r="P27" i="12"/>
  <c r="P40" i="12"/>
  <c r="P52" i="12"/>
  <c r="P65" i="12"/>
  <c r="P77" i="12"/>
  <c r="E5" i="12"/>
  <c r="E6" i="12" s="1"/>
  <c r="E7" i="12" s="1"/>
  <c r="E8" i="12" s="1"/>
  <c r="E9" i="12" s="1"/>
  <c r="E10" i="12" s="1"/>
  <c r="E11" i="12" s="1"/>
  <c r="E12" i="12" s="1"/>
  <c r="E13" i="12" s="1"/>
  <c r="E14" i="12" s="1"/>
  <c r="E15" i="12" s="1"/>
  <c r="E16" i="12" s="1"/>
  <c r="E17" i="12" s="1"/>
  <c r="E18" i="12" s="1"/>
  <c r="E19" i="12" s="1"/>
  <c r="E20" i="12" s="1"/>
  <c r="E21" i="12" s="1"/>
  <c r="E22" i="12" s="1"/>
  <c r="E23" i="12" s="1"/>
  <c r="E24" i="12" s="1"/>
  <c r="E25" i="12" s="1"/>
  <c r="E26" i="12" s="1"/>
  <c r="E27" i="12" s="1"/>
  <c r="E28" i="12" s="1"/>
  <c r="E29" i="12" s="1"/>
  <c r="E30" i="12" s="1"/>
  <c r="E31" i="12" s="1"/>
  <c r="E32" i="12" s="1"/>
  <c r="E33" i="12" s="1"/>
  <c r="E34" i="12" s="1"/>
  <c r="E35" i="12" s="1"/>
  <c r="E36" i="12" s="1"/>
  <c r="E37" i="12" s="1"/>
  <c r="E38" i="12" s="1"/>
  <c r="E39" i="12" s="1"/>
  <c r="E40" i="12" s="1"/>
  <c r="E41" i="12" s="1"/>
  <c r="E42" i="12" s="1"/>
  <c r="E43" i="12" s="1"/>
  <c r="E44" i="12" s="1"/>
  <c r="E45" i="12" s="1"/>
  <c r="E46" i="12" s="1"/>
  <c r="E47" i="12" s="1"/>
  <c r="E48" i="12" s="1"/>
  <c r="E49" i="12" s="1"/>
  <c r="E50" i="12" s="1"/>
  <c r="E51" i="12" s="1"/>
  <c r="E52" i="12" s="1"/>
  <c r="E53" i="12" s="1"/>
  <c r="E54" i="12" s="1"/>
  <c r="E55" i="12" s="1"/>
  <c r="E56" i="12" s="1"/>
  <c r="E57" i="12" s="1"/>
  <c r="E58" i="12" s="1"/>
  <c r="E59" i="12" s="1"/>
  <c r="E60" i="12" s="1"/>
  <c r="E61" i="12" s="1"/>
  <c r="E62" i="12" s="1"/>
  <c r="E63" i="12" s="1"/>
  <c r="E64" i="12" s="1"/>
  <c r="E65" i="12" s="1"/>
  <c r="E66" i="12" s="1"/>
  <c r="E67" i="12" s="1"/>
  <c r="E68" i="12" s="1"/>
  <c r="E69" i="12" s="1"/>
  <c r="E70" i="12" s="1"/>
  <c r="E71" i="12" s="1"/>
  <c r="E72" i="12" s="1"/>
  <c r="E73" i="12" s="1"/>
  <c r="E74" i="12" s="1"/>
  <c r="E75" i="12" s="1"/>
  <c r="E76" i="12" s="1"/>
  <c r="E77" i="12" s="1"/>
  <c r="E78" i="12" s="1"/>
  <c r="E79" i="12" s="1"/>
  <c r="E80" i="12" s="1"/>
  <c r="E81" i="12" s="1"/>
  <c r="E82" i="12" s="1"/>
  <c r="E83" i="12" s="1"/>
  <c r="G4" i="12"/>
  <c r="F4" i="12"/>
  <c r="R74" i="13"/>
  <c r="F64" i="2"/>
  <c r="F56" i="2"/>
  <c r="F48" i="2"/>
  <c r="F40" i="2"/>
  <c r="F32" i="2"/>
  <c r="F23" i="2"/>
  <c r="F15" i="2"/>
  <c r="F7" i="2"/>
  <c r="F66" i="2"/>
  <c r="F58" i="2"/>
  <c r="F50" i="2"/>
  <c r="F42" i="2"/>
  <c r="F34" i="2"/>
  <c r="F25" i="2"/>
  <c r="F17" i="2"/>
  <c r="F9" i="2"/>
  <c r="F71" i="2"/>
  <c r="F63" i="2"/>
  <c r="F55" i="2"/>
  <c r="F47" i="2"/>
  <c r="F39" i="2"/>
  <c r="F31" i="2"/>
  <c r="R81" i="13"/>
  <c r="R44" i="13"/>
  <c r="R59" i="13"/>
  <c r="R27" i="13"/>
  <c r="R35" i="13"/>
  <c r="R9" i="13"/>
  <c r="R11" i="13"/>
  <c r="R29" i="13"/>
  <c r="R19" i="13"/>
  <c r="R83" i="13"/>
  <c r="D3" i="13"/>
  <c r="G3" i="13" s="1"/>
  <c r="H3" i="13" s="1"/>
  <c r="R10" i="13"/>
  <c r="Q10" i="13"/>
  <c r="R75" i="13"/>
  <c r="R67" i="13"/>
  <c r="R52" i="13"/>
  <c r="R68" i="13"/>
  <c r="R33" i="13"/>
  <c r="R26" i="13"/>
  <c r="R18" i="13"/>
  <c r="R66" i="13"/>
  <c r="R57" i="13"/>
  <c r="R73" i="13"/>
  <c r="R42" i="13"/>
  <c r="F65" i="2"/>
  <c r="F57" i="2"/>
  <c r="F49" i="2"/>
  <c r="F41" i="2"/>
  <c r="F33" i="2"/>
  <c r="F24" i="2"/>
  <c r="F16" i="2"/>
  <c r="F8" i="2"/>
  <c r="F70" i="2"/>
  <c r="F62" i="2"/>
  <c r="F54" i="2"/>
  <c r="F46" i="2"/>
  <c r="F38" i="2"/>
  <c r="F30" i="2"/>
  <c r="F21" i="2"/>
  <c r="F13" i="2"/>
  <c r="F5" i="2"/>
  <c r="F6" i="2"/>
  <c r="F69" i="2"/>
  <c r="F61" i="2"/>
  <c r="F53" i="2"/>
  <c r="F45" i="2"/>
  <c r="F37" i="2"/>
  <c r="F29" i="2"/>
  <c r="F20" i="2"/>
  <c r="F12" i="2"/>
  <c r="F4" i="2"/>
  <c r="F22" i="2"/>
  <c r="F68" i="2"/>
  <c r="F60" i="2"/>
  <c r="F52" i="2"/>
  <c r="F44" i="2"/>
  <c r="F36" i="2"/>
  <c r="F28" i="2"/>
  <c r="F19" i="2"/>
  <c r="F11" i="2"/>
  <c r="F14" i="2"/>
  <c r="F67" i="2"/>
  <c r="F59" i="2"/>
  <c r="F51" i="2"/>
  <c r="F43" i="2"/>
  <c r="F35" i="2"/>
  <c r="F26" i="2"/>
  <c r="F18" i="2"/>
  <c r="F10" i="2"/>
  <c r="F27" i="2"/>
  <c r="F3" i="12"/>
  <c r="G3" i="12"/>
  <c r="V3" i="12"/>
  <c r="Q4" i="5"/>
  <c r="S4" i="5"/>
  <c r="R4" i="5" s="1"/>
  <c r="G4" i="5"/>
  <c r="Q70" i="5"/>
  <c r="Q62" i="5"/>
  <c r="Q54" i="5"/>
  <c r="Q46" i="5"/>
  <c r="Q38" i="5"/>
  <c r="Q30" i="5"/>
  <c r="Q22" i="5"/>
  <c r="Q6" i="5"/>
  <c r="Q13" i="5"/>
  <c r="Q5" i="5"/>
  <c r="Q64" i="5"/>
  <c r="Q48" i="5"/>
  <c r="Q32" i="5"/>
  <c r="Q24" i="5"/>
  <c r="Q60" i="5"/>
  <c r="Q36" i="5"/>
  <c r="Q20" i="5"/>
  <c r="Q11" i="5"/>
  <c r="Q67" i="5"/>
  <c r="Q59" i="5"/>
  <c r="Q51" i="5"/>
  <c r="Q35" i="5"/>
  <c r="Q27" i="5"/>
  <c r="Q19" i="5"/>
  <c r="Q66" i="5"/>
  <c r="Q42" i="5"/>
  <c r="Q34" i="5"/>
  <c r="Q10" i="5"/>
  <c r="Q44" i="5"/>
  <c r="Q8" i="5"/>
  <c r="Q40" i="5"/>
  <c r="Q56" i="5"/>
  <c r="Q25" i="5"/>
  <c r="Q9" i="5"/>
  <c r="Q68" i="5"/>
  <c r="Q52" i="5"/>
  <c r="Q28" i="5"/>
  <c r="Q12" i="5"/>
  <c r="R12" i="5"/>
  <c r="Q50" i="5"/>
  <c r="Q26" i="5"/>
  <c r="Q7" i="5"/>
  <c r="Q16" i="5"/>
  <c r="Q58" i="5"/>
  <c r="Q31" i="5"/>
  <c r="Q14" i="5"/>
  <c r="Q43" i="5"/>
  <c r="R53" i="5"/>
  <c r="Q53" i="5"/>
  <c r="Q15" i="5"/>
  <c r="Q18" i="5"/>
  <c r="Q21" i="5"/>
  <c r="Q23" i="5"/>
  <c r="R31" i="5"/>
  <c r="R33" i="5"/>
  <c r="Q33" i="5"/>
  <c r="R55" i="5"/>
  <c r="Q55" i="5"/>
  <c r="R57" i="5"/>
  <c r="Q57" i="5"/>
  <c r="R59" i="5"/>
  <c r="R61" i="5"/>
  <c r="Q61" i="5"/>
  <c r="R63" i="5"/>
  <c r="Q63" i="5"/>
  <c r="R65" i="5"/>
  <c r="Q65" i="5"/>
  <c r="R67" i="5"/>
  <c r="R69" i="5"/>
  <c r="Q69" i="5"/>
  <c r="R71" i="5"/>
  <c r="Q71" i="5"/>
  <c r="R45" i="5"/>
  <c r="Q45" i="5"/>
  <c r="R25" i="5"/>
  <c r="Q47" i="5"/>
  <c r="R37" i="5"/>
  <c r="Q37" i="5"/>
  <c r="R41" i="5"/>
  <c r="Q41" i="5"/>
  <c r="Q17" i="5"/>
  <c r="R14" i="5"/>
  <c r="Q39" i="5"/>
  <c r="R47" i="5"/>
  <c r="R49" i="5"/>
  <c r="Q49" i="5"/>
  <c r="R35" i="5"/>
  <c r="R27" i="5"/>
  <c r="R29" i="5"/>
  <c r="Q29" i="5"/>
  <c r="P126" i="2" l="1"/>
  <c r="P135" i="2"/>
  <c r="P129" i="2"/>
  <c r="P131" i="2"/>
  <c r="P127" i="2"/>
  <c r="P125" i="2"/>
  <c r="P128" i="2"/>
  <c r="P134" i="2"/>
  <c r="P132" i="2"/>
  <c r="P136" i="2"/>
  <c r="P137" i="2"/>
  <c r="P130" i="2"/>
  <c r="P133" i="2"/>
  <c r="G128" i="2"/>
  <c r="G129" i="2"/>
  <c r="G135" i="2"/>
  <c r="G127" i="2"/>
  <c r="G131" i="2"/>
  <c r="G125" i="2"/>
  <c r="G134" i="2"/>
  <c r="G136" i="2"/>
  <c r="G132" i="2"/>
  <c r="G126" i="2"/>
  <c r="G133" i="2"/>
  <c r="G137" i="2"/>
  <c r="G130" i="2"/>
  <c r="P122" i="2"/>
  <c r="P124" i="2"/>
  <c r="P121" i="2"/>
  <c r="P123" i="2"/>
  <c r="G122" i="2"/>
  <c r="G124" i="2"/>
  <c r="G123" i="2"/>
  <c r="G121" i="2"/>
  <c r="P118" i="2"/>
  <c r="P108" i="2"/>
  <c r="P116" i="2"/>
  <c r="P107" i="2"/>
  <c r="P113" i="2"/>
  <c r="P109" i="2"/>
  <c r="P112" i="2"/>
  <c r="P120" i="2"/>
  <c r="P115" i="2"/>
  <c r="P117" i="2"/>
  <c r="P111" i="2"/>
  <c r="P114" i="2"/>
  <c r="P110" i="2"/>
  <c r="P119" i="2"/>
  <c r="G108" i="2"/>
  <c r="G110" i="2"/>
  <c r="G114" i="2"/>
  <c r="G116" i="2"/>
  <c r="G112" i="2"/>
  <c r="G120" i="2"/>
  <c r="G118" i="2"/>
  <c r="G109" i="2"/>
  <c r="G117" i="2"/>
  <c r="G115" i="2"/>
  <c r="G119" i="2"/>
  <c r="G113" i="2"/>
  <c r="G107" i="2"/>
  <c r="G111" i="2"/>
  <c r="P106" i="2"/>
  <c r="P88" i="2"/>
  <c r="P86" i="2"/>
  <c r="P76" i="2"/>
  <c r="P72" i="2"/>
  <c r="P80" i="2"/>
  <c r="P102" i="2"/>
  <c r="P100" i="2"/>
  <c r="P82" i="2"/>
  <c r="P98" i="2"/>
  <c r="P84" i="2"/>
  <c r="P92" i="2"/>
  <c r="P104" i="2"/>
  <c r="P78" i="2"/>
  <c r="P90" i="2"/>
  <c r="P94" i="2"/>
  <c r="P74" i="2"/>
  <c r="P96" i="2"/>
  <c r="P87" i="2"/>
  <c r="P89" i="2"/>
  <c r="P97" i="2"/>
  <c r="P85" i="2"/>
  <c r="P91" i="2"/>
  <c r="P99" i="2"/>
  <c r="P73" i="2"/>
  <c r="P83" i="2"/>
  <c r="P77" i="2"/>
  <c r="P95" i="2"/>
  <c r="P93" i="2"/>
  <c r="P75" i="2"/>
  <c r="P79" i="2"/>
  <c r="P105" i="2"/>
  <c r="P101" i="2"/>
  <c r="P81" i="2"/>
  <c r="P103" i="2"/>
  <c r="G15" i="2"/>
  <c r="G106" i="2"/>
  <c r="G104" i="2"/>
  <c r="G80" i="2"/>
  <c r="G102" i="2"/>
  <c r="G72" i="2"/>
  <c r="G98" i="2"/>
  <c r="G96" i="2"/>
  <c r="G82" i="2"/>
  <c r="G76" i="2"/>
  <c r="G78" i="2"/>
  <c r="G100" i="2"/>
  <c r="G74" i="2"/>
  <c r="G84" i="2"/>
  <c r="G85" i="2"/>
  <c r="G101" i="2"/>
  <c r="G86" i="2"/>
  <c r="G79" i="2"/>
  <c r="G83" i="2"/>
  <c r="G94" i="2"/>
  <c r="G81" i="2"/>
  <c r="G89" i="2"/>
  <c r="G97" i="2"/>
  <c r="G77" i="2"/>
  <c r="G90" i="2"/>
  <c r="G91" i="2"/>
  <c r="G73" i="2"/>
  <c r="G87" i="2"/>
  <c r="G92" i="2"/>
  <c r="G95" i="2"/>
  <c r="G75" i="2"/>
  <c r="G99" i="2"/>
  <c r="G93" i="2"/>
  <c r="G103" i="2"/>
  <c r="G105" i="2"/>
  <c r="G88" i="2"/>
  <c r="T3" i="5"/>
  <c r="G83" i="12"/>
  <c r="E84" i="12"/>
  <c r="G13" i="2"/>
  <c r="G56" i="2"/>
  <c r="G32" i="2"/>
  <c r="G8" i="2"/>
  <c r="G37" i="2"/>
  <c r="G55" i="2"/>
  <c r="G31" i="2"/>
  <c r="G7" i="2"/>
  <c r="G53" i="2"/>
  <c r="G29" i="2"/>
  <c r="G5" i="2"/>
  <c r="G24" i="2"/>
  <c r="G23" i="2"/>
  <c r="G63" i="2"/>
  <c r="G71" i="2"/>
  <c r="G47" i="2"/>
  <c r="G69" i="2"/>
  <c r="G45" i="2"/>
  <c r="G21" i="2"/>
  <c r="G48" i="2"/>
  <c r="G64" i="2"/>
  <c r="G40" i="2"/>
  <c r="G3" i="2"/>
  <c r="F12" i="12"/>
  <c r="I3" i="2"/>
  <c r="G7" i="12"/>
  <c r="F7" i="12"/>
  <c r="G6" i="12"/>
  <c r="F6" i="12"/>
  <c r="F10" i="12"/>
  <c r="G10" i="12"/>
  <c r="F8" i="12"/>
  <c r="G8" i="12"/>
  <c r="F15" i="12"/>
  <c r="F5" i="12"/>
  <c r="G15" i="12"/>
  <c r="G5" i="12"/>
  <c r="G14" i="12"/>
  <c r="F11" i="12"/>
  <c r="G12" i="12"/>
  <c r="F14" i="12"/>
  <c r="G11" i="12"/>
  <c r="I4" i="5"/>
  <c r="F24" i="12"/>
  <c r="F20" i="12"/>
  <c r="G24" i="12"/>
  <c r="G20" i="12"/>
  <c r="F29" i="12"/>
  <c r="G29" i="12"/>
  <c r="F17" i="12"/>
  <c r="F26" i="12"/>
  <c r="G26" i="12"/>
  <c r="F28" i="12"/>
  <c r="F38" i="12"/>
  <c r="F23" i="12"/>
  <c r="G38" i="12"/>
  <c r="F33" i="12"/>
  <c r="G23" i="12"/>
  <c r="F32" i="12"/>
  <c r="G17" i="12"/>
  <c r="F43" i="12"/>
  <c r="G43" i="12"/>
  <c r="G22" i="12"/>
  <c r="F47" i="12"/>
  <c r="G33" i="12"/>
  <c r="F34" i="12"/>
  <c r="F16" i="12"/>
  <c r="G37" i="12"/>
  <c r="F56" i="12"/>
  <c r="F37" i="12"/>
  <c r="F27" i="12"/>
  <c r="G47" i="12"/>
  <c r="G28" i="12"/>
  <c r="G34" i="12"/>
  <c r="F31" i="12"/>
  <c r="G56" i="12"/>
  <c r="F22" i="12"/>
  <c r="F52" i="12"/>
  <c r="G16" i="12"/>
  <c r="G52" i="12"/>
  <c r="G32" i="12"/>
  <c r="G46" i="12"/>
  <c r="F61" i="12"/>
  <c r="G58" i="12"/>
  <c r="G45" i="12"/>
  <c r="F21" i="12"/>
  <c r="G61" i="12"/>
  <c r="G36" i="12"/>
  <c r="F13" i="12"/>
  <c r="F46" i="12"/>
  <c r="F36" i="12"/>
  <c r="F30" i="12"/>
  <c r="G75" i="12"/>
  <c r="G31" i="12"/>
  <c r="G70" i="12"/>
  <c r="F55" i="12"/>
  <c r="G21" i="12"/>
  <c r="F70" i="12"/>
  <c r="F51" i="12"/>
  <c r="F41" i="12"/>
  <c r="F40" i="12"/>
  <c r="G27" i="12"/>
  <c r="F58" i="12"/>
  <c r="G51" i="12"/>
  <c r="G41" i="12"/>
  <c r="G40" i="12"/>
  <c r="G13" i="12"/>
  <c r="G55" i="12"/>
  <c r="G66" i="12"/>
  <c r="F64" i="12"/>
  <c r="G64" i="12"/>
  <c r="G80" i="12"/>
  <c r="F65" i="12"/>
  <c r="F83" i="12"/>
  <c r="F77" i="12"/>
  <c r="F42" i="12"/>
  <c r="F62" i="12"/>
  <c r="F18" i="12"/>
  <c r="G65" i="12"/>
  <c r="F60" i="12"/>
  <c r="G54" i="12"/>
  <c r="G42" i="12"/>
  <c r="G18" i="12"/>
  <c r="F75" i="12"/>
  <c r="G60" i="12"/>
  <c r="F45" i="12"/>
  <c r="G30" i="12"/>
  <c r="F50" i="12"/>
  <c r="F66" i="12"/>
  <c r="G77" i="12"/>
  <c r="F54" i="12"/>
  <c r="F76" i="12"/>
  <c r="F53" i="12"/>
  <c r="G50" i="12"/>
  <c r="G78" i="12"/>
  <c r="F68" i="12"/>
  <c r="F74" i="12"/>
  <c r="G76" i="12"/>
  <c r="G53" i="12"/>
  <c r="F82" i="12"/>
  <c r="F78" i="12"/>
  <c r="G68" i="12"/>
  <c r="G74" i="12"/>
  <c r="F71" i="12"/>
  <c r="F44" i="12"/>
  <c r="G82" i="12"/>
  <c r="F69" i="12"/>
  <c r="F63" i="12"/>
  <c r="F81" i="12"/>
  <c r="G71" i="12"/>
  <c r="G44" i="12"/>
  <c r="F57" i="12"/>
  <c r="G69" i="12"/>
  <c r="G63" i="12"/>
  <c r="G81" i="12"/>
  <c r="F48" i="12"/>
  <c r="F67" i="12"/>
  <c r="G57" i="12"/>
  <c r="F72" i="12"/>
  <c r="F59" i="12"/>
  <c r="F49" i="12"/>
  <c r="G48" i="12"/>
  <c r="G67" i="12"/>
  <c r="F35" i="12"/>
  <c r="F25" i="12"/>
  <c r="G72" i="12"/>
  <c r="G59" i="12"/>
  <c r="G49" i="12"/>
  <c r="F80" i="12"/>
  <c r="G62" i="12"/>
  <c r="G35" i="12"/>
  <c r="G25" i="12"/>
  <c r="G19" i="12"/>
  <c r="F19" i="12"/>
  <c r="G73" i="12"/>
  <c r="F73" i="12"/>
  <c r="G9" i="12"/>
  <c r="F9" i="12"/>
  <c r="G79" i="12"/>
  <c r="F79" i="12"/>
  <c r="G39" i="12"/>
  <c r="F39" i="12"/>
  <c r="T5" i="5"/>
  <c r="I3" i="13"/>
  <c r="P50" i="13"/>
  <c r="Q50" i="13" s="1"/>
  <c r="P3" i="13"/>
  <c r="R3" i="13" s="1"/>
  <c r="P54" i="13"/>
  <c r="Q54" i="13" s="1"/>
  <c r="P14" i="13"/>
  <c r="Q14" i="13" s="1"/>
  <c r="P21" i="13"/>
  <c r="Q21" i="13" s="1"/>
  <c r="P82" i="13"/>
  <c r="P22" i="13"/>
  <c r="Q22" i="13" s="1"/>
  <c r="P47" i="13"/>
  <c r="Q47" i="13" s="1"/>
  <c r="P30" i="13"/>
  <c r="Q30" i="13" s="1"/>
  <c r="P60" i="13"/>
  <c r="R60" i="13" s="1"/>
  <c r="P39" i="13"/>
  <c r="Q39" i="13" s="1"/>
  <c r="P31" i="13"/>
  <c r="R31" i="13" s="1"/>
  <c r="P51" i="13"/>
  <c r="R51" i="13" s="1"/>
  <c r="P69" i="13"/>
  <c r="R69" i="13" s="1"/>
  <c r="P80" i="13"/>
  <c r="Q80" i="13" s="1"/>
  <c r="P48" i="13"/>
  <c r="Q48" i="13" s="1"/>
  <c r="P15" i="13"/>
  <c r="Q15" i="13" s="1"/>
  <c r="P25" i="13"/>
  <c r="Q25" i="13" s="1"/>
  <c r="P56" i="13"/>
  <c r="Q56" i="13" s="1"/>
  <c r="P63" i="13"/>
  <c r="Q63" i="13" s="1"/>
  <c r="P6" i="13"/>
  <c r="Q6" i="13" s="1"/>
  <c r="P20" i="13"/>
  <c r="R20" i="13" s="1"/>
  <c r="P12" i="13"/>
  <c r="Q12" i="13" s="1"/>
  <c r="P76" i="13"/>
  <c r="Q76" i="13" s="1"/>
  <c r="P36" i="13"/>
  <c r="R36" i="13" s="1"/>
  <c r="P32" i="13"/>
  <c r="R32" i="13" s="1"/>
  <c r="P77" i="13"/>
  <c r="Q77" i="13" s="1"/>
  <c r="P65" i="13"/>
  <c r="Q65" i="13" s="1"/>
  <c r="P72" i="13"/>
  <c r="Q72" i="13" s="1"/>
  <c r="P7" i="13"/>
  <c r="R7" i="13" s="1"/>
  <c r="P34" i="13"/>
  <c r="P53" i="13"/>
  <c r="P24" i="13"/>
  <c r="P45" i="13"/>
  <c r="P16" i="13"/>
  <c r="P37" i="13"/>
  <c r="P8" i="13"/>
  <c r="P28" i="13"/>
  <c r="P23" i="13"/>
  <c r="P79" i="13"/>
  <c r="P5" i="13"/>
  <c r="P71" i="13"/>
  <c r="P4" i="13"/>
  <c r="P43" i="13"/>
  <c r="P55" i="13"/>
  <c r="P78" i="13"/>
  <c r="P49" i="13"/>
  <c r="P70" i="13"/>
  <c r="P41" i="13"/>
  <c r="P62" i="13"/>
  <c r="P64" i="13"/>
  <c r="P13" i="13"/>
  <c r="P17" i="13"/>
  <c r="P46" i="13"/>
  <c r="P58" i="13"/>
  <c r="P38" i="13"/>
  <c r="P40" i="13"/>
  <c r="P61" i="13"/>
  <c r="P3" i="12"/>
  <c r="O3" i="12"/>
  <c r="H4" i="5"/>
  <c r="G5" i="5"/>
  <c r="P48" i="2"/>
  <c r="P31" i="2"/>
  <c r="P14" i="2"/>
  <c r="P10" i="2"/>
  <c r="P21" i="2"/>
  <c r="P20" i="2"/>
  <c r="P33" i="2"/>
  <c r="P65" i="2"/>
  <c r="P8" i="2"/>
  <c r="P44" i="2"/>
  <c r="P47" i="2"/>
  <c r="P36" i="2"/>
  <c r="P66" i="2"/>
  <c r="P40" i="2"/>
  <c r="P58" i="2"/>
  <c r="P23" i="2"/>
  <c r="P57" i="2"/>
  <c r="P70" i="2"/>
  <c r="P6" i="2"/>
  <c r="P13" i="2"/>
  <c r="P18" i="2"/>
  <c r="P12" i="2"/>
  <c r="P41" i="2"/>
  <c r="P16" i="2"/>
  <c r="P46" i="2"/>
  <c r="P53" i="2"/>
  <c r="P49" i="2"/>
  <c r="P35" i="2"/>
  <c r="P38" i="2"/>
  <c r="P45" i="2"/>
  <c r="P64" i="2"/>
  <c r="P11" i="2"/>
  <c r="P43" i="2"/>
  <c r="P56" i="2"/>
  <c r="P19" i="2"/>
  <c r="P39" i="2"/>
  <c r="P26" i="2"/>
  <c r="P22" i="2"/>
  <c r="P50" i="2"/>
  <c r="P28" i="2"/>
  <c r="P42" i="2"/>
  <c r="P32" i="2"/>
  <c r="P34" i="2"/>
  <c r="P15" i="2"/>
  <c r="P25" i="2"/>
  <c r="P62" i="2"/>
  <c r="P69" i="2"/>
  <c r="P5" i="2"/>
  <c r="P68" i="2"/>
  <c r="P4" i="2"/>
  <c r="P24" i="2"/>
  <c r="P71" i="2"/>
  <c r="P7" i="2"/>
  <c r="P54" i="2"/>
  <c r="P61" i="2"/>
  <c r="P60" i="2"/>
  <c r="P17" i="2"/>
  <c r="P63" i="2"/>
  <c r="P59" i="2"/>
  <c r="P52" i="2"/>
  <c r="P55" i="2"/>
  <c r="P27" i="2"/>
  <c r="P51" i="2"/>
  <c r="P9" i="2"/>
  <c r="P67" i="2"/>
  <c r="P30" i="2"/>
  <c r="P37" i="2"/>
  <c r="P3" i="2"/>
  <c r="P29" i="2"/>
  <c r="G6" i="2"/>
  <c r="G61" i="2"/>
  <c r="G39" i="2"/>
  <c r="G16" i="2"/>
  <c r="E85" i="12" l="1"/>
  <c r="F84" i="12"/>
  <c r="G84" i="12"/>
  <c r="H5" i="5"/>
  <c r="I5" i="5"/>
  <c r="R63" i="13"/>
  <c r="R77" i="13"/>
  <c r="Q51" i="13"/>
  <c r="R14" i="13"/>
  <c r="R80" i="13"/>
  <c r="Q3" i="13"/>
  <c r="Q69" i="13"/>
  <c r="R12" i="13"/>
  <c r="R22" i="13"/>
  <c r="R48" i="13"/>
  <c r="R50" i="13"/>
  <c r="Q20" i="13"/>
  <c r="R56" i="13"/>
  <c r="Q31" i="13"/>
  <c r="R72" i="13"/>
  <c r="R47" i="13"/>
  <c r="Q60" i="13"/>
  <c r="Q36" i="13"/>
  <c r="R25" i="13"/>
  <c r="R54" i="13"/>
  <c r="R39" i="13"/>
  <c r="R30" i="13"/>
  <c r="R21" i="13"/>
  <c r="R15" i="13"/>
  <c r="Q7" i="13"/>
  <c r="Q32" i="13"/>
  <c r="Q82" i="13"/>
  <c r="R82" i="13"/>
  <c r="R6" i="13"/>
  <c r="K3" i="13"/>
  <c r="K5" i="13"/>
  <c r="R76" i="13"/>
  <c r="R65" i="13"/>
  <c r="Q46" i="13"/>
  <c r="R46" i="13"/>
  <c r="Q78" i="13"/>
  <c r="R78" i="13"/>
  <c r="Q5" i="13"/>
  <c r="R5" i="13"/>
  <c r="Q24" i="13"/>
  <c r="R24" i="13"/>
  <c r="Q17" i="13"/>
  <c r="R17" i="13"/>
  <c r="Q55" i="13"/>
  <c r="R55" i="13"/>
  <c r="Q79" i="13"/>
  <c r="R79" i="13"/>
  <c r="Q53" i="13"/>
  <c r="R53" i="13"/>
  <c r="Q13" i="13"/>
  <c r="R13" i="13"/>
  <c r="Q23" i="13"/>
  <c r="R23" i="13"/>
  <c r="Q34" i="13"/>
  <c r="R34" i="13"/>
  <c r="Q64" i="13"/>
  <c r="R64" i="13"/>
  <c r="Q28" i="13"/>
  <c r="R28" i="13"/>
  <c r="Q61" i="13"/>
  <c r="R61" i="13"/>
  <c r="Q62" i="13"/>
  <c r="R62" i="13"/>
  <c r="Q8" i="13"/>
  <c r="R8" i="13"/>
  <c r="Q40" i="13"/>
  <c r="R40" i="13"/>
  <c r="Q41" i="13"/>
  <c r="R41" i="13"/>
  <c r="Q43" i="13"/>
  <c r="R43" i="13"/>
  <c r="Q37" i="13"/>
  <c r="R37" i="13"/>
  <c r="Q38" i="13"/>
  <c r="R38" i="13"/>
  <c r="Q70" i="13"/>
  <c r="R70" i="13"/>
  <c r="Q4" i="13"/>
  <c r="R4" i="13"/>
  <c r="Q16" i="13"/>
  <c r="R16" i="13"/>
  <c r="Q58" i="13"/>
  <c r="R58" i="13"/>
  <c r="Q49" i="13"/>
  <c r="R49" i="13"/>
  <c r="Q71" i="13"/>
  <c r="R71" i="13"/>
  <c r="Q45" i="13"/>
  <c r="R45" i="13"/>
  <c r="R3" i="12"/>
  <c r="R5" i="12"/>
  <c r="U3" i="5"/>
  <c r="U5" i="5" s="1"/>
  <c r="G6" i="5"/>
  <c r="R5" i="2"/>
  <c r="G66" i="2"/>
  <c r="G28" i="2"/>
  <c r="G46" i="2"/>
  <c r="G57" i="2"/>
  <c r="G10" i="2"/>
  <c r="G27" i="2"/>
  <c r="G36" i="2"/>
  <c r="G54" i="2"/>
  <c r="G65" i="2"/>
  <c r="G18" i="2"/>
  <c r="G35" i="2"/>
  <c r="G44" i="2"/>
  <c r="G62" i="2"/>
  <c r="G9" i="2"/>
  <c r="G26" i="2"/>
  <c r="G43" i="2"/>
  <c r="G52" i="2"/>
  <c r="G38" i="2"/>
  <c r="G70" i="2"/>
  <c r="G17" i="2"/>
  <c r="G34" i="2"/>
  <c r="G51" i="2"/>
  <c r="G60" i="2"/>
  <c r="G49" i="2"/>
  <c r="G14" i="2"/>
  <c r="G25" i="2"/>
  <c r="G42" i="2"/>
  <c r="G59" i="2"/>
  <c r="G4" i="2"/>
  <c r="G68" i="2"/>
  <c r="G22" i="2"/>
  <c r="G33" i="2"/>
  <c r="G50" i="2"/>
  <c r="G67" i="2"/>
  <c r="G12" i="2"/>
  <c r="G19" i="2"/>
  <c r="G30" i="2"/>
  <c r="G41" i="2"/>
  <c r="G58" i="2"/>
  <c r="G11" i="2"/>
  <c r="G20" i="2"/>
  <c r="R3" i="2"/>
  <c r="F85" i="12" l="1"/>
  <c r="E86" i="12"/>
  <c r="G85" i="12"/>
  <c r="I5" i="2"/>
  <c r="H6" i="5"/>
  <c r="I6" i="5"/>
  <c r="L3" i="13"/>
  <c r="L5" i="13" s="1"/>
  <c r="T5" i="13"/>
  <c r="T3" i="13"/>
  <c r="S3" i="12"/>
  <c r="S5" i="12" s="1"/>
  <c r="G7" i="5"/>
  <c r="S3" i="2"/>
  <c r="S5" i="2" s="1"/>
  <c r="F86" i="12" l="1"/>
  <c r="E87" i="12"/>
  <c r="G86" i="12"/>
  <c r="H7" i="5"/>
  <c r="I7" i="5"/>
  <c r="U3" i="13"/>
  <c r="U5" i="13" s="1"/>
  <c r="Y6" i="13" s="1"/>
  <c r="G8" i="5"/>
  <c r="J3" i="2"/>
  <c r="J5" i="2" s="1"/>
  <c r="W6" i="2" s="1"/>
  <c r="E88" i="12" l="1"/>
  <c r="F87" i="12"/>
  <c r="G87" i="12"/>
  <c r="H8" i="5"/>
  <c r="I8" i="5"/>
  <c r="G9" i="5"/>
  <c r="E89" i="12" l="1"/>
  <c r="F88" i="12"/>
  <c r="G88" i="12"/>
  <c r="H9" i="5"/>
  <c r="I9" i="5"/>
  <c r="G10" i="5"/>
  <c r="F89" i="12" l="1"/>
  <c r="E90" i="12"/>
  <c r="G89" i="12"/>
  <c r="H10" i="5"/>
  <c r="I10" i="5"/>
  <c r="G11" i="5"/>
  <c r="F90" i="12" l="1"/>
  <c r="E91" i="12"/>
  <c r="G90" i="12"/>
  <c r="H11" i="5"/>
  <c r="I11" i="5"/>
  <c r="G12" i="5"/>
  <c r="F91" i="12" l="1"/>
  <c r="E92" i="12"/>
  <c r="G91" i="12"/>
  <c r="H12" i="5"/>
  <c r="I12" i="5"/>
  <c r="G13" i="5"/>
  <c r="E93" i="12" l="1"/>
  <c r="F92" i="12"/>
  <c r="G92" i="12"/>
  <c r="H13" i="5"/>
  <c r="I13" i="5"/>
  <c r="G14" i="5"/>
  <c r="F93" i="12" l="1"/>
  <c r="E94" i="12"/>
  <c r="G93" i="12"/>
  <c r="H14" i="5"/>
  <c r="I14" i="5"/>
  <c r="G15" i="5"/>
  <c r="F94" i="12" l="1"/>
  <c r="E95" i="12"/>
  <c r="G94" i="12"/>
  <c r="H15" i="5"/>
  <c r="I15" i="5"/>
  <c r="G16" i="5"/>
  <c r="F95" i="12" l="1"/>
  <c r="E96" i="12"/>
  <c r="G95" i="12"/>
  <c r="H16" i="5"/>
  <c r="I16" i="5"/>
  <c r="G17" i="5"/>
  <c r="E97" i="12" l="1"/>
  <c r="F96" i="12"/>
  <c r="G96" i="12"/>
  <c r="H17" i="5"/>
  <c r="I17" i="5"/>
  <c r="G18" i="5"/>
  <c r="E98" i="12" l="1"/>
  <c r="F97" i="12"/>
  <c r="G97" i="12"/>
  <c r="H18" i="5"/>
  <c r="I18" i="5"/>
  <c r="G19" i="5"/>
  <c r="F98" i="12" l="1"/>
  <c r="E99" i="12"/>
  <c r="G98" i="12"/>
  <c r="H19" i="5"/>
  <c r="I19" i="5"/>
  <c r="G20" i="5"/>
  <c r="E100" i="12" l="1"/>
  <c r="F99" i="12"/>
  <c r="G99" i="12"/>
  <c r="H20" i="5"/>
  <c r="I20" i="5"/>
  <c r="G21" i="5"/>
  <c r="F100" i="12" l="1"/>
  <c r="E101" i="12"/>
  <c r="G100" i="12"/>
  <c r="H21" i="5"/>
  <c r="I21" i="5"/>
  <c r="G22" i="5"/>
  <c r="E102" i="12" l="1"/>
  <c r="F101" i="12"/>
  <c r="G101" i="12"/>
  <c r="H22" i="5"/>
  <c r="I22" i="5"/>
  <c r="G23" i="5"/>
  <c r="E103" i="12" l="1"/>
  <c r="F102" i="12"/>
  <c r="G102" i="12"/>
  <c r="H23" i="5"/>
  <c r="I23" i="5"/>
  <c r="G24" i="5"/>
  <c r="E104" i="12" l="1"/>
  <c r="F103" i="12"/>
  <c r="G103" i="12"/>
  <c r="H24" i="5"/>
  <c r="I24" i="5"/>
  <c r="G25" i="5"/>
  <c r="E105" i="12" l="1"/>
  <c r="F104" i="12"/>
  <c r="G104" i="12"/>
  <c r="H25" i="5"/>
  <c r="I25" i="5"/>
  <c r="G26" i="5"/>
  <c r="E106" i="12" l="1"/>
  <c r="F105" i="12"/>
  <c r="G105" i="12"/>
  <c r="H26" i="5"/>
  <c r="I26" i="5"/>
  <c r="G27" i="5"/>
  <c r="E107" i="12" l="1"/>
  <c r="F106" i="12"/>
  <c r="G106" i="12"/>
  <c r="H27" i="5"/>
  <c r="I27" i="5"/>
  <c r="G28" i="5"/>
  <c r="E108" i="12" l="1"/>
  <c r="F107" i="12"/>
  <c r="G107" i="12"/>
  <c r="H28" i="5"/>
  <c r="I28" i="5"/>
  <c r="G29" i="5"/>
  <c r="E109" i="12" l="1"/>
  <c r="F108" i="12"/>
  <c r="G108" i="12"/>
  <c r="H29" i="5"/>
  <c r="I29" i="5"/>
  <c r="G30" i="5"/>
  <c r="E110" i="12" l="1"/>
  <c r="F109" i="12"/>
  <c r="G109" i="12"/>
  <c r="H30" i="5"/>
  <c r="I30" i="5"/>
  <c r="G31" i="5"/>
  <c r="E111" i="12" l="1"/>
  <c r="F110" i="12"/>
  <c r="G110" i="12"/>
  <c r="H31" i="5"/>
  <c r="I31" i="5"/>
  <c r="G32" i="5"/>
  <c r="E112" i="12" l="1"/>
  <c r="F111" i="12"/>
  <c r="G111" i="12"/>
  <c r="H32" i="5"/>
  <c r="I32" i="5"/>
  <c r="G33" i="5"/>
  <c r="E113" i="12" l="1"/>
  <c r="F112" i="12"/>
  <c r="G112" i="12"/>
  <c r="H33" i="5"/>
  <c r="I33" i="5"/>
  <c r="G34" i="5"/>
  <c r="E114" i="12" l="1"/>
  <c r="F113" i="12"/>
  <c r="G113" i="12"/>
  <c r="H34" i="5"/>
  <c r="I34" i="5"/>
  <c r="G35" i="5"/>
  <c r="E115" i="12" l="1"/>
  <c r="F114" i="12"/>
  <c r="G114" i="12"/>
  <c r="H35" i="5"/>
  <c r="I35" i="5"/>
  <c r="G36" i="5"/>
  <c r="F115" i="12" l="1"/>
  <c r="E116" i="12"/>
  <c r="G115" i="12"/>
  <c r="H36" i="5"/>
  <c r="I36" i="5"/>
  <c r="G37" i="5"/>
  <c r="E117" i="12" l="1"/>
  <c r="F116" i="12"/>
  <c r="G116" i="12"/>
  <c r="H37" i="5"/>
  <c r="I37" i="5"/>
  <c r="G38" i="5"/>
  <c r="E118" i="12" l="1"/>
  <c r="F117" i="12"/>
  <c r="G117" i="12"/>
  <c r="H38" i="5"/>
  <c r="I38" i="5"/>
  <c r="G39" i="5"/>
  <c r="F118" i="12" l="1"/>
  <c r="E119" i="12"/>
  <c r="G118" i="12"/>
  <c r="H39" i="5"/>
  <c r="I39" i="5"/>
  <c r="G40" i="5"/>
  <c r="E120" i="12" l="1"/>
  <c r="F119" i="12"/>
  <c r="G119" i="12"/>
  <c r="H40" i="5"/>
  <c r="I40" i="5"/>
  <c r="G41" i="5"/>
  <c r="E121" i="12" l="1"/>
  <c r="F120" i="12"/>
  <c r="G120" i="12"/>
  <c r="H41" i="5"/>
  <c r="I41" i="5"/>
  <c r="G42" i="5"/>
  <c r="E122" i="12" l="1"/>
  <c r="F121" i="12"/>
  <c r="G121" i="12"/>
  <c r="H42" i="5"/>
  <c r="I42" i="5"/>
  <c r="G43" i="5"/>
  <c r="F122" i="12" l="1"/>
  <c r="E123" i="12"/>
  <c r="G122" i="12"/>
  <c r="H43" i="5"/>
  <c r="I43" i="5"/>
  <c r="G44" i="5"/>
  <c r="F123" i="12" l="1"/>
  <c r="E124" i="12"/>
  <c r="G123" i="12"/>
  <c r="H44" i="5"/>
  <c r="I44" i="5"/>
  <c r="G45" i="5"/>
  <c r="F124" i="12" l="1"/>
  <c r="E125" i="12"/>
  <c r="G124" i="12"/>
  <c r="H45" i="5"/>
  <c r="I45" i="5"/>
  <c r="G46" i="5"/>
  <c r="E126" i="12" l="1"/>
  <c r="F125" i="12"/>
  <c r="G125" i="12"/>
  <c r="H46" i="5"/>
  <c r="I46" i="5"/>
  <c r="G47" i="5"/>
  <c r="F126" i="12" l="1"/>
  <c r="E127" i="12"/>
  <c r="G126" i="12"/>
  <c r="H47" i="5"/>
  <c r="I47" i="5"/>
  <c r="G48" i="5"/>
  <c r="F127" i="12" l="1"/>
  <c r="E128" i="12"/>
  <c r="G127" i="12"/>
  <c r="H48" i="5"/>
  <c r="I48" i="5"/>
  <c r="G49" i="5"/>
  <c r="E129" i="12" l="1"/>
  <c r="F128" i="12"/>
  <c r="G128" i="12"/>
  <c r="H49" i="5"/>
  <c r="I49" i="5"/>
  <c r="G50" i="5"/>
  <c r="E130" i="12" l="1"/>
  <c r="F129" i="12"/>
  <c r="G129" i="12"/>
  <c r="H50" i="5"/>
  <c r="I50" i="5"/>
  <c r="G51" i="5"/>
  <c r="E131" i="12" l="1"/>
  <c r="F130" i="12"/>
  <c r="G130" i="12"/>
  <c r="H51" i="5"/>
  <c r="I51" i="5"/>
  <c r="G52" i="5"/>
  <c r="E132" i="12" l="1"/>
  <c r="F131" i="12"/>
  <c r="G131" i="12"/>
  <c r="H52" i="5"/>
  <c r="I52" i="5"/>
  <c r="G53" i="5"/>
  <c r="E133" i="12" l="1"/>
  <c r="F132" i="12"/>
  <c r="G132" i="12"/>
  <c r="H53" i="5"/>
  <c r="I53" i="5"/>
  <c r="G54" i="5"/>
  <c r="E134" i="12" l="1"/>
  <c r="F133" i="12"/>
  <c r="G133" i="12"/>
  <c r="H54" i="5"/>
  <c r="I54" i="5"/>
  <c r="G55" i="5"/>
  <c r="E135" i="12" l="1"/>
  <c r="F134" i="12"/>
  <c r="G134" i="12"/>
  <c r="H55" i="5"/>
  <c r="I55" i="5"/>
  <c r="G56" i="5"/>
  <c r="F135" i="12" l="1"/>
  <c r="E136" i="12"/>
  <c r="G135" i="12"/>
  <c r="H56" i="5"/>
  <c r="I56" i="5"/>
  <c r="G57" i="5"/>
  <c r="E137" i="12" l="1"/>
  <c r="F136" i="12"/>
  <c r="G136" i="12"/>
  <c r="H57" i="5"/>
  <c r="I57" i="5"/>
  <c r="G58" i="5"/>
  <c r="E138" i="12" l="1"/>
  <c r="F137" i="12"/>
  <c r="G137" i="12"/>
  <c r="H58" i="5"/>
  <c r="I58" i="5"/>
  <c r="G59" i="5"/>
  <c r="E139" i="12" l="1"/>
  <c r="F138" i="12"/>
  <c r="G138" i="12"/>
  <c r="H59" i="5"/>
  <c r="I59" i="5"/>
  <c r="G60" i="5"/>
  <c r="F139" i="12" l="1"/>
  <c r="E140" i="12"/>
  <c r="G139" i="12"/>
  <c r="H60" i="5"/>
  <c r="I60" i="5"/>
  <c r="G61" i="5"/>
  <c r="F140" i="12" l="1"/>
  <c r="E141" i="12"/>
  <c r="G140" i="12"/>
  <c r="H61" i="5"/>
  <c r="I61" i="5"/>
  <c r="G62" i="5"/>
  <c r="F141" i="12" l="1"/>
  <c r="E142" i="12"/>
  <c r="G141" i="12"/>
  <c r="H62" i="5"/>
  <c r="I62" i="5"/>
  <c r="G63" i="5"/>
  <c r="E143" i="12" l="1"/>
  <c r="F142" i="12"/>
  <c r="G142" i="12"/>
  <c r="H63" i="5"/>
  <c r="I63" i="5"/>
  <c r="G64" i="5"/>
  <c r="F143" i="12" l="1"/>
  <c r="E144" i="12"/>
  <c r="G143" i="12"/>
  <c r="H64" i="5"/>
  <c r="I64" i="5"/>
  <c r="G65" i="5"/>
  <c r="E145" i="12" l="1"/>
  <c r="F144" i="12"/>
  <c r="G144" i="12"/>
  <c r="H65" i="5"/>
  <c r="I65" i="5"/>
  <c r="G66" i="5"/>
  <c r="E146" i="12" l="1"/>
  <c r="F145" i="12"/>
  <c r="G145" i="12"/>
  <c r="H66" i="5"/>
  <c r="I66" i="5"/>
  <c r="G67" i="5"/>
  <c r="E147" i="12" l="1"/>
  <c r="F146" i="12"/>
  <c r="G146" i="12"/>
  <c r="H67" i="5"/>
  <c r="I67" i="5"/>
  <c r="G68" i="5"/>
  <c r="F147" i="12" l="1"/>
  <c r="E148" i="12"/>
  <c r="G147" i="12"/>
  <c r="H68" i="5"/>
  <c r="I68" i="5"/>
  <c r="G69" i="5"/>
  <c r="E149" i="12" l="1"/>
  <c r="F148" i="12"/>
  <c r="G148" i="12"/>
  <c r="H69" i="5"/>
  <c r="I69" i="5"/>
  <c r="G70" i="5"/>
  <c r="E150" i="12" l="1"/>
  <c r="F149" i="12"/>
  <c r="G149" i="12"/>
  <c r="H70" i="5"/>
  <c r="I70" i="5"/>
  <c r="G71" i="5"/>
  <c r="G72" i="5" s="1"/>
  <c r="G73" i="5" l="1"/>
  <c r="H72" i="5"/>
  <c r="I72" i="5"/>
  <c r="F150" i="12"/>
  <c r="E151" i="12"/>
  <c r="G150" i="12"/>
  <c r="H71" i="5"/>
  <c r="I71" i="5"/>
  <c r="H73" i="5" l="1"/>
  <c r="G74" i="5"/>
  <c r="I73" i="5"/>
  <c r="E152" i="12"/>
  <c r="F151" i="12"/>
  <c r="G151" i="12"/>
  <c r="G75" i="5" l="1"/>
  <c r="H74" i="5"/>
  <c r="I74" i="5"/>
  <c r="E153" i="12"/>
  <c r="F152" i="12"/>
  <c r="G152" i="12"/>
  <c r="G76" i="5" l="1"/>
  <c r="H75" i="5"/>
  <c r="I75" i="5"/>
  <c r="F153" i="12"/>
  <c r="E154" i="12"/>
  <c r="G153" i="12"/>
  <c r="G77" i="5" l="1"/>
  <c r="H76" i="5"/>
  <c r="I76" i="5"/>
  <c r="E155" i="12"/>
  <c r="F154" i="12"/>
  <c r="G154" i="12"/>
  <c r="G78" i="5" l="1"/>
  <c r="H77" i="5"/>
  <c r="I77" i="5"/>
  <c r="F155" i="12"/>
  <c r="E156" i="12"/>
  <c r="G155" i="12"/>
  <c r="G79" i="5" l="1"/>
  <c r="H78" i="5"/>
  <c r="I78" i="5"/>
  <c r="F156" i="12"/>
  <c r="E157" i="12"/>
  <c r="G156" i="12"/>
  <c r="G80" i="5" l="1"/>
  <c r="H79" i="5"/>
  <c r="I79" i="5"/>
  <c r="E158" i="12"/>
  <c r="F157" i="12"/>
  <c r="G157" i="12"/>
  <c r="G81" i="5" l="1"/>
  <c r="H80" i="5"/>
  <c r="I80" i="5"/>
  <c r="E159" i="12"/>
  <c r="F158" i="12"/>
  <c r="G158" i="12"/>
  <c r="G82" i="5" l="1"/>
  <c r="H81" i="5"/>
  <c r="I81" i="5"/>
  <c r="F159" i="12"/>
  <c r="E160" i="12"/>
  <c r="G159" i="12"/>
  <c r="G83" i="5" l="1"/>
  <c r="H82" i="5"/>
  <c r="I82" i="5"/>
  <c r="F160" i="12"/>
  <c r="E161" i="12"/>
  <c r="G160" i="12"/>
  <c r="G84" i="5" l="1"/>
  <c r="H83" i="5"/>
  <c r="I83" i="5"/>
  <c r="F161" i="12"/>
  <c r="E162" i="12"/>
  <c r="G161" i="12"/>
  <c r="G85" i="5" l="1"/>
  <c r="H84" i="5"/>
  <c r="I84" i="5"/>
  <c r="E163" i="12"/>
  <c r="F162" i="12"/>
  <c r="G162" i="12"/>
  <c r="G86" i="5" l="1"/>
  <c r="H85" i="5"/>
  <c r="I85" i="5"/>
  <c r="F163" i="12"/>
  <c r="E164" i="12"/>
  <c r="G163" i="12"/>
  <c r="G87" i="5" l="1"/>
  <c r="H86" i="5"/>
  <c r="I86" i="5"/>
  <c r="E165" i="12"/>
  <c r="F164" i="12"/>
  <c r="G164" i="12"/>
  <c r="H87" i="5" l="1"/>
  <c r="G88" i="5"/>
  <c r="I87" i="5"/>
  <c r="F165" i="12"/>
  <c r="E166" i="12"/>
  <c r="G165" i="12"/>
  <c r="G89" i="5" l="1"/>
  <c r="H88" i="5"/>
  <c r="I88" i="5"/>
  <c r="E167" i="12"/>
  <c r="F166" i="12"/>
  <c r="G166" i="12"/>
  <c r="G90" i="5" l="1"/>
  <c r="H89" i="5"/>
  <c r="I89" i="5"/>
  <c r="I3" i="12"/>
  <c r="F167" i="12"/>
  <c r="E168" i="12"/>
  <c r="G167" i="12"/>
  <c r="I5" i="12" s="1"/>
  <c r="G91" i="5" l="1"/>
  <c r="H90" i="5"/>
  <c r="I90" i="5"/>
  <c r="F168" i="12"/>
  <c r="E169" i="12"/>
  <c r="G168" i="12"/>
  <c r="J3" i="12"/>
  <c r="J5" i="12" s="1"/>
  <c r="W6" i="12" s="1"/>
  <c r="G92" i="5" l="1"/>
  <c r="H91" i="5"/>
  <c r="I91" i="5"/>
  <c r="F169" i="12"/>
  <c r="E170" i="12"/>
  <c r="G169" i="12"/>
  <c r="G93" i="5" l="1"/>
  <c r="H92" i="5"/>
  <c r="I92" i="5"/>
  <c r="E171" i="12"/>
  <c r="F170" i="12"/>
  <c r="G170" i="12"/>
  <c r="G94" i="5" l="1"/>
  <c r="H93" i="5"/>
  <c r="I93" i="5"/>
  <c r="F171" i="12"/>
  <c r="E172" i="12"/>
  <c r="G171" i="12"/>
  <c r="G95" i="5" l="1"/>
  <c r="H94" i="5"/>
  <c r="I94" i="5"/>
  <c r="F172" i="12"/>
  <c r="E173" i="12"/>
  <c r="G172" i="12"/>
  <c r="G96" i="5" l="1"/>
  <c r="H95" i="5"/>
  <c r="I95" i="5"/>
  <c r="E174" i="12"/>
  <c r="F173" i="12"/>
  <c r="G173" i="12"/>
  <c r="G97" i="5" l="1"/>
  <c r="H96" i="5"/>
  <c r="I96" i="5"/>
  <c r="E175" i="12"/>
  <c r="F174" i="12"/>
  <c r="G174" i="12"/>
  <c r="G98" i="5" l="1"/>
  <c r="H97" i="5"/>
  <c r="I97" i="5"/>
  <c r="E176" i="12"/>
  <c r="F175" i="12"/>
  <c r="G175" i="12"/>
  <c r="G99" i="5" l="1"/>
  <c r="H98" i="5"/>
  <c r="I98" i="5"/>
  <c r="G176" i="12"/>
  <c r="F176" i="12"/>
  <c r="E177" i="12"/>
  <c r="G100" i="5" l="1"/>
  <c r="H99" i="5"/>
  <c r="I99" i="5"/>
  <c r="E178" i="12"/>
  <c r="G177" i="12"/>
  <c r="F177" i="12"/>
  <c r="G101" i="5" l="1"/>
  <c r="H100" i="5"/>
  <c r="I100" i="5"/>
  <c r="G178" i="12"/>
  <c r="F178" i="12"/>
  <c r="E179" i="12"/>
  <c r="G102" i="5" l="1"/>
  <c r="H101" i="5"/>
  <c r="I101" i="5"/>
  <c r="F179" i="12"/>
  <c r="E180" i="12"/>
  <c r="G179" i="12"/>
  <c r="G103" i="5" l="1"/>
  <c r="H102" i="5"/>
  <c r="I102" i="5"/>
  <c r="G180" i="12"/>
  <c r="F180" i="12"/>
  <c r="E181" i="12"/>
  <c r="G104" i="5" l="1"/>
  <c r="H103" i="5"/>
  <c r="I103" i="5"/>
  <c r="G181" i="12"/>
  <c r="F181" i="12"/>
  <c r="E182" i="12"/>
  <c r="G105" i="5" l="1"/>
  <c r="H104" i="5"/>
  <c r="I104" i="5"/>
  <c r="G182" i="12"/>
  <c r="E183" i="12"/>
  <c r="F182" i="12"/>
  <c r="G106" i="5" l="1"/>
  <c r="H105" i="5"/>
  <c r="I105" i="5"/>
  <c r="G183" i="12"/>
  <c r="F183" i="12"/>
  <c r="E184" i="12"/>
  <c r="G107" i="5" l="1"/>
  <c r="H106" i="5"/>
  <c r="I106" i="5"/>
  <c r="G184" i="12"/>
  <c r="E185" i="12"/>
  <c r="F184" i="12"/>
  <c r="G108" i="5" l="1"/>
  <c r="H107" i="5"/>
  <c r="I107" i="5"/>
  <c r="G185" i="12"/>
  <c r="E186" i="12"/>
  <c r="F185" i="12"/>
  <c r="G109" i="5" l="1"/>
  <c r="H108" i="5"/>
  <c r="I108" i="5"/>
  <c r="G186" i="12"/>
  <c r="E187" i="12"/>
  <c r="F186" i="12"/>
  <c r="G110" i="5" l="1"/>
  <c r="H109" i="5"/>
  <c r="I109" i="5"/>
  <c r="G187" i="12"/>
  <c r="E188" i="12"/>
  <c r="F187" i="12"/>
  <c r="G111" i="5" l="1"/>
  <c r="H110" i="5"/>
  <c r="I110" i="5"/>
  <c r="G188" i="12"/>
  <c r="F188" i="12"/>
  <c r="E189" i="12"/>
  <c r="G112" i="5" l="1"/>
  <c r="H111" i="5"/>
  <c r="I111" i="5"/>
  <c r="G189" i="12"/>
  <c r="E190" i="12"/>
  <c r="F189" i="12"/>
  <c r="H112" i="5" l="1"/>
  <c r="G113" i="5"/>
  <c r="I112" i="5"/>
  <c r="E191" i="12"/>
  <c r="G190" i="12"/>
  <c r="F190" i="12"/>
  <c r="G114" i="5" l="1"/>
  <c r="H113" i="5"/>
  <c r="I113" i="5"/>
  <c r="G191" i="12"/>
  <c r="F191" i="12"/>
  <c r="E192" i="12"/>
  <c r="G115" i="5" l="1"/>
  <c r="H114" i="5"/>
  <c r="I114" i="5"/>
  <c r="E193" i="12"/>
  <c r="G192" i="12"/>
  <c r="F192" i="12"/>
  <c r="G116" i="5" l="1"/>
  <c r="H115" i="5"/>
  <c r="I115" i="5"/>
  <c r="F193" i="12"/>
  <c r="G193" i="12"/>
  <c r="E194" i="12"/>
  <c r="G117" i="5" l="1"/>
  <c r="H116" i="5"/>
  <c r="I116" i="5"/>
  <c r="G194" i="12"/>
  <c r="F194" i="12"/>
  <c r="G118" i="5" l="1"/>
  <c r="H117" i="5"/>
  <c r="I117" i="5"/>
  <c r="G119" i="5" l="1"/>
  <c r="H118" i="5"/>
  <c r="I118" i="5"/>
  <c r="G120" i="5" l="1"/>
  <c r="H119" i="5"/>
  <c r="I119" i="5"/>
  <c r="G121" i="5" l="1"/>
  <c r="H120" i="5"/>
  <c r="I120" i="5"/>
  <c r="G122" i="5" l="1"/>
  <c r="H121" i="5"/>
  <c r="I121" i="5"/>
  <c r="G123" i="5" l="1"/>
  <c r="H122" i="5"/>
  <c r="I122" i="5"/>
  <c r="G124" i="5" l="1"/>
  <c r="H123" i="5"/>
  <c r="I123" i="5"/>
  <c r="G125" i="5" l="1"/>
  <c r="H124" i="5"/>
  <c r="I124" i="5"/>
  <c r="G126" i="5" l="1"/>
  <c r="H125" i="5"/>
  <c r="I125" i="5"/>
  <c r="G127" i="5" l="1"/>
  <c r="H126" i="5"/>
  <c r="I126" i="5"/>
  <c r="G128" i="5" l="1"/>
  <c r="H127" i="5"/>
  <c r="I127" i="5"/>
  <c r="G129" i="5" l="1"/>
  <c r="H128" i="5"/>
  <c r="I128" i="5"/>
  <c r="G130" i="5" l="1"/>
  <c r="H129" i="5"/>
  <c r="I129" i="5"/>
  <c r="G131" i="5" l="1"/>
  <c r="H130" i="5"/>
  <c r="I130" i="5"/>
  <c r="G132" i="5" l="1"/>
  <c r="H131" i="5"/>
  <c r="I131" i="5"/>
  <c r="G133" i="5" l="1"/>
  <c r="H132" i="5"/>
  <c r="I132" i="5"/>
  <c r="G134" i="5" l="1"/>
  <c r="H133" i="5"/>
  <c r="I133" i="5"/>
  <c r="G135" i="5" l="1"/>
  <c r="H134" i="5"/>
  <c r="I134" i="5"/>
  <c r="G136" i="5" l="1"/>
  <c r="H135" i="5"/>
  <c r="I135" i="5"/>
  <c r="G137" i="5" l="1"/>
  <c r="H136" i="5"/>
  <c r="I136" i="5"/>
  <c r="H137" i="5" l="1"/>
  <c r="K3" i="5" s="1"/>
  <c r="I137" i="5"/>
  <c r="K5" i="5" s="1"/>
  <c r="L3" i="5" l="1"/>
  <c r="L5" i="5" s="1"/>
  <c r="U8" i="5" s="1"/>
</calcChain>
</file>

<file path=xl/sharedStrings.xml><?xml version="1.0" encoding="utf-8"?>
<sst xmlns="http://schemas.openxmlformats.org/spreadsheetml/2006/main" count="749" uniqueCount="470">
  <si>
    <t>y</t>
  </si>
  <si>
    <t>s</t>
  </si>
  <si>
    <t>Difsq</t>
  </si>
  <si>
    <t>R2</t>
  </si>
  <si>
    <t>SqDif</t>
  </si>
  <si>
    <t>SqDif_mean</t>
  </si>
  <si>
    <t>Adj R2</t>
  </si>
  <si>
    <t>Sample Size</t>
  </si>
  <si>
    <t>y(model)</t>
  </si>
  <si>
    <t>t(days)</t>
  </si>
  <si>
    <t>Ac</t>
  </si>
  <si>
    <t>Mean</t>
  </si>
  <si>
    <t>Sigma</t>
  </si>
  <si>
    <t>Muc</t>
  </si>
  <si>
    <t>Ln(t)</t>
  </si>
  <si>
    <t>z</t>
  </si>
  <si>
    <t>y-y1c</t>
  </si>
  <si>
    <t>DifofAdjR2</t>
  </si>
  <si>
    <t>CDF</t>
  </si>
  <si>
    <t>PDF</t>
  </si>
  <si>
    <t>Y-Y0C</t>
  </si>
  <si>
    <t>y-y0P</t>
  </si>
  <si>
    <t>Ac= area; infected population(model)</t>
  </si>
  <si>
    <t>Ac*0.8413</t>
  </si>
  <si>
    <t>Ac*0.9772</t>
  </si>
  <si>
    <t>Population</t>
  </si>
  <si>
    <t>Days</t>
  </si>
  <si>
    <t>Actual Poupulation</t>
  </si>
  <si>
    <t>Diff_AdjR2</t>
  </si>
  <si>
    <t>u(days)</t>
  </si>
  <si>
    <t>t(original)</t>
  </si>
  <si>
    <t>w</t>
  </si>
  <si>
    <t>kx</t>
  </si>
  <si>
    <t>k</t>
  </si>
  <si>
    <t>d</t>
  </si>
  <si>
    <t>(kx)^d</t>
  </si>
  <si>
    <t>Date</t>
  </si>
  <si>
    <t>Day</t>
  </si>
  <si>
    <t>Infec/1M</t>
  </si>
  <si>
    <t>7-day Avg-Cumulative</t>
  </si>
  <si>
    <t>Daily-7day</t>
  </si>
  <si>
    <t>Infection 1/22/20 /1M</t>
  </si>
  <si>
    <t>7-dayCumulative</t>
  </si>
  <si>
    <t>Daily-7dayavg</t>
  </si>
  <si>
    <t>Infection 1/23/20 /1M</t>
  </si>
  <si>
    <t>Infection 1/24/20 /1M</t>
  </si>
  <si>
    <t>Infection 1/25/20 /1M</t>
  </si>
  <si>
    <t>Infection 1/26/20 /1M</t>
  </si>
  <si>
    <t>Infection 1/27/20 /1M</t>
  </si>
  <si>
    <t>Infection 1/28/20 /1M</t>
  </si>
  <si>
    <t>Infection 1/29/20 /1M</t>
  </si>
  <si>
    <t>Infection 1/30/20 /1M</t>
  </si>
  <si>
    <t>Infection 1/31/20 /1M</t>
  </si>
  <si>
    <t>Infection 2/1/20 /1M</t>
  </si>
  <si>
    <t>Infection 2/2/20 /1M</t>
  </si>
  <si>
    <t>Infection 2/3/20 /1M</t>
  </si>
  <si>
    <t>Infection 2/4/20 /1M</t>
  </si>
  <si>
    <t>Infection 2/5/20 /1M</t>
  </si>
  <si>
    <t>Infection 2/6/20 /1M</t>
  </si>
  <si>
    <t>Infection 2/7/20 /1M</t>
  </si>
  <si>
    <t>Infection 2/8/20 /1M</t>
  </si>
  <si>
    <t>Infection 2/9/20 /1M</t>
  </si>
  <si>
    <t>Infection 2/10/20 /1M</t>
  </si>
  <si>
    <t>Infection 2/11/20 /1M</t>
  </si>
  <si>
    <t>Infection 2/12/20 /1M</t>
  </si>
  <si>
    <t>Infection 2/13/20 /1M</t>
  </si>
  <si>
    <t>Infection 2/14/20 /1M</t>
  </si>
  <si>
    <t>Infection 2/15/20 /1M</t>
  </si>
  <si>
    <t>Infection 2/16/20 /1M</t>
  </si>
  <si>
    <t>Infection 2/17/20 /1M</t>
  </si>
  <si>
    <t>Infection 2/18/20 /1M</t>
  </si>
  <si>
    <t>Infection 2/19/20 /1M</t>
  </si>
  <si>
    <t>Infection 2/20/20 /1M</t>
  </si>
  <si>
    <t>Infection 2/21/20 /1M</t>
  </si>
  <si>
    <t>Infection 2/22/20 /1M</t>
  </si>
  <si>
    <t>Infection 2/23/20 /1M</t>
  </si>
  <si>
    <t>Infection 2/24/20 /1M</t>
  </si>
  <si>
    <t>Infection 2/25/20 /1M</t>
  </si>
  <si>
    <t>Infection 2/26/20 /1M</t>
  </si>
  <si>
    <t>Infection 2/27/20 /1M</t>
  </si>
  <si>
    <t>Infection 2/28/20 /1M</t>
  </si>
  <si>
    <t>Infection 2/29/20 /1M</t>
  </si>
  <si>
    <t>Infection 3/1/20 /1M</t>
  </si>
  <si>
    <t>Infection 3/2/20 /1M</t>
  </si>
  <si>
    <t>Infection 3/3/20 /1M</t>
  </si>
  <si>
    <t>Infection 3/4/20 /1M</t>
  </si>
  <si>
    <t>Infection 3/5/20 /1M</t>
  </si>
  <si>
    <t>Infection 3/6/20 /1M</t>
  </si>
  <si>
    <t>Infection 3/7/20 /1M</t>
  </si>
  <si>
    <t>Infection 3/8/20 /1M</t>
  </si>
  <si>
    <t>Infection 3/9/20 /1M</t>
  </si>
  <si>
    <t>Infection 3/10/20 /1M</t>
  </si>
  <si>
    <t>Infection 3/11/20 /1M</t>
  </si>
  <si>
    <t>Infection 3/12/20 /1M</t>
  </si>
  <si>
    <t>Infection 3/13/20 /1M</t>
  </si>
  <si>
    <t>Infection 3/14/20 /1M</t>
  </si>
  <si>
    <t>Infection 3/15/20 /1M</t>
  </si>
  <si>
    <t>Infection 3/16/20 /1M</t>
  </si>
  <si>
    <t>Infection 3/17/20 /1M</t>
  </si>
  <si>
    <t>Infection 3/18/20 /1M</t>
  </si>
  <si>
    <t>Infection 3/19/20 /1M</t>
  </si>
  <si>
    <t>Infection 3/20/20 /1M</t>
  </si>
  <si>
    <t>Infection 3/21/20 /1M</t>
  </si>
  <si>
    <t>Infection 3/22/20 /1M</t>
  </si>
  <si>
    <t>Infection 3/23/20 /1M</t>
  </si>
  <si>
    <t>Infection 3/24/20 /1M</t>
  </si>
  <si>
    <t>Infection 3/25/20 /1M</t>
  </si>
  <si>
    <t>Infection 3/26/20 /1M</t>
  </si>
  <si>
    <t>Infection 3/27/20 /1M</t>
  </si>
  <si>
    <t>Infection 3/28/20 /1M</t>
  </si>
  <si>
    <t>Infection 3/29/20 /1M</t>
  </si>
  <si>
    <t>Infection 3/30/20 /1M</t>
  </si>
  <si>
    <t>Infection 3/31/20 /1M</t>
  </si>
  <si>
    <t>Infection 4/1/20 /1M</t>
  </si>
  <si>
    <t>Infection 4/2/20 /1M</t>
  </si>
  <si>
    <t>Infection 4/3/20 /1M</t>
  </si>
  <si>
    <t>Infection 4/4/20 /1M</t>
  </si>
  <si>
    <t>Infection 4/5/20 /1M</t>
  </si>
  <si>
    <t>Infection 4/6/20 /1M</t>
  </si>
  <si>
    <t>Infection 4/7/20 /1M</t>
  </si>
  <si>
    <t>Infection 4/8/20 /1M</t>
  </si>
  <si>
    <t>Infection 4/9/20 /1M</t>
  </si>
  <si>
    <t>Infection 4/10/20 /1M</t>
  </si>
  <si>
    <t>Infection 4/11/20 /1M</t>
  </si>
  <si>
    <t>Infection 4/12/20 /1M</t>
  </si>
  <si>
    <t>Infection 4/13/20 /1M</t>
  </si>
  <si>
    <t>Infection 4/14/20 /1M</t>
  </si>
  <si>
    <t>Infection 4/15/20 /1M</t>
  </si>
  <si>
    <t>Infection 4/16/20 /1M</t>
  </si>
  <si>
    <t>Infection 4/17/20 /1M</t>
  </si>
  <si>
    <t>Infection 4/18/20 /1M</t>
  </si>
  <si>
    <t>Infection 4/19/20 /1M</t>
  </si>
  <si>
    <t>Infection 4/20/20 /1M</t>
  </si>
  <si>
    <t>Infection 4/21/20 /1M</t>
  </si>
  <si>
    <t>Infection 4/22/20 /1M</t>
  </si>
  <si>
    <t>Infection 4/23/20 /1M</t>
  </si>
  <si>
    <t>Infection 4/24/20 /1M</t>
  </si>
  <si>
    <t>Infection 4/25/20 /1M</t>
  </si>
  <si>
    <t>Infection 4/26/20 /1M</t>
  </si>
  <si>
    <t>Infection 4/27/20 /1M</t>
  </si>
  <si>
    <t>Infection 4/28/20 /1M</t>
  </si>
  <si>
    <t>Infection 4/29/20 /1M</t>
  </si>
  <si>
    <t>Infection 4/30/20 /1M</t>
  </si>
  <si>
    <t>Infection 5/1/20 /1M</t>
  </si>
  <si>
    <t>Infection 5/2/20 /1M</t>
  </si>
  <si>
    <t>Infection 5/3/20 /1M</t>
  </si>
  <si>
    <t>Infection 5/4/20 /1M</t>
  </si>
  <si>
    <t>Infection 5/5/20 /1M</t>
  </si>
  <si>
    <t>Infection 5/6/20 /1M</t>
  </si>
  <si>
    <t>Infection 5/7/20 /1M</t>
  </si>
  <si>
    <t>Infection 5/8/20 /1M</t>
  </si>
  <si>
    <t>Infection 5/9/20 /1M</t>
  </si>
  <si>
    <t>Infection 5/10/20 /1M</t>
  </si>
  <si>
    <t>Infection 5/11/20 /1M</t>
  </si>
  <si>
    <t>Infection 5/12/20 /1M</t>
  </si>
  <si>
    <t>Infection 5/13/20 /1M</t>
  </si>
  <si>
    <t>Infection 5/14/20 /1M</t>
  </si>
  <si>
    <t>Infection 5/15/20 /1M</t>
  </si>
  <si>
    <t>Infection 5/16/20 /1M</t>
  </si>
  <si>
    <t>Infection 5/17/20 /1M</t>
  </si>
  <si>
    <t>Infection 5/18/20 /1M</t>
  </si>
  <si>
    <t>Infection 5/19/20 /1M</t>
  </si>
  <si>
    <t>Infection 5/20/20 /1M</t>
  </si>
  <si>
    <t>Infection 5/21/20 /1M</t>
  </si>
  <si>
    <t>Infection 5/22/20 /1M</t>
  </si>
  <si>
    <t>Infection 5/23/20 /1M</t>
  </si>
  <si>
    <t>Infection 5/24/20 /1M</t>
  </si>
  <si>
    <t>Infection 5/25/20 /1M</t>
  </si>
  <si>
    <t>Infection 5/26/20 /1M</t>
  </si>
  <si>
    <t>Infection 5/27/20 /1M</t>
  </si>
  <si>
    <t>Infection 5/28/20 /1M</t>
  </si>
  <si>
    <t>Infection 5/29/20 /1M</t>
  </si>
  <si>
    <t>Infection 5/30/20 /1M</t>
  </si>
  <si>
    <t>Infection 5/31/20 /1M</t>
  </si>
  <si>
    <t>Infection 6/1/20 /1M</t>
  </si>
  <si>
    <t>Infection 6/2/20 /1M</t>
  </si>
  <si>
    <t>Infection 6/3/20 /1M</t>
  </si>
  <si>
    <t>Infection 6/4/20 /1M</t>
  </si>
  <si>
    <t>Infection 6/5/20 /1M</t>
  </si>
  <si>
    <t>Infection 6/6/20 /1M</t>
  </si>
  <si>
    <t>Infection 6/7/20 /1M</t>
  </si>
  <si>
    <t>Infection 6/8/20 /1M</t>
  </si>
  <si>
    <t>Infection 6/9/20 /1M</t>
  </si>
  <si>
    <t>Infection 6/10/20 /1M</t>
  </si>
  <si>
    <t>Infection 6/11/20 /1M</t>
  </si>
  <si>
    <t>Infection 6/12/20 /1M</t>
  </si>
  <si>
    <t>Infection 6/13/20 /1M</t>
  </si>
  <si>
    <t>Infection 6/14/20 /1M</t>
  </si>
  <si>
    <t>Infection 6/15/20 /1M</t>
  </si>
  <si>
    <t>Infection 6/16/20 /1M</t>
  </si>
  <si>
    <t>Infection 6/17/20 /1M</t>
  </si>
  <si>
    <t>Infection 6/18/20 /1M</t>
  </si>
  <si>
    <t>Infection 6/19/20 /1M</t>
  </si>
  <si>
    <t>Infection 6/20/20 /1M</t>
  </si>
  <si>
    <t>Infection 6/21/20 /1M</t>
  </si>
  <si>
    <t>Infection 6/22/20 /1M</t>
  </si>
  <si>
    <t>Infection 6/23/20 /1M</t>
  </si>
  <si>
    <t>Infection 6/24/20 /1M</t>
  </si>
  <si>
    <t>Infection 6/25/20 /1M</t>
  </si>
  <si>
    <t>Infection 6/26/20 /1M</t>
  </si>
  <si>
    <t>Infection 6/27/20 /1M</t>
  </si>
  <si>
    <t>Infection 6/28/20 /1M</t>
  </si>
  <si>
    <t>Infection 6/29/20 /1M</t>
  </si>
  <si>
    <t>Infection 6/30/20 /1M</t>
  </si>
  <si>
    <t>Infection 7/1/20 /1M</t>
  </si>
  <si>
    <t>Infection 7/2/20 /1M</t>
  </si>
  <si>
    <t>Infection 7/3/20 /1M</t>
  </si>
  <si>
    <t>Infection 7/4/20 /1M</t>
  </si>
  <si>
    <t>Infection 7/5/20 /1M</t>
  </si>
  <si>
    <t>Infection 7/6/20 /1M</t>
  </si>
  <si>
    <t>Infection 7/7/20 /1M</t>
  </si>
  <si>
    <t>Infection 7/8/20 /1M</t>
  </si>
  <si>
    <t>Infection 7/9/20 /1M</t>
  </si>
  <si>
    <t>Infection 7/10/20 /1M</t>
  </si>
  <si>
    <t>Infection 7/11/20 /1M</t>
  </si>
  <si>
    <t>Infection 7/12/20 /1M</t>
  </si>
  <si>
    <t>Infection 7/13/20 /1M</t>
  </si>
  <si>
    <t>Infection 7/14/20 /1M</t>
  </si>
  <si>
    <t>Infection 7/15/20 /1M</t>
  </si>
  <si>
    <t>Infection 7/16/20 /1M</t>
  </si>
  <si>
    <t>Infection 7/17/20 /1M</t>
  </si>
  <si>
    <t>Infection 7/18/20 /1M</t>
  </si>
  <si>
    <t>Infection 7/19/20 /1M</t>
  </si>
  <si>
    <t>Infection 7/20/20 /1M</t>
  </si>
  <si>
    <t>Infection 7/21/20 /1M</t>
  </si>
  <si>
    <t>Infection 7/22/20 /1M</t>
  </si>
  <si>
    <t>Infection 7/23/20 /1M</t>
  </si>
  <si>
    <t>Infection 7/24/20 /1M</t>
  </si>
  <si>
    <t>Infection 7/25/20 /1M</t>
  </si>
  <si>
    <t>Infection 7/26/20 /1M</t>
  </si>
  <si>
    <t>Infection 7/27/20 /1M</t>
  </si>
  <si>
    <t>Infection 7/28/20 /1M</t>
  </si>
  <si>
    <t>Infection 7/29/20 /1M</t>
  </si>
  <si>
    <t>Infection 7/30/20 /1M</t>
  </si>
  <si>
    <t>Infection 7/31/20 /1M</t>
  </si>
  <si>
    <t>Infection 8/1/20 /1M</t>
  </si>
  <si>
    <t>Infection 8/2/20 /1M</t>
  </si>
  <si>
    <t>Infection 8/3/20 /1M</t>
  </si>
  <si>
    <t>Infection 8/4/20 /1M</t>
  </si>
  <si>
    <t>Infection 8/5/20 /1M</t>
  </si>
  <si>
    <t>Infection 8/6/20 /1M</t>
  </si>
  <si>
    <t>Infection 8/7/20 /1M</t>
  </si>
  <si>
    <t>Infection 8/8/20 /1M</t>
  </si>
  <si>
    <t>Infection 8/9/20 /1M</t>
  </si>
  <si>
    <t>Infection 8/10/20 /1M</t>
  </si>
  <si>
    <t>Infection 8/11/20 /1M</t>
  </si>
  <si>
    <t>Infection 8/12/20 /1M</t>
  </si>
  <si>
    <t>Infection 8/13/20 /1M</t>
  </si>
  <si>
    <t>Infection 8/14/20 /1M</t>
  </si>
  <si>
    <t>Infection 8/15/20 /1M</t>
  </si>
  <si>
    <t>Infection 8/16/20 /1M</t>
  </si>
  <si>
    <t>Infection 8/17/20 /1M</t>
  </si>
  <si>
    <t>Infection 8/18/20 /1M</t>
  </si>
  <si>
    <t>Infection 8/19/20 /1M</t>
  </si>
  <si>
    <t>Infection 8/20/20 /1M</t>
  </si>
  <si>
    <t>Infection 8/21/20 /1M</t>
  </si>
  <si>
    <t>Infection 8/22/20 /1M</t>
  </si>
  <si>
    <t>Infection 8/23/20 /1M</t>
  </si>
  <si>
    <t>Infection 8/24/20 /1M</t>
  </si>
  <si>
    <t>Infection 8/25/20 /1M</t>
  </si>
  <si>
    <t>Infection 8/26/20 /1M</t>
  </si>
  <si>
    <t>Infection 8/27/20 /1M</t>
  </si>
  <si>
    <t>Infection 8/28/20 /1M</t>
  </si>
  <si>
    <t>Infection 8/29/20 /1M</t>
  </si>
  <si>
    <t>Infection 8/30/20 /1M</t>
  </si>
  <si>
    <t>Infection 8/31/20 /1M</t>
  </si>
  <si>
    <t>Infection 9/1/20 /1M</t>
  </si>
  <si>
    <t>Infection 9/2/20 /1M</t>
  </si>
  <si>
    <t>Infection 9/3/20 /1M</t>
  </si>
  <si>
    <t>Infection 9/4/20 /1M</t>
  </si>
  <si>
    <t>Infection 9/5/20 /1M</t>
  </si>
  <si>
    <t>Infection 9/6/20 /1M</t>
  </si>
  <si>
    <t>Infection 9/7/20 /1M</t>
  </si>
  <si>
    <t>Infection 9/8/20 /1M</t>
  </si>
  <si>
    <t>Infection 9/9/20 /1M</t>
  </si>
  <si>
    <t>Infection 9/10/20 /1M</t>
  </si>
  <si>
    <t>Infection 9/11/20 /1M</t>
  </si>
  <si>
    <t>Infection 9/12/20 /1M</t>
  </si>
  <si>
    <t>Infection 9/13/20 /1M</t>
  </si>
  <si>
    <t>Infection 9/14/20 /1M</t>
  </si>
  <si>
    <t>Infection 9/15/20 /1M</t>
  </si>
  <si>
    <t>Infection 9/16/20 /1M</t>
  </si>
  <si>
    <t>Infection 9/17/20 /1M</t>
  </si>
  <si>
    <t>Infection 9/18/20 /1M</t>
  </si>
  <si>
    <t>Infection 9/19/20 /1M</t>
  </si>
  <si>
    <t>Infection 9/20/20 /1M</t>
  </si>
  <si>
    <t>Infection 9/21/20 /1M</t>
  </si>
  <si>
    <t>Infection 9/22/20 /1M</t>
  </si>
  <si>
    <t>Infection 9/23/20 /1M</t>
  </si>
  <si>
    <t>Infection 9/24/20 /1M</t>
  </si>
  <si>
    <t>Infection 9/25/20 /1M</t>
  </si>
  <si>
    <t>Infection 9/26/20 /1M</t>
  </si>
  <si>
    <t>Infection 9/27/20 /1M</t>
  </si>
  <si>
    <t>Infection 9/28/20 /1M</t>
  </si>
  <si>
    <t>Infection 9/29/20 /1M</t>
  </si>
  <si>
    <t>Infection 9/30/20 /1M</t>
  </si>
  <si>
    <t>Infection 10/1/20 /1M</t>
  </si>
  <si>
    <t>Infection 10/2/20 /1M</t>
  </si>
  <si>
    <t>Infection 10/3/20 /1M</t>
  </si>
  <si>
    <t>Infection 10/4/20 /1M</t>
  </si>
  <si>
    <t>Infection 10/5/20 /1M</t>
  </si>
  <si>
    <t>Infection 10/6/20 /1M</t>
  </si>
  <si>
    <t>Infection 10/7/20 /1M</t>
  </si>
  <si>
    <t>Infection 10/8/20 /1M</t>
  </si>
  <si>
    <t>Infection 10/9/20 /1M</t>
  </si>
  <si>
    <t>Infection 10/10/20 /1M</t>
  </si>
  <si>
    <t>Infection 10/11/20 /1M</t>
  </si>
  <si>
    <t>Infection 10/12/20 /1M</t>
  </si>
  <si>
    <t>Infection 10/13/20 /1M</t>
  </si>
  <si>
    <t>Infection 10/14/20 /1M</t>
  </si>
  <si>
    <t>Infection 10/15/20 /1M</t>
  </si>
  <si>
    <t>Infection 10/16/20 /1M</t>
  </si>
  <si>
    <t>Infection 10/17/20 /1M</t>
  </si>
  <si>
    <t>Infection 10/18/20 /1M</t>
  </si>
  <si>
    <t>Infection 10/19/20 /1M</t>
  </si>
  <si>
    <t>Infection 10/20/20 /1M</t>
  </si>
  <si>
    <t>Infection 10/21/20 /1M</t>
  </si>
  <si>
    <t>Infection 10/22/20 /1M</t>
  </si>
  <si>
    <t>Infection 10/23/20 /1M</t>
  </si>
  <si>
    <t>Infection 10/24/20 /1M</t>
  </si>
  <si>
    <t>Infection 10/25/20 /1M</t>
  </si>
  <si>
    <t>Infection 10/26/20 /1M</t>
  </si>
  <si>
    <t>Infection 10/27/20 /1M</t>
  </si>
  <si>
    <t>Infection 10/28/20 /1M</t>
  </si>
  <si>
    <t>Infection 10/29/20 /1M</t>
  </si>
  <si>
    <t>Infection 10/30/20 /1M</t>
  </si>
  <si>
    <t>Infection 10/31/20 /1M</t>
  </si>
  <si>
    <t>Infection 11/1/20 /1M</t>
  </si>
  <si>
    <t>Infection 11/2/20 /1M</t>
  </si>
  <si>
    <t>Infection 11/3/20 /1M</t>
  </si>
  <si>
    <t>Infection 11/4/20 /1M</t>
  </si>
  <si>
    <t>Infection 11/5/20 /1M</t>
  </si>
  <si>
    <t>Infection 11/6/20 /1M</t>
  </si>
  <si>
    <t>Infection 11/7/20 /1M</t>
  </si>
  <si>
    <t>Infection 11/8/20 /1M</t>
  </si>
  <si>
    <t>Infection 11/9/20 /1M</t>
  </si>
  <si>
    <t>Infection 11/10/20 /1M</t>
  </si>
  <si>
    <t>Infection 11/11/20 /1M</t>
  </si>
  <si>
    <t>Infection 11/12/20 /1M</t>
  </si>
  <si>
    <t>Infection 11/13/20 /1M</t>
  </si>
  <si>
    <t>Infection 11/14/20 /1M</t>
  </si>
  <si>
    <t>Infection 11/15/20 /1M</t>
  </si>
  <si>
    <t>Infection 11/16/20 /1M</t>
  </si>
  <si>
    <t>Infection 11/17/20 /1M</t>
  </si>
  <si>
    <t>Infection 11/18/20 /1M</t>
  </si>
  <si>
    <t>Infection 11/19/20 /1M</t>
  </si>
  <si>
    <t>Infection 11/20/20 /1M</t>
  </si>
  <si>
    <t>Infection 11/21/20 /1M</t>
  </si>
  <si>
    <t>Infection 11/22/20 /1M</t>
  </si>
  <si>
    <t>Infection 11/23/20 /1M</t>
  </si>
  <si>
    <t>Infection 11/24/20 /1M</t>
  </si>
  <si>
    <t>Infection 11/25/20 /1M</t>
  </si>
  <si>
    <t>Infection 11/26/20 /1M</t>
  </si>
  <si>
    <t>Infection 11/27/20 /1M</t>
  </si>
  <si>
    <t>Infection 11/28/20 /1M</t>
  </si>
  <si>
    <t>Infection 11/29/20 /1M</t>
  </si>
  <si>
    <t>Infection 11/30/20 /1M</t>
  </si>
  <si>
    <t>Infection 12/1/20 /1M</t>
  </si>
  <si>
    <t>Infection 12/2/20 /1M</t>
  </si>
  <si>
    <t>Infection 12/3/20 /1M</t>
  </si>
  <si>
    <t>Infection 12/4/20 /1M</t>
  </si>
  <si>
    <t>Infection 12/5/20 /1M</t>
  </si>
  <si>
    <t>Infection 12/6/20 /1M</t>
  </si>
  <si>
    <t>Infection 12/7/20 /1M</t>
  </si>
  <si>
    <t>Infection 12/8/20 /1M</t>
  </si>
  <si>
    <t>Infection 12/9/20 /1M</t>
  </si>
  <si>
    <t>Infection 12/10/20 /1M</t>
  </si>
  <si>
    <t>Infection 12/11/20 /1M</t>
  </si>
  <si>
    <t>Infection 12/12/20 /1M</t>
  </si>
  <si>
    <t>Infection 12/13/20 /1M</t>
  </si>
  <si>
    <t>Infection 12/14/20 /1M</t>
  </si>
  <si>
    <t>Infection 12/15/20 /1M</t>
  </si>
  <si>
    <t>Infection 12/16/20 /1M</t>
  </si>
  <si>
    <t>Infection 12/17/20 /1M</t>
  </si>
  <si>
    <t>Infection 12/18/20 /1M</t>
  </si>
  <si>
    <t>Infection 12/19/20 /1M</t>
  </si>
  <si>
    <t>Infection 12/20/20 /1M</t>
  </si>
  <si>
    <t>Infection 12/21/20 /1M</t>
  </si>
  <si>
    <t>Infection 12/22/20 /1M</t>
  </si>
  <si>
    <t>Infection 12/23/20 /1M</t>
  </si>
  <si>
    <t>Infection 12/24/20 /1M</t>
  </si>
  <si>
    <t>Infection 12/25/20 /1M</t>
  </si>
  <si>
    <t>Infection 12/26/20 /1M</t>
  </si>
  <si>
    <t>Infection 12/27/20 /1M</t>
  </si>
  <si>
    <t>Infection 12/28/20 /1M</t>
  </si>
  <si>
    <t>Infection 12/29/20 /1M</t>
  </si>
  <si>
    <t>Infection 12/30/20 /1M</t>
  </si>
  <si>
    <t>Infection 12/31/20 /1M</t>
  </si>
  <si>
    <t>Infection 1/1/21 /1M</t>
  </si>
  <si>
    <t>Infection 1/2/21 /1M</t>
  </si>
  <si>
    <t>Infection 1/3/21 /1M</t>
  </si>
  <si>
    <t>Infection 1/4/21 /1M</t>
  </si>
  <si>
    <t>Infection 1/5/21 /1M</t>
  </si>
  <si>
    <t>Infection 1/6/21 /1M</t>
  </si>
  <si>
    <t>Infection 1/7/21 /1M</t>
  </si>
  <si>
    <t>Infection 1/8/21 /1M</t>
  </si>
  <si>
    <t>Infection 1/9/21 /1M</t>
  </si>
  <si>
    <t>Infection 1/10/21 /1M</t>
  </si>
  <si>
    <t>Infection 1/11/21 /1M</t>
  </si>
  <si>
    <t>Infection 1/12/21 /1M</t>
  </si>
  <si>
    <t>Infection 1/13/21 /1M</t>
  </si>
  <si>
    <t>Infection 1/14/21 /1M</t>
  </si>
  <si>
    <t>Infection 1/15/21 /1M</t>
  </si>
  <si>
    <t>Infection 1/16/21 /1M</t>
  </si>
  <si>
    <t>Infection 1/17/21 /1M</t>
  </si>
  <si>
    <t>Infection 1/18/21 /1M</t>
  </si>
  <si>
    <t>Infection 1/19/21 /1M</t>
  </si>
  <si>
    <t>Infection 1/20/21 /1M</t>
  </si>
  <si>
    <t>Infection 1/21/21 /1M</t>
  </si>
  <si>
    <t>Infection 1/22/21 /1M</t>
  </si>
  <si>
    <t>Infection 1/23/21 /1M</t>
  </si>
  <si>
    <t>Infection 1/24/21 /1M</t>
  </si>
  <si>
    <t>Infection 1/25/21 /1M</t>
  </si>
  <si>
    <t>Infection 1/26/21 /1M</t>
  </si>
  <si>
    <t>Infection 1/27/21 /1M</t>
  </si>
  <si>
    <t>Infection 1/28/21 /1M</t>
  </si>
  <si>
    <t>Infection 1/29/21 /1M</t>
  </si>
  <si>
    <t>Infection 1/30/21 /1M</t>
  </si>
  <si>
    <t>Infection 1/31/21 /1M</t>
  </si>
  <si>
    <t>Infection 2/1/21 /1M</t>
  </si>
  <si>
    <t>Infection 2/2/21 /1M</t>
  </si>
  <si>
    <t>Infection 2/3/21 /1M</t>
  </si>
  <si>
    <t>Infection 2/4/21 /1M</t>
  </si>
  <si>
    <t>Infection 2/5/21 /1M</t>
  </si>
  <si>
    <t>Infection 2/6/21 /1M</t>
  </si>
  <si>
    <t>Infection 2/7/21 /1M</t>
  </si>
  <si>
    <t>Infection 2/8/21 /1M</t>
  </si>
  <si>
    <t>Infection 2/9/21 /1M</t>
  </si>
  <si>
    <t>Infection 2/10/21 /1M</t>
  </si>
  <si>
    <t>Infection 2/11/21 /1M</t>
  </si>
  <si>
    <t>Infection 2/12/21 /1M</t>
  </si>
  <si>
    <t>Infection 2/13/21 /1M</t>
  </si>
  <si>
    <t>Infection 2/14/21 /1M</t>
  </si>
  <si>
    <t>Infection 2/15/21 /1M</t>
  </si>
  <si>
    <t>Infection 2/16/21 /1M</t>
  </si>
  <si>
    <t>Infection 2/17/21 /1M</t>
  </si>
  <si>
    <t>Infection 2/18/21 /1M</t>
  </si>
  <si>
    <t>Infection 2/19/21 /1M</t>
  </si>
  <si>
    <t>Infection 2/20/21 /1M</t>
  </si>
  <si>
    <t>Infection 2/21/21 /1M</t>
  </si>
  <si>
    <t>Infection 2/22/21 /1M</t>
  </si>
  <si>
    <t>Infection 2/23/21 /1M</t>
  </si>
  <si>
    <t>Infection 2/24/21 /1M</t>
  </si>
  <si>
    <t>Infection 2/25/21 /1M</t>
  </si>
  <si>
    <t>Infection 2/26/21 /1M</t>
  </si>
  <si>
    <t>Infection 2/27/21 /1M</t>
  </si>
  <si>
    <t>Infection 2/28/21 /1M</t>
  </si>
  <si>
    <t>Infection 3/1/21 /1M</t>
  </si>
  <si>
    <t>Infection 3/2/21 /1M</t>
  </si>
  <si>
    <t>Infection 3/3/21 /1M</t>
  </si>
  <si>
    <t>Infection 3/4/21 /1M</t>
  </si>
  <si>
    <t>Infection 3/5/21 /1M</t>
  </si>
  <si>
    <t>Infection 3/6/21 /1M</t>
  </si>
  <si>
    <t>Infection 3/7/21 /1M</t>
  </si>
  <si>
    <t>Infection 3/8/21 /1M</t>
  </si>
  <si>
    <t>Infection 3/9/21 /1M</t>
  </si>
  <si>
    <t>Infection 3/10/21 /1M</t>
  </si>
  <si>
    <t>Infection 3/11/21 /1M</t>
  </si>
  <si>
    <t>Infection 3/12/21 /1M</t>
  </si>
  <si>
    <t>Infection 3/13/21 /1M</t>
  </si>
  <si>
    <t>Infection 3/14/21 /1M</t>
  </si>
  <si>
    <t>Infection 3/15/21 /1M</t>
  </si>
  <si>
    <t>Y</t>
  </si>
  <si>
    <t>exp(x)</t>
  </si>
  <si>
    <t>Difsq1</t>
  </si>
  <si>
    <t>Difsq2</t>
  </si>
  <si>
    <t>SqDif1</t>
  </si>
  <si>
    <t>Wave1</t>
  </si>
  <si>
    <t>Country: Finland</t>
  </si>
  <si>
    <t>mode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</si>
</sst>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00000"/>
  </numFmts>
  <fonts count="10" x14ac:knownFonts="1"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b/>
      <sz val="9"/>
      <color rgb="FF000000"/>
      <name val="Helvetica"/>
      <family val="2"/>
    </font>
    <font>
      <sz val="9"/>
      <color rgb="FF000000"/>
      <name val="Helvetica"/>
      <family val="2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FFCC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Fill="1"/>
    <xf numFmtId="164" fontId="0" fillId="0" borderId="0" xfId="0" applyNumberFormat="1"/>
    <xf numFmtId="0" fontId="4" fillId="0" borderId="0" xfId="0" applyFont="1"/>
    <xf numFmtId="0" fontId="5" fillId="6" borderId="0" xfId="0" applyFont="1" applyFill="1" applyAlignment="1">
      <alignment horizontal="center" vertical="center" wrapText="1"/>
    </xf>
    <xf numFmtId="0" fontId="6" fillId="7" borderId="0" xfId="0" applyFont="1" applyFill="1" applyAlignment="1">
      <alignment horizontal="center" vertical="center" wrapText="1"/>
    </xf>
    <xf numFmtId="0" fontId="7" fillId="6" borderId="0" xfId="0" applyFont="1" applyFill="1" applyAlignment="1">
      <alignment horizontal="right" vertical="center" wrapText="1"/>
    </xf>
    <xf numFmtId="165" fontId="8" fillId="7" borderId="0" xfId="0" applyNumberFormat="1" applyFont="1" applyFill="1" applyAlignment="1">
      <alignment horizontal="right" vertical="center" wrapText="1"/>
    </xf>
    <xf numFmtId="0" fontId="0" fillId="0" borderId="1" xfId="0" applyBorder="1"/>
    <xf numFmtId="2" fontId="0" fillId="0" borderId="0" xfId="0" applyNumberFormat="1"/>
    <xf numFmtId="0" fontId="7" fillId="2" borderId="0" xfId="0" applyFont="1" applyFill="1" applyAlignment="1">
      <alignment horizontal="right" vertical="center" wrapText="1"/>
    </xf>
    <xf numFmtId="0" fontId="0" fillId="9" borderId="0" xfId="0" applyFill="1" applyAlignment="1">
      <alignment horizontal="center"/>
    </xf>
    <xf numFmtId="0" fontId="0" fillId="10" borderId="0" xfId="0" applyFill="1"/>
    <xf numFmtId="0" fontId="0" fillId="11" borderId="0" xfId="0" applyFill="1"/>
    <xf numFmtId="0" fontId="0" fillId="9" borderId="2" xfId="0" applyFill="1" applyBorder="1"/>
    <xf numFmtId="0" fontId="0" fillId="9" borderId="3" xfId="0" applyFill="1" applyBorder="1"/>
    <xf numFmtId="0" fontId="0" fillId="9" borderId="4" xfId="0" applyFill="1" applyBorder="1"/>
    <xf numFmtId="164" fontId="0" fillId="9" borderId="5" xfId="0" applyNumberFormat="1" applyFill="1" applyBorder="1"/>
    <xf numFmtId="0" fontId="0" fillId="9" borderId="6" xfId="0" applyFill="1" applyBorder="1"/>
    <xf numFmtId="0" fontId="0" fillId="9" borderId="7" xfId="0" applyFill="1" applyBorder="1"/>
    <xf numFmtId="0" fontId="0" fillId="9" borderId="0" xfId="0" applyFill="1"/>
    <xf numFmtId="0" fontId="0" fillId="9" borderId="5" xfId="0" applyFill="1" applyBorder="1"/>
    <xf numFmtId="164" fontId="0" fillId="9" borderId="1" xfId="0" applyNumberFormat="1" applyFill="1" applyBorder="1"/>
    <xf numFmtId="0" fontId="4" fillId="0" borderId="0" xfId="0" applyFont="1" applyAlignment="1">
      <alignment horizontal="center"/>
    </xf>
    <xf numFmtId="0" fontId="0" fillId="8" borderId="8" xfId="0" applyFill="1" applyBorder="1" applyAlignment="1">
      <alignment horizontal="center"/>
    </xf>
    <xf numFmtId="0" fontId="1" fillId="5" borderId="0" xfId="0" applyFont="1" applyFill="1" applyAlignment="1">
      <alignment horizontal="center"/>
    </xf>
    <xf numFmtId="0" fontId="0" fillId="0" borderId="0" xfId="0" applyAlignment="1">
      <alignment horizontal="left" vertical="top"/>
    </xf>
    <xf numFmtId="0" fontId="2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</cellXfs>
  <cellStyles count="1">
    <cellStyle name="Normal" xfId="0" builtinId="0"/>
  </cellStyles>
  <dxfs count="19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logistic!$D$2</c:f>
              <c:strCache>
                <c:ptCount val="1"/>
                <c:pt idx="0">
                  <c:v>Y-Y0C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logistic!$B$3:$B$103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logistic!$D$2:$D$103</c:f>
              <c:numCache>
                <c:formatCode>General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0.25755914285714299</c:v>
                </c:pt>
                <c:pt idx="3">
                  <c:v>0.59238614285714297</c:v>
                </c:pt>
                <c:pt idx="4">
                  <c:v>0.90145728571428541</c:v>
                </c:pt>
                <c:pt idx="5">
                  <c:v>1.3393078571428569</c:v>
                </c:pt>
                <c:pt idx="6">
                  <c:v>1.9574498571428576</c:v>
                </c:pt>
                <c:pt idx="7">
                  <c:v>2.833151142857143</c:v>
                </c:pt>
                <c:pt idx="8">
                  <c:v>4.1982148571428572</c:v>
                </c:pt>
                <c:pt idx="9">
                  <c:v>5.4087431428571424</c:v>
                </c:pt>
                <c:pt idx="10">
                  <c:v>9.0145718571428581</c:v>
                </c:pt>
                <c:pt idx="11">
                  <c:v>14.423314999999999</c:v>
                </c:pt>
                <c:pt idx="12">
                  <c:v>20.115373428571427</c:v>
                </c:pt>
                <c:pt idx="13">
                  <c:v>26.477085714285717</c:v>
                </c:pt>
                <c:pt idx="14">
                  <c:v>33.714499285714282</c:v>
                </c:pt>
                <c:pt idx="15">
                  <c:v>40.848889142857139</c:v>
                </c:pt>
                <c:pt idx="16">
                  <c:v>49.631657857142862</c:v>
                </c:pt>
                <c:pt idx="17">
                  <c:v>57.229654428571429</c:v>
                </c:pt>
                <c:pt idx="18">
                  <c:v>64.904918714285699</c:v>
                </c:pt>
                <c:pt idx="19">
                  <c:v>74.743680142857144</c:v>
                </c:pt>
                <c:pt idx="20">
                  <c:v>85.638434428571429</c:v>
                </c:pt>
                <c:pt idx="21">
                  <c:v>97.769472714285712</c:v>
                </c:pt>
                <c:pt idx="22">
                  <c:v>111.78069328571426</c:v>
                </c:pt>
                <c:pt idx="23">
                  <c:v>126.15249685714285</c:v>
                </c:pt>
                <c:pt idx="24">
                  <c:v>141.37424557142856</c:v>
                </c:pt>
                <c:pt idx="25">
                  <c:v>157.96105814285713</c:v>
                </c:pt>
                <c:pt idx="26">
                  <c:v>173.77519314285715</c:v>
                </c:pt>
                <c:pt idx="27">
                  <c:v>190.56805299999999</c:v>
                </c:pt>
                <c:pt idx="28">
                  <c:v>206.69125914285715</c:v>
                </c:pt>
                <c:pt idx="29">
                  <c:v>221.26911000000001</c:v>
                </c:pt>
                <c:pt idx="30">
                  <c:v>235.69242528571428</c:v>
                </c:pt>
                <c:pt idx="31">
                  <c:v>250.47632342857148</c:v>
                </c:pt>
                <c:pt idx="32">
                  <c:v>268.89180628571432</c:v>
                </c:pt>
                <c:pt idx="33">
                  <c:v>286.58612342857145</c:v>
                </c:pt>
                <c:pt idx="34">
                  <c:v>307.80900171428578</c:v>
                </c:pt>
                <c:pt idx="35">
                  <c:v>330.73177057142863</c:v>
                </c:pt>
                <c:pt idx="36">
                  <c:v>357.54368342857146</c:v>
                </c:pt>
                <c:pt idx="37">
                  <c:v>385.54036857142859</c:v>
                </c:pt>
                <c:pt idx="38">
                  <c:v>415.26270042857141</c:v>
                </c:pt>
                <c:pt idx="39">
                  <c:v>441.61100671428568</c:v>
                </c:pt>
                <c:pt idx="40">
                  <c:v>468.5774551428571</c:v>
                </c:pt>
                <c:pt idx="41">
                  <c:v>491.44871228571429</c:v>
                </c:pt>
                <c:pt idx="42">
                  <c:v>513.41851214285714</c:v>
                </c:pt>
                <c:pt idx="43">
                  <c:v>532.73545228571425</c:v>
                </c:pt>
                <c:pt idx="44">
                  <c:v>552.41297528571442</c:v>
                </c:pt>
                <c:pt idx="45">
                  <c:v>570.95723785714279</c:v>
                </c:pt>
                <c:pt idx="46">
                  <c:v>590.94383200000004</c:v>
                </c:pt>
                <c:pt idx="47">
                  <c:v>611.78037142857147</c:v>
                </c:pt>
                <c:pt idx="48">
                  <c:v>632.48813114285701</c:v>
                </c:pt>
                <c:pt idx="49">
                  <c:v>654.45793114285721</c:v>
                </c:pt>
                <c:pt idx="50">
                  <c:v>677.43221185714287</c:v>
                </c:pt>
                <c:pt idx="51">
                  <c:v>700.99887885714293</c:v>
                </c:pt>
                <c:pt idx="52">
                  <c:v>724.33374257142862</c:v>
                </c:pt>
                <c:pt idx="53">
                  <c:v>744.7839431428572</c:v>
                </c:pt>
                <c:pt idx="54">
                  <c:v>765.20838785714307</c:v>
                </c:pt>
                <c:pt idx="55">
                  <c:v>786.50853385714299</c:v>
                </c:pt>
                <c:pt idx="56">
                  <c:v>805.20733185714278</c:v>
                </c:pt>
                <c:pt idx="57">
                  <c:v>825.21968185714275</c:v>
                </c:pt>
                <c:pt idx="58">
                  <c:v>843.53214100000002</c:v>
                </c:pt>
                <c:pt idx="59">
                  <c:v>860.42802457142852</c:v>
                </c:pt>
                <c:pt idx="60">
                  <c:v>878.4829245714285</c:v>
                </c:pt>
                <c:pt idx="61">
                  <c:v>895.94543842857138</c:v>
                </c:pt>
                <c:pt idx="62">
                  <c:v>912.22317999999984</c:v>
                </c:pt>
                <c:pt idx="63">
                  <c:v>929.53115828571424</c:v>
                </c:pt>
                <c:pt idx="64">
                  <c:v>946.71035700000004</c:v>
                </c:pt>
                <c:pt idx="65">
                  <c:v>964.17287085714293</c:v>
                </c:pt>
                <c:pt idx="66">
                  <c:v>981.86718800000006</c:v>
                </c:pt>
                <c:pt idx="67">
                  <c:v>999.99935585714297</c:v>
                </c:pt>
                <c:pt idx="68">
                  <c:v>1018.2345472857144</c:v>
                </c:pt>
                <c:pt idx="69">
                  <c:v>1035.156186857143</c:v>
                </c:pt>
                <c:pt idx="70">
                  <c:v>1050.3779357142857</c:v>
                </c:pt>
                <c:pt idx="71">
                  <c:v>1062.7665334285714</c:v>
                </c:pt>
                <c:pt idx="72">
                  <c:v>1074.9233278571428</c:v>
                </c:pt>
                <c:pt idx="73">
                  <c:v>1087.5437287142859</c:v>
                </c:pt>
                <c:pt idx="74">
                  <c:v>1098.0006322857143</c:v>
                </c:pt>
                <c:pt idx="75">
                  <c:v>1107.9166615714287</c:v>
                </c:pt>
                <c:pt idx="76">
                  <c:v>1118.1160058571429</c:v>
                </c:pt>
                <c:pt idx="77">
                  <c:v>1128.3153502857144</c:v>
                </c:pt>
                <c:pt idx="78">
                  <c:v>1138.3344031428571</c:v>
                </c:pt>
                <c:pt idx="79">
                  <c:v>1147.2974632857142</c:v>
                </c:pt>
                <c:pt idx="80">
                  <c:v>1155.2560427142857</c:v>
                </c:pt>
                <c:pt idx="81">
                  <c:v>1162.5192121428572</c:v>
                </c:pt>
                <c:pt idx="82">
                  <c:v>1168.4945855714286</c:v>
                </c:pt>
                <c:pt idx="83">
                  <c:v>1174.1351321428572</c:v>
                </c:pt>
                <c:pt idx="84">
                  <c:v>1180.0332378571429</c:v>
                </c:pt>
                <c:pt idx="85">
                  <c:v>1186.4464620000001</c:v>
                </c:pt>
                <c:pt idx="86">
                  <c:v>1192.885442</c:v>
                </c:pt>
                <c:pt idx="87">
                  <c:v>1199.0411068571429</c:v>
                </c:pt>
                <c:pt idx="88">
                  <c:v>1205.6861342857144</c:v>
                </c:pt>
                <c:pt idx="89">
                  <c:v>1212.8977920000002</c:v>
                </c:pt>
                <c:pt idx="90">
                  <c:v>1220.2639851428573</c:v>
                </c:pt>
                <c:pt idx="91">
                  <c:v>1226.9347684285715</c:v>
                </c:pt>
                <c:pt idx="92">
                  <c:v>1232.575315</c:v>
                </c:pt>
                <c:pt idx="93">
                  <c:v>1236.9023097142858</c:v>
                </c:pt>
                <c:pt idx="94">
                  <c:v>1241.1520365714287</c:v>
                </c:pt>
                <c:pt idx="95">
                  <c:v>1244.7063535714287</c:v>
                </c:pt>
                <c:pt idx="96">
                  <c:v>1247.8485757142855</c:v>
                </c:pt>
                <c:pt idx="97">
                  <c:v>1250.8362624285714</c:v>
                </c:pt>
                <c:pt idx="98">
                  <c:v>1254.3905794285715</c:v>
                </c:pt>
                <c:pt idx="99">
                  <c:v>1257.7130930000001</c:v>
                </c:pt>
                <c:pt idx="100">
                  <c:v>1261.6537487142857</c:v>
                </c:pt>
                <c:pt idx="101">
                  <c:v>1265.0535301428572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CD9E-4C17-84D7-DE11BEFC803C}"/>
            </c:ext>
          </c:extLst>
        </c:ser>
        <c:ser>
          <c:idx val="1"/>
          <c:order val="1"/>
          <c:tx>
            <c:strRef>
              <c:f>logistic!$E$2</c:f>
              <c:strCache>
                <c:ptCount val="1"/>
                <c:pt idx="0">
                  <c:v>y(model)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logistic!$B$3:$B$214</c:f>
              <c:numCache>
                <c:formatCode>General</c:formatCode>
                <c:ptCount val="2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</c:numCache>
            </c:numRef>
          </c:xVal>
          <c:yVal>
            <c:numRef>
              <c:f>logistic!$E$2:$E$214</c:f>
              <c:numCache>
                <c:formatCode>General</c:formatCode>
                <c:ptCount val="213"/>
                <c:pt idx="0">
                  <c:v>0</c:v>
                </c:pt>
                <c:pt idx="1">
                  <c:v>125.14881412498268</c:v>
                </c:pt>
                <c:pt idx="2">
                  <c:v>127.37931957430928</c:v>
                </c:pt>
                <c:pt idx="3">
                  <c:v>129.64923299943405</c:v>
                </c:pt>
                <c:pt idx="4">
                  <c:v>131.95923821385279</c:v>
                </c:pt>
                <c:pt idx="5">
                  <c:v>134.31003044973724</c:v>
                </c:pt>
                <c:pt idx="6">
                  <c:v>136.70231653247308</c:v>
                </c:pt>
                <c:pt idx="7">
                  <c:v>139.13681505727189</c:v>
                </c:pt>
                <c:pt idx="8">
                  <c:v>141.61425656785926</c:v>
                </c:pt>
                <c:pt idx="9">
                  <c:v>144.13538373723881</c:v>
                </c:pt>
                <c:pt idx="10">
                  <c:v>146.70095155053167</c:v>
                </c:pt>
                <c:pt idx="11">
                  <c:v>149.31172748988902</c:v>
                </c:pt>
                <c:pt idx="12">
                  <c:v>151.96849172147446</c:v>
                </c:pt>
                <c:pt idx="13">
                  <c:v>154.67203728451142</c:v>
                </c:pt>
                <c:pt idx="14">
                  <c:v>157.42317028238921</c:v>
                </c:pt>
                <c:pt idx="15">
                  <c:v>160.22271007582074</c:v>
                </c:pt>
                <c:pt idx="16">
                  <c:v>163.07148947804157</c:v>
                </c:pt>
                <c:pt idx="17">
                  <c:v>165.97035495204048</c:v>
                </c:pt>
                <c:pt idx="18">
                  <c:v>168.92016680980856</c:v>
                </c:pt>
                <c:pt idx="19">
                  <c:v>171.92179941359234</c:v>
                </c:pt>
                <c:pt idx="20">
                  <c:v>174.97614137913538</c:v>
                </c:pt>
                <c:pt idx="21">
                  <c:v>178.08409578088956</c:v>
                </c:pt>
                <c:pt idx="22">
                  <c:v>181.24658035917662</c:v>
                </c:pt>
                <c:pt idx="23">
                  <c:v>184.46452772927751</c:v>
                </c:pt>
                <c:pt idx="24">
                  <c:v>187.73888559242513</c:v>
                </c:pt>
                <c:pt idx="25">
                  <c:v>191.07061694867434</c:v>
                </c:pt>
                <c:pt idx="26">
                  <c:v>194.46070031161912</c:v>
                </c:pt>
                <c:pt idx="27">
                  <c:v>197.91012992492816</c:v>
                </c:pt>
                <c:pt idx="28">
                  <c:v>201.41991598066153</c:v>
                </c:pt>
                <c:pt idx="29">
                  <c:v>204.99108483933455</c:v>
                </c:pt>
                <c:pt idx="30">
                  <c:v>208.62467925168849</c:v>
                </c:pt>
                <c:pt idx="31">
                  <c:v>212.32175858212645</c:v>
                </c:pt>
                <c:pt idx="32">
                  <c:v>216.08339903376884</c:v>
                </c:pt>
                <c:pt idx="33">
                  <c:v>219.91069387508122</c:v>
                </c:pt>
                <c:pt idx="34">
                  <c:v>223.80475366802239</c:v>
                </c:pt>
                <c:pt idx="35">
                  <c:v>227.76670649765887</c:v>
                </c:pt>
                <c:pt idx="36">
                  <c:v>231.79769820318762</c:v>
                </c:pt>
                <c:pt idx="37">
                  <c:v>235.89889261030561</c:v>
                </c:pt>
                <c:pt idx="38">
                  <c:v>240.07147176486092</c:v>
                </c:pt>
                <c:pt idx="39">
                  <c:v>244.31663616771712</c:v>
                </c:pt>
                <c:pt idx="40">
                  <c:v>248.6356050107577</c:v>
                </c:pt>
                <c:pt idx="41">
                  <c:v>253.02961641395402</c:v>
                </c:pt>
                <c:pt idx="42">
                  <c:v>257.49992766341569</c:v>
                </c:pt>
                <c:pt idx="43">
                  <c:v>262.04781545033842</c:v>
                </c:pt>
                <c:pt idx="44">
                  <c:v>266.67457611075946</c:v>
                </c:pt>
                <c:pt idx="45">
                  <c:v>271.38152586602655</c:v>
                </c:pt>
                <c:pt idx="46">
                  <c:v>276.17000106388082</c:v>
                </c:pt>
                <c:pt idx="47">
                  <c:v>281.04135842005064</c:v>
                </c:pt>
                <c:pt idx="48">
                  <c:v>285.99697526024693</c:v>
                </c:pt>
                <c:pt idx="49">
                  <c:v>291.03824976244539</c:v>
                </c:pt>
                <c:pt idx="50">
                  <c:v>296.16660119933744</c:v>
                </c:pt>
                <c:pt idx="51">
                  <c:v>301.38347018082271</c:v>
                </c:pt>
                <c:pt idx="52">
                  <c:v>306.69031889641496</c:v>
                </c:pt>
                <c:pt idx="53">
                  <c:v>312.0886313574224</c:v>
                </c:pt>
                <c:pt idx="54">
                  <c:v>317.57991363876135</c:v>
                </c:pt>
                <c:pt idx="55">
                  <c:v>323.1656941202537</c:v>
                </c:pt>
                <c:pt idx="56">
                  <c:v>328.84752372725251</c:v>
                </c:pt>
                <c:pt idx="57">
                  <c:v>334.62697617043563</c:v>
                </c:pt>
                <c:pt idx="58">
                  <c:v>340.50564818459657</c:v>
                </c:pt>
                <c:pt idx="59">
                  <c:v>346.48515976625833</c:v>
                </c:pt>
                <c:pt idx="60">
                  <c:v>352.56715440992764</c:v>
                </c:pt>
                <c:pt idx="61">
                  <c:v>358.75329934279893</c:v>
                </c:pt>
                <c:pt idx="62">
                  <c:v>365.04528575771161</c:v>
                </c:pt>
                <c:pt idx="63">
                  <c:v>371.44482904415395</c:v>
                </c:pt>
                <c:pt idx="64">
                  <c:v>377.95366901710213</c:v>
                </c:pt>
                <c:pt idx="65">
                  <c:v>384.57357014347235</c:v>
                </c:pt>
                <c:pt idx="66">
                  <c:v>391.30632176595668</c:v>
                </c:pt>
                <c:pt idx="67">
                  <c:v>398.15373832400536</c:v>
                </c:pt>
                <c:pt idx="68">
                  <c:v>405.11765957170729</c:v>
                </c:pt>
                <c:pt idx="69">
                  <c:v>412.19995079231558</c:v>
                </c:pt>
                <c:pt idx="70">
                  <c:v>419.40250300915142</c:v>
                </c:pt>
                <c:pt idx="71">
                  <c:v>426.72723319261388</c:v>
                </c:pt>
                <c:pt idx="72">
                  <c:v>434.17608446301131</c:v>
                </c:pt>
                <c:pt idx="73">
                  <c:v>441.75102628892148</c:v>
                </c:pt>
                <c:pt idx="74">
                  <c:v>449.45405468077854</c:v>
                </c:pt>
                <c:pt idx="75">
                  <c:v>457.28719237937219</c:v>
                </c:pt>
                <c:pt idx="76">
                  <c:v>465.2524890389364</c:v>
                </c:pt>
                <c:pt idx="77">
                  <c:v>473.35202140449513</c:v>
                </c:pt>
                <c:pt idx="78">
                  <c:v>481.58789348311905</c:v>
                </c:pt>
                <c:pt idx="79">
                  <c:v>489.96223670873803</c:v>
                </c:pt>
                <c:pt idx="80">
                  <c:v>498.47721010014442</c:v>
                </c:pt>
                <c:pt idx="81">
                  <c:v>507.13500041180885</c:v>
                </c:pt>
                <c:pt idx="82">
                  <c:v>515.93782227711961</c:v>
                </c:pt>
                <c:pt idx="83">
                  <c:v>524.88791834364577</c:v>
                </c:pt>
                <c:pt idx="84">
                  <c:v>533.98755940001058</c:v>
                </c:pt>
                <c:pt idx="85">
                  <c:v>543.23904449395434</c:v>
                </c:pt>
                <c:pt idx="86">
                  <c:v>552.6447010411465</c:v>
                </c:pt>
                <c:pt idx="87">
                  <c:v>562.20688492430236</c:v>
                </c:pt>
                <c:pt idx="88">
                  <c:v>571.92798058214282</c:v>
                </c:pt>
                <c:pt idx="89">
                  <c:v>581.81040108772413</c:v>
                </c:pt>
                <c:pt idx="90">
                  <c:v>591.85658821565312</c:v>
                </c:pt>
                <c:pt idx="91">
                  <c:v>602.0690124976885</c:v>
                </c:pt>
                <c:pt idx="92">
                  <c:v>612.4501732662211</c:v>
                </c:pt>
                <c:pt idx="93">
                  <c:v>623.00259868510557</c:v>
                </c:pt>
                <c:pt idx="94">
                  <c:v>633.72884576731008</c:v>
                </c:pt>
                <c:pt idx="95">
                  <c:v>644.63150037883509</c:v>
                </c:pt>
                <c:pt idx="96">
                  <c:v>655.71317722833851</c:v>
                </c:pt>
                <c:pt idx="97">
                  <c:v>666.97651984189099</c:v>
                </c:pt>
                <c:pt idx="98">
                  <c:v>678.42420052227976</c:v>
                </c:pt>
                <c:pt idx="99">
                  <c:v>690.0589202922522</c:v>
                </c:pt>
                <c:pt idx="100">
                  <c:v>701.88340882109219</c:v>
                </c:pt>
                <c:pt idx="101">
                  <c:v>713.90042433390113</c:v>
                </c:pt>
                <c:pt idx="102">
                  <c:v>726.11275350294511</c:v>
                </c:pt>
                <c:pt idx="103">
                  <c:v>738.52321132041732</c:v>
                </c:pt>
                <c:pt idx="104">
                  <c:v>751.13464095195184</c:v>
                </c:pt>
                <c:pt idx="105">
                  <c:v>763.94991357021433</c:v>
                </c:pt>
                <c:pt idx="106">
                  <c:v>776.97192816788129</c:v>
                </c:pt>
                <c:pt idx="107">
                  <c:v>790.20361134930897</c:v>
                </c:pt>
                <c:pt idx="108">
                  <c:v>803.64791710018005</c:v>
                </c:pt>
                <c:pt idx="109">
                  <c:v>817.30782653440815</c:v>
                </c:pt>
                <c:pt idx="110">
                  <c:v>831.18634761756698</c:v>
                </c:pt>
                <c:pt idx="111">
                  <c:v>845.28651486609908</c:v>
                </c:pt>
                <c:pt idx="112">
                  <c:v>859.61138902155392</c:v>
                </c:pt>
                <c:pt idx="113">
                  <c:v>874.16405669909034</c:v>
                </c:pt>
                <c:pt idx="114">
                  <c:v>888.94763000947307</c:v>
                </c:pt>
                <c:pt idx="115">
                  <c:v>903.96524615378212</c:v>
                </c:pt>
                <c:pt idx="116">
                  <c:v>919.22006699004771</c:v>
                </c:pt>
                <c:pt idx="117">
                  <c:v>934.71527857101103</c:v>
                </c:pt>
                <c:pt idx="118">
                  <c:v>950.45409065222032</c:v>
                </c:pt>
                <c:pt idx="119">
                  <c:v>966.43973616963603</c:v>
                </c:pt>
                <c:pt idx="120">
                  <c:v>982.67547068594979</c:v>
                </c:pt>
                <c:pt idx="121">
                  <c:v>999.1645718047871</c:v>
                </c:pt>
                <c:pt idx="122">
                  <c:v>1015.9103385519799</c:v>
                </c:pt>
                <c:pt idx="123">
                  <c:v>1032.9160907230835</c:v>
                </c:pt>
                <c:pt idx="124">
                  <c:v>1050.1851681963121</c:v>
                </c:pt>
                <c:pt idx="125">
                  <c:v>1067.7209302100705</c:v>
                </c:pt>
                <c:pt idx="126">
                  <c:v>1085.5267546042544</c:v>
                </c:pt>
                <c:pt idx="127">
                  <c:v>1103.6060370245016</c:v>
                </c:pt>
                <c:pt idx="128">
                  <c:v>1121.9621900885711</c:v>
                </c:pt>
                <c:pt idx="129">
                  <c:v>1140.5986425140375</c:v>
                </c:pt>
                <c:pt idx="130">
                  <c:v>1159.5188382064919</c:v>
                </c:pt>
                <c:pt idx="131">
                  <c:v>1178.7262353074489</c:v>
                </c:pt>
                <c:pt idx="132">
                  <c:v>1198.2243052011688</c:v>
                </c:pt>
                <c:pt idx="133">
                  <c:v>1218.0165314796097</c:v>
                </c:pt>
                <c:pt idx="134">
                  <c:v>1238.1064088647454</c:v>
                </c:pt>
                <c:pt idx="135">
                  <c:v>1258.4974420874908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CD9E-4C17-84D7-DE11BEFC80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9570160"/>
        <c:axId val="499571336"/>
      </c:scatterChart>
      <c:valAx>
        <c:axId val="499570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571336"/>
        <c:crosses val="autoZero"/>
        <c:crossBetween val="midCat"/>
      </c:valAx>
      <c:valAx>
        <c:axId val="499571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570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Weibull!$O$1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Weibull!$B$2:$B$194</c:f>
              <c:strCache>
                <c:ptCount val="82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</c:strCache>
            </c:strRef>
          </c:xVal>
          <c:yVal>
            <c:numRef>
              <c:f>Weibull!$O$2:$O$194</c:f>
              <c:numCache>
                <c:formatCode>General</c:formatCode>
                <c:ptCount val="193"/>
                <c:pt idx="0">
                  <c:v>0</c:v>
                </c:pt>
                <c:pt idx="1">
                  <c:v>0</c:v>
                </c:pt>
                <c:pt idx="2">
                  <c:v>0.15453542857142866</c:v>
                </c:pt>
                <c:pt idx="3">
                  <c:v>0.23180328571428566</c:v>
                </c:pt>
                <c:pt idx="4">
                  <c:v>0.2060474285714281</c:v>
                </c:pt>
                <c:pt idx="5">
                  <c:v>0.33482685714285709</c:v>
                </c:pt>
                <c:pt idx="6">
                  <c:v>0.51511828571428631</c:v>
                </c:pt>
                <c:pt idx="7">
                  <c:v>0.77267757142857107</c:v>
                </c:pt>
                <c:pt idx="8">
                  <c:v>1.2620399999999998</c:v>
                </c:pt>
                <c:pt idx="9">
                  <c:v>1.1075045714285707</c:v>
                </c:pt>
                <c:pt idx="10">
                  <c:v>3.5028050000000013</c:v>
                </c:pt>
                <c:pt idx="11">
                  <c:v>5.3057194285714262</c:v>
                </c:pt>
                <c:pt idx="12">
                  <c:v>5.589034714285714</c:v>
                </c:pt>
                <c:pt idx="13">
                  <c:v>6.2586885714285758</c:v>
                </c:pt>
                <c:pt idx="14">
                  <c:v>7.1343898571428506</c:v>
                </c:pt>
                <c:pt idx="15">
                  <c:v>7.0313661428571423</c:v>
                </c:pt>
                <c:pt idx="16">
                  <c:v>8.6797450000000094</c:v>
                </c:pt>
                <c:pt idx="17">
                  <c:v>7.4949728571428524</c:v>
                </c:pt>
                <c:pt idx="18">
                  <c:v>7.572240571428563</c:v>
                </c:pt>
                <c:pt idx="19">
                  <c:v>9.7357377142857313</c:v>
                </c:pt>
                <c:pt idx="20">
                  <c:v>10.791730571428571</c:v>
                </c:pt>
                <c:pt idx="21">
                  <c:v>12.028014571428569</c:v>
                </c:pt>
                <c:pt idx="22">
                  <c:v>13.908196857142839</c:v>
                </c:pt>
                <c:pt idx="23">
                  <c:v>14.268779857142873</c:v>
                </c:pt>
                <c:pt idx="24">
                  <c:v>15.118724999999996</c:v>
                </c:pt>
                <c:pt idx="25">
                  <c:v>16.483788857142851</c:v>
                </c:pt>
                <c:pt idx="26">
                  <c:v>15.711111285714308</c:v>
                </c:pt>
                <c:pt idx="27">
                  <c:v>16.689836142857128</c:v>
                </c:pt>
                <c:pt idx="28">
                  <c:v>16.020182428571442</c:v>
                </c:pt>
                <c:pt idx="29">
                  <c:v>14.47482714285715</c:v>
                </c:pt>
                <c:pt idx="30">
                  <c:v>14.320291571428553</c:v>
                </c:pt>
                <c:pt idx="31">
                  <c:v>14.680874428571483</c:v>
                </c:pt>
                <c:pt idx="32">
                  <c:v>18.312459142857104</c:v>
                </c:pt>
                <c:pt idx="33">
                  <c:v>17.591293428571415</c:v>
                </c:pt>
                <c:pt idx="34">
                  <c:v>21.119854571428615</c:v>
                </c:pt>
                <c:pt idx="35">
                  <c:v>22.819745142857126</c:v>
                </c:pt>
                <c:pt idx="36">
                  <c:v>26.708889142857114</c:v>
                </c:pt>
                <c:pt idx="37">
                  <c:v>27.893661428571416</c:v>
                </c:pt>
                <c:pt idx="38">
                  <c:v>29.619308142857104</c:v>
                </c:pt>
                <c:pt idx="39">
                  <c:v>26.245282571428557</c:v>
                </c:pt>
                <c:pt idx="40">
                  <c:v>26.86342471428571</c:v>
                </c:pt>
                <c:pt idx="41">
                  <c:v>22.768233428571474</c:v>
                </c:pt>
                <c:pt idx="42">
                  <c:v>21.86677614285713</c:v>
                </c:pt>
                <c:pt idx="43">
                  <c:v>19.213916428571391</c:v>
                </c:pt>
                <c:pt idx="44">
                  <c:v>19.574499285714463</c:v>
                </c:pt>
                <c:pt idx="45">
                  <c:v>18.441238857142647</c:v>
                </c:pt>
                <c:pt idx="46">
                  <c:v>19.883570428571542</c:v>
                </c:pt>
                <c:pt idx="47">
                  <c:v>20.733515714285712</c:v>
                </c:pt>
                <c:pt idx="48">
                  <c:v>20.604735999999829</c:v>
                </c:pt>
                <c:pt idx="49">
                  <c:v>21.866776285714476</c:v>
                </c:pt>
                <c:pt idx="50">
                  <c:v>22.871256999999954</c:v>
                </c:pt>
                <c:pt idx="51">
                  <c:v>23.463643285714337</c:v>
                </c:pt>
                <c:pt idx="52">
                  <c:v>23.231839999999973</c:v>
                </c:pt>
                <c:pt idx="53">
                  <c:v>20.347176857142866</c:v>
                </c:pt>
                <c:pt idx="54">
                  <c:v>20.321421000000154</c:v>
                </c:pt>
                <c:pt idx="55">
                  <c:v>21.197122285714212</c:v>
                </c:pt>
                <c:pt idx="56">
                  <c:v>18.595774285714068</c:v>
                </c:pt>
                <c:pt idx="57">
                  <c:v>19.909326285714254</c:v>
                </c:pt>
                <c:pt idx="58">
                  <c:v>18.209435428571563</c:v>
                </c:pt>
                <c:pt idx="59">
                  <c:v>16.792859857142783</c:v>
                </c:pt>
                <c:pt idx="60">
                  <c:v>17.95187628571426</c:v>
                </c:pt>
                <c:pt idx="61">
                  <c:v>17.359490142857165</c:v>
                </c:pt>
                <c:pt idx="62">
                  <c:v>16.174717857142749</c:v>
                </c:pt>
                <c:pt idx="63">
                  <c:v>17.204954571428683</c:v>
                </c:pt>
                <c:pt idx="64">
                  <c:v>17.076175000000088</c:v>
                </c:pt>
                <c:pt idx="65">
                  <c:v>17.359490142857165</c:v>
                </c:pt>
                <c:pt idx="66">
                  <c:v>17.591293428571415</c:v>
                </c:pt>
                <c:pt idx="67">
                  <c:v>18.029144142857202</c:v>
                </c:pt>
                <c:pt idx="68">
                  <c:v>18.132167714285682</c:v>
                </c:pt>
                <c:pt idx="69">
                  <c:v>16.818615857142898</c:v>
                </c:pt>
                <c:pt idx="70">
                  <c:v>15.118725142857043</c:v>
                </c:pt>
                <c:pt idx="71">
                  <c:v>12.285573999999938</c:v>
                </c:pt>
                <c:pt idx="72">
                  <c:v>12.053770714285688</c:v>
                </c:pt>
                <c:pt idx="73">
                  <c:v>12.517377142857354</c:v>
                </c:pt>
                <c:pt idx="74">
                  <c:v>10.35387985714277</c:v>
                </c:pt>
                <c:pt idx="75">
                  <c:v>9.8130055714286168</c:v>
                </c:pt>
                <c:pt idx="76">
                  <c:v>10.096320571428519</c:v>
                </c:pt>
                <c:pt idx="77">
                  <c:v>10.096320714285808</c:v>
                </c:pt>
                <c:pt idx="78">
                  <c:v>9.9160291428569831</c:v>
                </c:pt>
                <c:pt idx="79">
                  <c:v>8.8600364285713891</c:v>
                </c:pt>
                <c:pt idx="80">
                  <c:v>7.8555557142857966</c:v>
                </c:pt>
                <c:pt idx="81">
                  <c:v>7.1601457142857585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0C27-449B-A980-EA3DA33C19CB}"/>
            </c:ext>
          </c:extLst>
        </c:ser>
        <c:ser>
          <c:idx val="1"/>
          <c:order val="1"/>
          <c:tx>
            <c:strRef>
              <c:f>Weibull!$P$1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Weibull!$B$2:$B$194</c:f>
              <c:strCache>
                <c:ptCount val="82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</c:strCache>
            </c:strRef>
          </c:xVal>
          <c:yVal>
            <c:numRef>
              <c:f>Weibull!$P$2:$P$194</c:f>
              <c:numCache>
                <c:formatCode>General</c:formatCode>
                <c:ptCount val="193"/>
                <c:pt idx="0">
                  <c:v>0</c:v>
                </c:pt>
                <c:pt idx="1">
                  <c:v>0</c:v>
                </c:pt>
                <c:pt idx="2">
                  <c:v>2.1832423086434061E-3</c:v>
                </c:pt>
                <c:pt idx="3">
                  <c:v>1.4950070042209955E-2</c:v>
                </c:pt>
                <c:pt idx="4">
                  <c:v>4.6044153452238307E-2</c:v>
                </c:pt>
                <c:pt idx="5">
                  <c:v>0.10220247417293375</c:v>
                </c:pt>
                <c:pt idx="6">
                  <c:v>0.18951117733468156</c:v>
                </c:pt>
                <c:pt idx="7">
                  <c:v>0.31349440766667019</c:v>
                </c:pt>
                <c:pt idx="8">
                  <c:v>0.47911897337772874</c:v>
                </c:pt>
                <c:pt idx="9">
                  <c:v>0.69075908603340519</c:v>
                </c:pt>
                <c:pt idx="10">
                  <c:v>0.95213916594707526</c:v>
                </c:pt>
                <c:pt idx="11">
                  <c:v>1.2662644516870174</c:v>
                </c:pt>
                <c:pt idx="12">
                  <c:v>1.6353459454415022</c:v>
                </c:pt>
                <c:pt idx="13">
                  <c:v>2.0607248201126223</c:v>
                </c:pt>
                <c:pt idx="14">
                  <c:v>2.5428007372470898</c:v>
                </c:pt>
                <c:pt idx="15">
                  <c:v>3.0809681505881286</c:v>
                </c:pt>
                <c:pt idx="16">
                  <c:v>3.6735644021853897</c:v>
                </c:pt>
                <c:pt idx="17">
                  <c:v>4.3178331556667091</c:v>
                </c:pt>
                <c:pt idx="18">
                  <c:v>5.009906397950024</c:v>
                </c:pt>
                <c:pt idx="19">
                  <c:v>5.7448078437272878</c:v>
                </c:pt>
                <c:pt idx="20">
                  <c:v>6.516480078860555</c:v>
                </c:pt>
                <c:pt idx="21">
                  <c:v>7.3178371728195879</c:v>
                </c:pt>
                <c:pt idx="22">
                  <c:v>8.1408437791198107</c:v>
                </c:pt>
                <c:pt idx="23">
                  <c:v>8.9766209373486117</c:v>
                </c:pt>
                <c:pt idx="24">
                  <c:v>9.8155779094059259</c:v>
                </c:pt>
                <c:pt idx="25">
                  <c:v>10.647568451594033</c:v>
                </c:pt>
                <c:pt idx="26">
                  <c:v>11.462068974785389</c:v>
                </c:pt>
                <c:pt idx="27">
                  <c:v>12.248375113537199</c:v>
                </c:pt>
                <c:pt idx="28">
                  <c:v>12.995812351487539</c:v>
                </c:pt>
                <c:pt idx="29">
                  <c:v>13.693955575918697</c:v>
                </c:pt>
                <c:pt idx="30">
                  <c:v>14.332851799650502</c:v>
                </c:pt>
                <c:pt idx="31">
                  <c:v>14.903239831189785</c:v>
                </c:pt>
                <c:pt idx="32">
                  <c:v>15.396760426872753</c:v>
                </c:pt>
                <c:pt idx="33">
                  <c:v>15.806150446725413</c:v>
                </c:pt>
                <c:pt idx="34">
                  <c:v>16.125414774629284</c:v>
                </c:pt>
                <c:pt idx="35">
                  <c:v>16.349970257758859</c:v>
                </c:pt>
                <c:pt idx="36">
                  <c:v>16.47675666264281</c:v>
                </c:pt>
                <c:pt idx="37">
                  <c:v>16.504310615464874</c:v>
                </c:pt>
                <c:pt idx="38">
                  <c:v>16.432799659877794</c:v>
                </c:pt>
                <c:pt idx="39">
                  <c:v>16.264014882830374</c:v>
                </c:pt>
                <c:pt idx="40">
                  <c:v>16.001321974312685</c:v>
                </c:pt>
                <c:pt idx="41">
                  <c:v>15.649572040008229</c:v>
                </c:pt>
                <c:pt idx="42">
                  <c:v>15.214974912020228</c:v>
                </c:pt>
                <c:pt idx="43">
                  <c:v>14.704939036873528</c:v>
                </c:pt>
                <c:pt idx="44">
                  <c:v>14.127883199608817</c:v>
                </c:pt>
                <c:pt idx="45">
                  <c:v>13.493026312253917</c:v>
                </c:pt>
                <c:pt idx="46">
                  <c:v>12.810162208398079</c:v>
                </c:pt>
                <c:pt idx="47">
                  <c:v>12.089426809762275</c:v>
                </c:pt>
                <c:pt idx="48">
                  <c:v>11.341065147006006</c:v>
                </c:pt>
                <c:pt idx="49">
                  <c:v>10.575205522881379</c:v>
                </c:pt>
                <c:pt idx="50">
                  <c:v>9.8016476146760976</c:v>
                </c:pt>
                <c:pt idx="51">
                  <c:v>9.029670553413311</c:v>
                </c:pt>
                <c:pt idx="52">
                  <c:v>8.2678660317617449</c:v>
                </c:pt>
                <c:pt idx="53">
                  <c:v>7.5240003342364963</c:v>
                </c:pt>
                <c:pt idx="54">
                  <c:v>6.8049079128576748</c:v>
                </c:pt>
                <c:pt idx="55">
                  <c:v>6.1164178137220597</c:v>
                </c:pt>
                <c:pt idx="56">
                  <c:v>5.4633129597063359</c:v>
                </c:pt>
                <c:pt idx="57">
                  <c:v>4.8493210727806453</c:v>
                </c:pt>
                <c:pt idx="58">
                  <c:v>4.2771349300131583</c:v>
                </c:pt>
                <c:pt idx="59">
                  <c:v>3.7484587341252475</c:v>
                </c:pt>
                <c:pt idx="60">
                  <c:v>3.2640766741776002</c:v>
                </c:pt>
                <c:pt idx="61">
                  <c:v>2.8239392731445094</c:v>
                </c:pt>
                <c:pt idx="62">
                  <c:v>2.4272628717757292</c:v>
                </c:pt>
                <c:pt idx="63">
                  <c:v>2.0726375743971328</c:v>
                </c:pt>
                <c:pt idx="64">
                  <c:v>1.7581391628764542</c:v>
                </c:pt>
                <c:pt idx="65">
                  <c:v>1.4814408412403171</c:v>
                </c:pt>
                <c:pt idx="66">
                  <c:v>1.2399211699089256</c:v>
                </c:pt>
                <c:pt idx="67">
                  <c:v>1.0307651456869917</c:v>
                </c:pt>
                <c:pt idx="68">
                  <c:v>0.85105604069835972</c:v>
                </c:pt>
                <c:pt idx="69">
                  <c:v>0.69785629087188539</c:v>
                </c:pt>
                <c:pt idx="70">
                  <c:v>0.5682763864234921</c:v>
                </c:pt>
                <c:pt idx="71">
                  <c:v>0.45953133239554417</c:v>
                </c:pt>
                <c:pt idx="72">
                  <c:v>0.36898479259708888</c:v>
                </c:pt>
                <c:pt idx="73">
                  <c:v>0.29418148827923685</c:v>
                </c:pt>
                <c:pt idx="74">
                  <c:v>0.23286878384955506</c:v>
                </c:pt>
                <c:pt idx="75">
                  <c:v>0.1830086529580584</c:v>
                </c:pt>
                <c:pt idx="76">
                  <c:v>0.14278138244866692</c:v>
                </c:pt>
                <c:pt idx="77">
                  <c:v>0.11058244693084768</c:v>
                </c:pt>
                <c:pt idx="78">
                  <c:v>8.5013984684731564E-2</c:v>
                </c:pt>
                <c:pt idx="79">
                  <c:v>6.4872240189787114E-2</c:v>
                </c:pt>
                <c:pt idx="80">
                  <c:v>4.9132224752952591E-2</c:v>
                </c:pt>
                <c:pt idx="81">
                  <c:v>3.6930699455514852E-2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0C27-449B-A980-EA3DA33C19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4847064"/>
        <c:axId val="628075392"/>
      </c:scatterChart>
      <c:valAx>
        <c:axId val="494847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075392"/>
        <c:crosses val="autoZero"/>
        <c:crossBetween val="midCat"/>
      </c:valAx>
      <c:valAx>
        <c:axId val="62807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847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'power_normal!'!$F$1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'power_normal!'!$C$2:$C$84</c:f>
              <c:strCache>
                <c:ptCount val="83"/>
                <c:pt idx="0">
                  <c:v>exp(x)</c:v>
                </c:pt>
                <c:pt idx="1">
                  <c:v>1</c:v>
                </c:pt>
                <c:pt idx="2">
                  <c:v>2.718281828</c:v>
                </c:pt>
                <c:pt idx="3">
                  <c:v>7.389056099</c:v>
                </c:pt>
                <c:pt idx="4">
                  <c:v>20.08553692</c:v>
                </c:pt>
                <c:pt idx="5">
                  <c:v>54.59815003</c:v>
                </c:pt>
                <c:pt idx="6">
                  <c:v>148.4131591</c:v>
                </c:pt>
                <c:pt idx="7">
                  <c:v>403.4287935</c:v>
                </c:pt>
                <c:pt idx="8">
                  <c:v>1096.633158</c:v>
                </c:pt>
                <c:pt idx="9">
                  <c:v>2980.957987</c:v>
                </c:pt>
                <c:pt idx="10">
                  <c:v>8103.083928</c:v>
                </c:pt>
                <c:pt idx="11">
                  <c:v>22026.46579</c:v>
                </c:pt>
                <c:pt idx="12">
                  <c:v>59874.14172</c:v>
                </c:pt>
                <c:pt idx="13">
                  <c:v>162754.7914</c:v>
                </c:pt>
                <c:pt idx="14">
                  <c:v>442413.392</c:v>
                </c:pt>
                <c:pt idx="15">
                  <c:v>1202604.284</c:v>
                </c:pt>
                <c:pt idx="16">
                  <c:v>3269017.372</c:v>
                </c:pt>
                <c:pt idx="17">
                  <c:v>8886110.521</c:v>
                </c:pt>
                <c:pt idx="18">
                  <c:v>24154952.75</c:v>
                </c:pt>
                <c:pt idx="19">
                  <c:v>65659969.14</c:v>
                </c:pt>
                <c:pt idx="20">
                  <c:v>178482301</c:v>
                </c:pt>
                <c:pt idx="21">
                  <c:v>485165195.4</c:v>
                </c:pt>
                <c:pt idx="22">
                  <c:v>1318815734</c:v>
                </c:pt>
                <c:pt idx="23">
                  <c:v>3584912846</c:v>
                </c:pt>
                <c:pt idx="24">
                  <c:v>9744803446</c:v>
                </c:pt>
                <c:pt idx="25">
                  <c:v>26489122130</c:v>
                </c:pt>
                <c:pt idx="26">
                  <c:v>72004899337</c:v>
                </c:pt>
                <c:pt idx="27">
                  <c:v>1.9573E+11</c:v>
                </c:pt>
                <c:pt idx="28">
                  <c:v>5.32048E+11</c:v>
                </c:pt>
                <c:pt idx="29">
                  <c:v>1.44626E+12</c:v>
                </c:pt>
                <c:pt idx="30">
                  <c:v>3.93133E+12</c:v>
                </c:pt>
                <c:pt idx="31">
                  <c:v>1.06865E+13</c:v>
                </c:pt>
                <c:pt idx="32">
                  <c:v>2.90488E+13</c:v>
                </c:pt>
                <c:pt idx="33">
                  <c:v>7.8963E+13</c:v>
                </c:pt>
                <c:pt idx="34">
                  <c:v>2.14644E+14</c:v>
                </c:pt>
                <c:pt idx="35">
                  <c:v>5.83462E+14</c:v>
                </c:pt>
                <c:pt idx="36">
                  <c:v>1.58601E+15</c:v>
                </c:pt>
                <c:pt idx="37">
                  <c:v>4.31123E+15</c:v>
                </c:pt>
                <c:pt idx="38">
                  <c:v>1.17191E+16</c:v>
                </c:pt>
                <c:pt idx="39">
                  <c:v>3.18559E+16</c:v>
                </c:pt>
                <c:pt idx="40">
                  <c:v>8.65934E+16</c:v>
                </c:pt>
                <c:pt idx="41">
                  <c:v>2.35385E+17</c:v>
                </c:pt>
                <c:pt idx="42">
                  <c:v>6.39843E+17</c:v>
                </c:pt>
                <c:pt idx="43">
                  <c:v>1.73927E+18</c:v>
                </c:pt>
                <c:pt idx="44">
                  <c:v>4.72784E+18</c:v>
                </c:pt>
                <c:pt idx="45">
                  <c:v>1.28516E+19</c:v>
                </c:pt>
                <c:pt idx="46">
                  <c:v>3.49343E+19</c:v>
                </c:pt>
                <c:pt idx="47">
                  <c:v>9.49612E+19</c:v>
                </c:pt>
                <c:pt idx="48">
                  <c:v>2.58131E+20</c:v>
                </c:pt>
                <c:pt idx="49">
                  <c:v>7.01674E+20</c:v>
                </c:pt>
                <c:pt idx="50">
                  <c:v>1.90735E+21</c:v>
                </c:pt>
                <c:pt idx="51">
                  <c:v>5.18471E+21</c:v>
                </c:pt>
                <c:pt idx="52">
                  <c:v>1.40935E+22</c:v>
                </c:pt>
                <c:pt idx="53">
                  <c:v>3.83101E+22</c:v>
                </c:pt>
                <c:pt idx="54">
                  <c:v>1.04138E+23</c:v>
                </c:pt>
                <c:pt idx="55">
                  <c:v>2.83075E+23</c:v>
                </c:pt>
                <c:pt idx="56">
                  <c:v>7.69479E+23</c:v>
                </c:pt>
                <c:pt idx="57">
                  <c:v>2.09166E+24</c:v>
                </c:pt>
                <c:pt idx="58">
                  <c:v>5.68572E+24</c:v>
                </c:pt>
                <c:pt idx="59">
                  <c:v>1.54554E+25</c:v>
                </c:pt>
                <c:pt idx="60">
                  <c:v>4.20121E+25</c:v>
                </c:pt>
                <c:pt idx="61">
                  <c:v>1.14201E+26</c:v>
                </c:pt>
                <c:pt idx="62">
                  <c:v>3.1043E+26</c:v>
                </c:pt>
                <c:pt idx="63">
                  <c:v>8.43836E+26</c:v>
                </c:pt>
                <c:pt idx="64">
                  <c:v>2.29378E+27</c:v>
                </c:pt>
                <c:pt idx="65">
                  <c:v>6.23515E+27</c:v>
                </c:pt>
                <c:pt idx="66">
                  <c:v>1.69489E+28</c:v>
                </c:pt>
                <c:pt idx="67">
                  <c:v>4.60719E+28</c:v>
                </c:pt>
                <c:pt idx="68">
                  <c:v>1.25236E+29</c:v>
                </c:pt>
                <c:pt idx="69">
                  <c:v>3.40428E+29</c:v>
                </c:pt>
                <c:pt idx="70">
                  <c:v>9.25378E+29</c:v>
                </c:pt>
                <c:pt idx="71">
                  <c:v>2.51544E+30</c:v>
                </c:pt>
                <c:pt idx="72">
                  <c:v>6.83767E+30</c:v>
                </c:pt>
                <c:pt idx="73">
                  <c:v>1.85867E+31</c:v>
                </c:pt>
                <c:pt idx="74">
                  <c:v>5.05239E+31</c:v>
                </c:pt>
                <c:pt idx="75">
                  <c:v>1.37338E+32</c:v>
                </c:pt>
                <c:pt idx="76">
                  <c:v>3.73324E+32</c:v>
                </c:pt>
                <c:pt idx="77">
                  <c:v>1.0148E+33</c:v>
                </c:pt>
                <c:pt idx="78">
                  <c:v>2.75851E+33</c:v>
                </c:pt>
                <c:pt idx="79">
                  <c:v>7.49842E+33</c:v>
                </c:pt>
                <c:pt idx="80">
                  <c:v>2.03828E+34</c:v>
                </c:pt>
                <c:pt idx="81">
                  <c:v>5.54062E+34</c:v>
                </c:pt>
                <c:pt idx="82">
                  <c:v>1.5061E+35</c:v>
                </c:pt>
              </c:strCache>
            </c:strRef>
          </c:xVal>
          <c:yVal>
            <c:numRef>
              <c:f>'power_normal!'!$F$2:$F$84</c:f>
              <c:numCache>
                <c:formatCode>General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0.25755914285714299</c:v>
                </c:pt>
                <c:pt idx="3">
                  <c:v>0.59238614285714297</c:v>
                </c:pt>
                <c:pt idx="4">
                  <c:v>0.90145728571428541</c:v>
                </c:pt>
                <c:pt idx="5">
                  <c:v>1.3393078571428569</c:v>
                </c:pt>
                <c:pt idx="6">
                  <c:v>1.9574498571428576</c:v>
                </c:pt>
                <c:pt idx="7">
                  <c:v>2.833151142857143</c:v>
                </c:pt>
                <c:pt idx="8">
                  <c:v>4.1982148571428572</c:v>
                </c:pt>
                <c:pt idx="9">
                  <c:v>5.4087431428571424</c:v>
                </c:pt>
                <c:pt idx="10">
                  <c:v>9.0145718571428581</c:v>
                </c:pt>
                <c:pt idx="11">
                  <c:v>14.423314999999999</c:v>
                </c:pt>
                <c:pt idx="12">
                  <c:v>20.115373428571427</c:v>
                </c:pt>
                <c:pt idx="13">
                  <c:v>26.477085714285717</c:v>
                </c:pt>
                <c:pt idx="14">
                  <c:v>33.714499285714282</c:v>
                </c:pt>
                <c:pt idx="15">
                  <c:v>40.848889142857139</c:v>
                </c:pt>
                <c:pt idx="16">
                  <c:v>49.631657857142862</c:v>
                </c:pt>
                <c:pt idx="17">
                  <c:v>57.229654428571429</c:v>
                </c:pt>
                <c:pt idx="18">
                  <c:v>64.904918714285699</c:v>
                </c:pt>
                <c:pt idx="19">
                  <c:v>74.743680142857144</c:v>
                </c:pt>
                <c:pt idx="20">
                  <c:v>85.638434428571429</c:v>
                </c:pt>
                <c:pt idx="21">
                  <c:v>97.769472714285712</c:v>
                </c:pt>
                <c:pt idx="22">
                  <c:v>111.78069328571426</c:v>
                </c:pt>
                <c:pt idx="23">
                  <c:v>126.15249685714285</c:v>
                </c:pt>
                <c:pt idx="24">
                  <c:v>141.37424557142856</c:v>
                </c:pt>
                <c:pt idx="25">
                  <c:v>157.96105814285713</c:v>
                </c:pt>
                <c:pt idx="26">
                  <c:v>173.77519314285715</c:v>
                </c:pt>
                <c:pt idx="27">
                  <c:v>190.56805299999999</c:v>
                </c:pt>
                <c:pt idx="28">
                  <c:v>206.69125914285715</c:v>
                </c:pt>
                <c:pt idx="29">
                  <c:v>221.26911000000001</c:v>
                </c:pt>
                <c:pt idx="30">
                  <c:v>235.69242528571428</c:v>
                </c:pt>
                <c:pt idx="31">
                  <c:v>250.47632342857148</c:v>
                </c:pt>
                <c:pt idx="32">
                  <c:v>268.89180628571432</c:v>
                </c:pt>
                <c:pt idx="33">
                  <c:v>286.58612342857145</c:v>
                </c:pt>
                <c:pt idx="34">
                  <c:v>307.80900171428578</c:v>
                </c:pt>
                <c:pt idx="35">
                  <c:v>330.73177057142863</c:v>
                </c:pt>
                <c:pt idx="36">
                  <c:v>357.54368342857146</c:v>
                </c:pt>
                <c:pt idx="37">
                  <c:v>385.54036857142859</c:v>
                </c:pt>
                <c:pt idx="38">
                  <c:v>415.26270042857141</c:v>
                </c:pt>
                <c:pt idx="39">
                  <c:v>441.61100671428568</c:v>
                </c:pt>
                <c:pt idx="40">
                  <c:v>468.5774551428571</c:v>
                </c:pt>
                <c:pt idx="41">
                  <c:v>491.44871228571429</c:v>
                </c:pt>
                <c:pt idx="42">
                  <c:v>513.41851214285714</c:v>
                </c:pt>
                <c:pt idx="43">
                  <c:v>532.73545228571425</c:v>
                </c:pt>
                <c:pt idx="44">
                  <c:v>552.41297528571442</c:v>
                </c:pt>
                <c:pt idx="45">
                  <c:v>570.95723785714279</c:v>
                </c:pt>
                <c:pt idx="46">
                  <c:v>590.94383200000004</c:v>
                </c:pt>
                <c:pt idx="47">
                  <c:v>611.78037142857147</c:v>
                </c:pt>
                <c:pt idx="48">
                  <c:v>632.48813114285701</c:v>
                </c:pt>
                <c:pt idx="49">
                  <c:v>654.45793114285721</c:v>
                </c:pt>
                <c:pt idx="50">
                  <c:v>677.43221185714287</c:v>
                </c:pt>
                <c:pt idx="51">
                  <c:v>700.99887885714293</c:v>
                </c:pt>
                <c:pt idx="52">
                  <c:v>724.33374257142862</c:v>
                </c:pt>
                <c:pt idx="53">
                  <c:v>744.7839431428572</c:v>
                </c:pt>
                <c:pt idx="54">
                  <c:v>765.20838785714307</c:v>
                </c:pt>
                <c:pt idx="55">
                  <c:v>786.50853385714299</c:v>
                </c:pt>
                <c:pt idx="56">
                  <c:v>805.20733185714278</c:v>
                </c:pt>
                <c:pt idx="57">
                  <c:v>825.21968185714275</c:v>
                </c:pt>
                <c:pt idx="58">
                  <c:v>843.53214100000002</c:v>
                </c:pt>
                <c:pt idx="59">
                  <c:v>860.42802457142852</c:v>
                </c:pt>
                <c:pt idx="60">
                  <c:v>878.4829245714285</c:v>
                </c:pt>
                <c:pt idx="61">
                  <c:v>895.94543842857138</c:v>
                </c:pt>
                <c:pt idx="62">
                  <c:v>912.22317999999984</c:v>
                </c:pt>
                <c:pt idx="63">
                  <c:v>929.53115828571424</c:v>
                </c:pt>
                <c:pt idx="64">
                  <c:v>946.71035700000004</c:v>
                </c:pt>
                <c:pt idx="65">
                  <c:v>964.17287085714293</c:v>
                </c:pt>
                <c:pt idx="66">
                  <c:v>981.86718800000006</c:v>
                </c:pt>
                <c:pt idx="67">
                  <c:v>999.99935585714297</c:v>
                </c:pt>
                <c:pt idx="68">
                  <c:v>1018.2345472857144</c:v>
                </c:pt>
                <c:pt idx="69">
                  <c:v>1035.156186857143</c:v>
                </c:pt>
                <c:pt idx="70">
                  <c:v>1050.3779357142857</c:v>
                </c:pt>
                <c:pt idx="71">
                  <c:v>1062.7665334285714</c:v>
                </c:pt>
                <c:pt idx="72">
                  <c:v>1074.9233278571428</c:v>
                </c:pt>
                <c:pt idx="73">
                  <c:v>1087.5437287142859</c:v>
                </c:pt>
                <c:pt idx="74">
                  <c:v>1098.0006322857143</c:v>
                </c:pt>
                <c:pt idx="75">
                  <c:v>1107.9166615714287</c:v>
                </c:pt>
                <c:pt idx="76">
                  <c:v>1118.1160058571429</c:v>
                </c:pt>
                <c:pt idx="77">
                  <c:v>1128.3153502857144</c:v>
                </c:pt>
                <c:pt idx="78">
                  <c:v>1138.3344031428571</c:v>
                </c:pt>
                <c:pt idx="79">
                  <c:v>1147.2974632857142</c:v>
                </c:pt>
                <c:pt idx="80">
                  <c:v>1155.2560427142857</c:v>
                </c:pt>
                <c:pt idx="81">
                  <c:v>1162.5192121428572</c:v>
                </c:pt>
                <c:pt idx="82">
                  <c:v>1168.4945855714286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CA36-47E5-B843-6F3C0F33745D}"/>
            </c:ext>
          </c:extLst>
        </c:ser>
        <c:ser>
          <c:idx val="1"/>
          <c:order val="1"/>
          <c:tx>
            <c:strRef>
              <c:f>'power_normal!'!$G$1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'power_normal!'!$C$2:$C$84</c:f>
              <c:strCache>
                <c:ptCount val="83"/>
                <c:pt idx="0">
                  <c:v>exp(x)</c:v>
                </c:pt>
                <c:pt idx="1">
                  <c:v>1</c:v>
                </c:pt>
                <c:pt idx="2">
                  <c:v>2.718281828</c:v>
                </c:pt>
                <c:pt idx="3">
                  <c:v>7.389056099</c:v>
                </c:pt>
                <c:pt idx="4">
                  <c:v>20.08553692</c:v>
                </c:pt>
                <c:pt idx="5">
                  <c:v>54.59815003</c:v>
                </c:pt>
                <c:pt idx="6">
                  <c:v>148.4131591</c:v>
                </c:pt>
                <c:pt idx="7">
                  <c:v>403.4287935</c:v>
                </c:pt>
                <c:pt idx="8">
                  <c:v>1096.633158</c:v>
                </c:pt>
                <c:pt idx="9">
                  <c:v>2980.957987</c:v>
                </c:pt>
                <c:pt idx="10">
                  <c:v>8103.083928</c:v>
                </c:pt>
                <c:pt idx="11">
                  <c:v>22026.46579</c:v>
                </c:pt>
                <c:pt idx="12">
                  <c:v>59874.14172</c:v>
                </c:pt>
                <c:pt idx="13">
                  <c:v>162754.7914</c:v>
                </c:pt>
                <c:pt idx="14">
                  <c:v>442413.392</c:v>
                </c:pt>
                <c:pt idx="15">
                  <c:v>1202604.284</c:v>
                </c:pt>
                <c:pt idx="16">
                  <c:v>3269017.372</c:v>
                </c:pt>
                <c:pt idx="17">
                  <c:v>8886110.521</c:v>
                </c:pt>
                <c:pt idx="18">
                  <c:v>24154952.75</c:v>
                </c:pt>
                <c:pt idx="19">
                  <c:v>65659969.14</c:v>
                </c:pt>
                <c:pt idx="20">
                  <c:v>178482301</c:v>
                </c:pt>
                <c:pt idx="21">
                  <c:v>485165195.4</c:v>
                </c:pt>
                <c:pt idx="22">
                  <c:v>1318815734</c:v>
                </c:pt>
                <c:pt idx="23">
                  <c:v>3584912846</c:v>
                </c:pt>
                <c:pt idx="24">
                  <c:v>9744803446</c:v>
                </c:pt>
                <c:pt idx="25">
                  <c:v>26489122130</c:v>
                </c:pt>
                <c:pt idx="26">
                  <c:v>72004899337</c:v>
                </c:pt>
                <c:pt idx="27">
                  <c:v>1.9573E+11</c:v>
                </c:pt>
                <c:pt idx="28">
                  <c:v>5.32048E+11</c:v>
                </c:pt>
                <c:pt idx="29">
                  <c:v>1.44626E+12</c:v>
                </c:pt>
                <c:pt idx="30">
                  <c:v>3.93133E+12</c:v>
                </c:pt>
                <c:pt idx="31">
                  <c:v>1.06865E+13</c:v>
                </c:pt>
                <c:pt idx="32">
                  <c:v>2.90488E+13</c:v>
                </c:pt>
                <c:pt idx="33">
                  <c:v>7.8963E+13</c:v>
                </c:pt>
                <c:pt idx="34">
                  <c:v>2.14644E+14</c:v>
                </c:pt>
                <c:pt idx="35">
                  <c:v>5.83462E+14</c:v>
                </c:pt>
                <c:pt idx="36">
                  <c:v>1.58601E+15</c:v>
                </c:pt>
                <c:pt idx="37">
                  <c:v>4.31123E+15</c:v>
                </c:pt>
                <c:pt idx="38">
                  <c:v>1.17191E+16</c:v>
                </c:pt>
                <c:pt idx="39">
                  <c:v>3.18559E+16</c:v>
                </c:pt>
                <c:pt idx="40">
                  <c:v>8.65934E+16</c:v>
                </c:pt>
                <c:pt idx="41">
                  <c:v>2.35385E+17</c:v>
                </c:pt>
                <c:pt idx="42">
                  <c:v>6.39843E+17</c:v>
                </c:pt>
                <c:pt idx="43">
                  <c:v>1.73927E+18</c:v>
                </c:pt>
                <c:pt idx="44">
                  <c:v>4.72784E+18</c:v>
                </c:pt>
                <c:pt idx="45">
                  <c:v>1.28516E+19</c:v>
                </c:pt>
                <c:pt idx="46">
                  <c:v>3.49343E+19</c:v>
                </c:pt>
                <c:pt idx="47">
                  <c:v>9.49612E+19</c:v>
                </c:pt>
                <c:pt idx="48">
                  <c:v>2.58131E+20</c:v>
                </c:pt>
                <c:pt idx="49">
                  <c:v>7.01674E+20</c:v>
                </c:pt>
                <c:pt idx="50">
                  <c:v>1.90735E+21</c:v>
                </c:pt>
                <c:pt idx="51">
                  <c:v>5.18471E+21</c:v>
                </c:pt>
                <c:pt idx="52">
                  <c:v>1.40935E+22</c:v>
                </c:pt>
                <c:pt idx="53">
                  <c:v>3.83101E+22</c:v>
                </c:pt>
                <c:pt idx="54">
                  <c:v>1.04138E+23</c:v>
                </c:pt>
                <c:pt idx="55">
                  <c:v>2.83075E+23</c:v>
                </c:pt>
                <c:pt idx="56">
                  <c:v>7.69479E+23</c:v>
                </c:pt>
                <c:pt idx="57">
                  <c:v>2.09166E+24</c:v>
                </c:pt>
                <c:pt idx="58">
                  <c:v>5.68572E+24</c:v>
                </c:pt>
                <c:pt idx="59">
                  <c:v>1.54554E+25</c:v>
                </c:pt>
                <c:pt idx="60">
                  <c:v>4.20121E+25</c:v>
                </c:pt>
                <c:pt idx="61">
                  <c:v>1.14201E+26</c:v>
                </c:pt>
                <c:pt idx="62">
                  <c:v>3.1043E+26</c:v>
                </c:pt>
                <c:pt idx="63">
                  <c:v>8.43836E+26</c:v>
                </c:pt>
                <c:pt idx="64">
                  <c:v>2.29378E+27</c:v>
                </c:pt>
                <c:pt idx="65">
                  <c:v>6.23515E+27</c:v>
                </c:pt>
                <c:pt idx="66">
                  <c:v>1.69489E+28</c:v>
                </c:pt>
                <c:pt idx="67">
                  <c:v>4.60719E+28</c:v>
                </c:pt>
                <c:pt idx="68">
                  <c:v>1.25236E+29</c:v>
                </c:pt>
                <c:pt idx="69">
                  <c:v>3.40428E+29</c:v>
                </c:pt>
                <c:pt idx="70">
                  <c:v>9.25378E+29</c:v>
                </c:pt>
                <c:pt idx="71">
                  <c:v>2.51544E+30</c:v>
                </c:pt>
                <c:pt idx="72">
                  <c:v>6.83767E+30</c:v>
                </c:pt>
                <c:pt idx="73">
                  <c:v>1.85867E+31</c:v>
                </c:pt>
                <c:pt idx="74">
                  <c:v>5.05239E+31</c:v>
                </c:pt>
                <c:pt idx="75">
                  <c:v>1.37338E+32</c:v>
                </c:pt>
                <c:pt idx="76">
                  <c:v>3.73324E+32</c:v>
                </c:pt>
                <c:pt idx="77">
                  <c:v>1.0148E+33</c:v>
                </c:pt>
                <c:pt idx="78">
                  <c:v>2.75851E+33</c:v>
                </c:pt>
                <c:pt idx="79">
                  <c:v>7.49842E+33</c:v>
                </c:pt>
                <c:pt idx="80">
                  <c:v>2.03828E+34</c:v>
                </c:pt>
                <c:pt idx="81">
                  <c:v>5.54062E+34</c:v>
                </c:pt>
                <c:pt idx="82">
                  <c:v>1.5061E+35</c:v>
                </c:pt>
              </c:strCache>
            </c:strRef>
          </c:xVal>
          <c:yVal>
            <c:numRef>
              <c:f>'power_normal!'!$G$2:$G$84</c:f>
              <c:numCache>
                <c:formatCode>General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2.1370326615924773</c:v>
                </c:pt>
                <c:pt idx="3">
                  <c:v>7.4644130315874202</c:v>
                </c:pt>
                <c:pt idx="4">
                  <c:v>38.418442554684681</c:v>
                </c:pt>
                <c:pt idx="5">
                  <c:v>56.070544748267977</c:v>
                </c:pt>
                <c:pt idx="6">
                  <c:v>56.070544748267977</c:v>
                </c:pt>
                <c:pt idx="7">
                  <c:v>56.070544748267977</c:v>
                </c:pt>
                <c:pt idx="8">
                  <c:v>56.070544748267977</c:v>
                </c:pt>
                <c:pt idx="9">
                  <c:v>56.070544748267977</c:v>
                </c:pt>
                <c:pt idx="10">
                  <c:v>56.070544748267977</c:v>
                </c:pt>
                <c:pt idx="11">
                  <c:v>56.070544748267977</c:v>
                </c:pt>
                <c:pt idx="12">
                  <c:v>56.070544748267977</c:v>
                </c:pt>
                <c:pt idx="13">
                  <c:v>56.070544748267977</c:v>
                </c:pt>
                <c:pt idx="14">
                  <c:v>56.070544748267977</c:v>
                </c:pt>
                <c:pt idx="15">
                  <c:v>56.070544748267977</c:v>
                </c:pt>
                <c:pt idx="16">
                  <c:v>56.070544748267977</c:v>
                </c:pt>
                <c:pt idx="17">
                  <c:v>56.070544748267977</c:v>
                </c:pt>
                <c:pt idx="18">
                  <c:v>56.070544748267977</c:v>
                </c:pt>
                <c:pt idx="19">
                  <c:v>56.070544748267977</c:v>
                </c:pt>
                <c:pt idx="20">
                  <c:v>56.070544748267977</c:v>
                </c:pt>
                <c:pt idx="21">
                  <c:v>56.070544748267977</c:v>
                </c:pt>
                <c:pt idx="22">
                  <c:v>56.070544748267977</c:v>
                </c:pt>
                <c:pt idx="23">
                  <c:v>56.070544748267977</c:v>
                </c:pt>
                <c:pt idx="24">
                  <c:v>56.070544748267977</c:v>
                </c:pt>
                <c:pt idx="25">
                  <c:v>56.070544748267977</c:v>
                </c:pt>
                <c:pt idx="26">
                  <c:v>56.070544748267977</c:v>
                </c:pt>
                <c:pt idx="27">
                  <c:v>56.070544748267977</c:v>
                </c:pt>
                <c:pt idx="28">
                  <c:v>56.070544748267977</c:v>
                </c:pt>
                <c:pt idx="29">
                  <c:v>56.070544748267977</c:v>
                </c:pt>
                <c:pt idx="30">
                  <c:v>56.070544748267977</c:v>
                </c:pt>
                <c:pt idx="31">
                  <c:v>56.070544748267977</c:v>
                </c:pt>
                <c:pt idx="32">
                  <c:v>56.070544748267977</c:v>
                </c:pt>
                <c:pt idx="33">
                  <c:v>56.070544748267977</c:v>
                </c:pt>
                <c:pt idx="34">
                  <c:v>56.070544748267977</c:v>
                </c:pt>
                <c:pt idx="35">
                  <c:v>56.070544748267977</c:v>
                </c:pt>
                <c:pt idx="36">
                  <c:v>56.070544748267977</c:v>
                </c:pt>
                <c:pt idx="37">
                  <c:v>56.070544748267977</c:v>
                </c:pt>
                <c:pt idx="38">
                  <c:v>56.070544748267977</c:v>
                </c:pt>
                <c:pt idx="39">
                  <c:v>56.070544748267977</c:v>
                </c:pt>
                <c:pt idx="40">
                  <c:v>56.070544748267977</c:v>
                </c:pt>
                <c:pt idx="41">
                  <c:v>56.070544748267977</c:v>
                </c:pt>
                <c:pt idx="42">
                  <c:v>56.070544748267977</c:v>
                </c:pt>
                <c:pt idx="43">
                  <c:v>56.070544748267977</c:v>
                </c:pt>
                <c:pt idx="44">
                  <c:v>56.070544748267977</c:v>
                </c:pt>
                <c:pt idx="45">
                  <c:v>56.070544748267977</c:v>
                </c:pt>
                <c:pt idx="46">
                  <c:v>56.070544748267977</c:v>
                </c:pt>
                <c:pt idx="47">
                  <c:v>56.070544748267977</c:v>
                </c:pt>
                <c:pt idx="48">
                  <c:v>56.070544748267977</c:v>
                </c:pt>
                <c:pt idx="49">
                  <c:v>56.070544748267977</c:v>
                </c:pt>
                <c:pt idx="50">
                  <c:v>56.070544748267977</c:v>
                </c:pt>
                <c:pt idx="51">
                  <c:v>56.070544748267977</c:v>
                </c:pt>
                <c:pt idx="52">
                  <c:v>56.070544748267977</c:v>
                </c:pt>
                <c:pt idx="53">
                  <c:v>56.070544748267977</c:v>
                </c:pt>
                <c:pt idx="54">
                  <c:v>56.070544748267977</c:v>
                </c:pt>
                <c:pt idx="55">
                  <c:v>56.070544748267977</c:v>
                </c:pt>
                <c:pt idx="56">
                  <c:v>56.070544748267977</c:v>
                </c:pt>
                <c:pt idx="57">
                  <c:v>56.070544748267977</c:v>
                </c:pt>
                <c:pt idx="58">
                  <c:v>56.070544748267977</c:v>
                </c:pt>
                <c:pt idx="59">
                  <c:v>56.070544748267977</c:v>
                </c:pt>
                <c:pt idx="60">
                  <c:v>56.070544748267977</c:v>
                </c:pt>
                <c:pt idx="61">
                  <c:v>56.070544748267977</c:v>
                </c:pt>
                <c:pt idx="62">
                  <c:v>56.070544748267977</c:v>
                </c:pt>
                <c:pt idx="63">
                  <c:v>56.070544748267977</c:v>
                </c:pt>
                <c:pt idx="64">
                  <c:v>56.070544748267977</c:v>
                </c:pt>
                <c:pt idx="65">
                  <c:v>56.070544748267977</c:v>
                </c:pt>
                <c:pt idx="66">
                  <c:v>56.070544748267977</c:v>
                </c:pt>
                <c:pt idx="67">
                  <c:v>56.070544748267977</c:v>
                </c:pt>
                <c:pt idx="68">
                  <c:v>56.070544748267977</c:v>
                </c:pt>
                <c:pt idx="69">
                  <c:v>56.070544748267977</c:v>
                </c:pt>
                <c:pt idx="70">
                  <c:v>56.070544748267977</c:v>
                </c:pt>
                <c:pt idx="71">
                  <c:v>56.070544748267977</c:v>
                </c:pt>
                <c:pt idx="72">
                  <c:v>56.070544748267977</c:v>
                </c:pt>
                <c:pt idx="73">
                  <c:v>56.070544748267977</c:v>
                </c:pt>
                <c:pt idx="74">
                  <c:v>56.070544748267977</c:v>
                </c:pt>
                <c:pt idx="75">
                  <c:v>56.070544748267977</c:v>
                </c:pt>
                <c:pt idx="76">
                  <c:v>56.070544748267977</c:v>
                </c:pt>
                <c:pt idx="77">
                  <c:v>56.070544748267977</c:v>
                </c:pt>
                <c:pt idx="78">
                  <c:v>56.070544748267977</c:v>
                </c:pt>
                <c:pt idx="79">
                  <c:v>56.070544748267977</c:v>
                </c:pt>
                <c:pt idx="80">
                  <c:v>56.070544748267977</c:v>
                </c:pt>
                <c:pt idx="81">
                  <c:v>56.070544748267977</c:v>
                </c:pt>
                <c:pt idx="82">
                  <c:v>56.070544748267977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CA36-47E5-B843-6F3C0F3374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8077744"/>
        <c:axId val="628075784"/>
      </c:scatterChart>
      <c:valAx>
        <c:axId val="628077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075784"/>
        <c:crosses val="autoZero"/>
        <c:crossBetween val="midCat"/>
      </c:valAx>
      <c:valAx>
        <c:axId val="628075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077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'power_normal!'!$O$1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'power_normal!'!$C$2:$C$84</c:f>
              <c:strCache>
                <c:ptCount val="83"/>
                <c:pt idx="0">
                  <c:v>exp(x)</c:v>
                </c:pt>
                <c:pt idx="1">
                  <c:v>1</c:v>
                </c:pt>
                <c:pt idx="2">
                  <c:v>2.718281828</c:v>
                </c:pt>
                <c:pt idx="3">
                  <c:v>7.389056099</c:v>
                </c:pt>
                <c:pt idx="4">
                  <c:v>20.08553692</c:v>
                </c:pt>
                <c:pt idx="5">
                  <c:v>54.59815003</c:v>
                </c:pt>
                <c:pt idx="6">
                  <c:v>148.4131591</c:v>
                </c:pt>
                <c:pt idx="7">
                  <c:v>403.4287935</c:v>
                </c:pt>
                <c:pt idx="8">
                  <c:v>1096.633158</c:v>
                </c:pt>
                <c:pt idx="9">
                  <c:v>2980.957987</c:v>
                </c:pt>
                <c:pt idx="10">
                  <c:v>8103.083928</c:v>
                </c:pt>
                <c:pt idx="11">
                  <c:v>22026.46579</c:v>
                </c:pt>
                <c:pt idx="12">
                  <c:v>59874.14172</c:v>
                </c:pt>
                <c:pt idx="13">
                  <c:v>162754.7914</c:v>
                </c:pt>
                <c:pt idx="14">
                  <c:v>442413.392</c:v>
                </c:pt>
                <c:pt idx="15">
                  <c:v>1202604.284</c:v>
                </c:pt>
                <c:pt idx="16">
                  <c:v>3269017.372</c:v>
                </c:pt>
                <c:pt idx="17">
                  <c:v>8886110.521</c:v>
                </c:pt>
                <c:pt idx="18">
                  <c:v>24154952.75</c:v>
                </c:pt>
                <c:pt idx="19">
                  <c:v>65659969.14</c:v>
                </c:pt>
                <c:pt idx="20">
                  <c:v>178482301</c:v>
                </c:pt>
                <c:pt idx="21">
                  <c:v>485165195.4</c:v>
                </c:pt>
                <c:pt idx="22">
                  <c:v>1318815734</c:v>
                </c:pt>
                <c:pt idx="23">
                  <c:v>3584912846</c:v>
                </c:pt>
                <c:pt idx="24">
                  <c:v>9744803446</c:v>
                </c:pt>
                <c:pt idx="25">
                  <c:v>26489122130</c:v>
                </c:pt>
                <c:pt idx="26">
                  <c:v>72004899337</c:v>
                </c:pt>
                <c:pt idx="27">
                  <c:v>1.9573E+11</c:v>
                </c:pt>
                <c:pt idx="28">
                  <c:v>5.32048E+11</c:v>
                </c:pt>
                <c:pt idx="29">
                  <c:v>1.44626E+12</c:v>
                </c:pt>
                <c:pt idx="30">
                  <c:v>3.93133E+12</c:v>
                </c:pt>
                <c:pt idx="31">
                  <c:v>1.06865E+13</c:v>
                </c:pt>
                <c:pt idx="32">
                  <c:v>2.90488E+13</c:v>
                </c:pt>
                <c:pt idx="33">
                  <c:v>7.8963E+13</c:v>
                </c:pt>
                <c:pt idx="34">
                  <c:v>2.14644E+14</c:v>
                </c:pt>
                <c:pt idx="35">
                  <c:v>5.83462E+14</c:v>
                </c:pt>
                <c:pt idx="36">
                  <c:v>1.58601E+15</c:v>
                </c:pt>
                <c:pt idx="37">
                  <c:v>4.31123E+15</c:v>
                </c:pt>
                <c:pt idx="38">
                  <c:v>1.17191E+16</c:v>
                </c:pt>
                <c:pt idx="39">
                  <c:v>3.18559E+16</c:v>
                </c:pt>
                <c:pt idx="40">
                  <c:v>8.65934E+16</c:v>
                </c:pt>
                <c:pt idx="41">
                  <c:v>2.35385E+17</c:v>
                </c:pt>
                <c:pt idx="42">
                  <c:v>6.39843E+17</c:v>
                </c:pt>
                <c:pt idx="43">
                  <c:v>1.73927E+18</c:v>
                </c:pt>
                <c:pt idx="44">
                  <c:v>4.72784E+18</c:v>
                </c:pt>
                <c:pt idx="45">
                  <c:v>1.28516E+19</c:v>
                </c:pt>
                <c:pt idx="46">
                  <c:v>3.49343E+19</c:v>
                </c:pt>
                <c:pt idx="47">
                  <c:v>9.49612E+19</c:v>
                </c:pt>
                <c:pt idx="48">
                  <c:v>2.58131E+20</c:v>
                </c:pt>
                <c:pt idx="49">
                  <c:v>7.01674E+20</c:v>
                </c:pt>
                <c:pt idx="50">
                  <c:v>1.90735E+21</c:v>
                </c:pt>
                <c:pt idx="51">
                  <c:v>5.18471E+21</c:v>
                </c:pt>
                <c:pt idx="52">
                  <c:v>1.40935E+22</c:v>
                </c:pt>
                <c:pt idx="53">
                  <c:v>3.83101E+22</c:v>
                </c:pt>
                <c:pt idx="54">
                  <c:v>1.04138E+23</c:v>
                </c:pt>
                <c:pt idx="55">
                  <c:v>2.83075E+23</c:v>
                </c:pt>
                <c:pt idx="56">
                  <c:v>7.69479E+23</c:v>
                </c:pt>
                <c:pt idx="57">
                  <c:v>2.09166E+24</c:v>
                </c:pt>
                <c:pt idx="58">
                  <c:v>5.68572E+24</c:v>
                </c:pt>
                <c:pt idx="59">
                  <c:v>1.54554E+25</c:v>
                </c:pt>
                <c:pt idx="60">
                  <c:v>4.20121E+25</c:v>
                </c:pt>
                <c:pt idx="61">
                  <c:v>1.14201E+26</c:v>
                </c:pt>
                <c:pt idx="62">
                  <c:v>3.1043E+26</c:v>
                </c:pt>
                <c:pt idx="63">
                  <c:v>8.43836E+26</c:v>
                </c:pt>
                <c:pt idx="64">
                  <c:v>2.29378E+27</c:v>
                </c:pt>
                <c:pt idx="65">
                  <c:v>6.23515E+27</c:v>
                </c:pt>
                <c:pt idx="66">
                  <c:v>1.69489E+28</c:v>
                </c:pt>
                <c:pt idx="67">
                  <c:v>4.60719E+28</c:v>
                </c:pt>
                <c:pt idx="68">
                  <c:v>1.25236E+29</c:v>
                </c:pt>
                <c:pt idx="69">
                  <c:v>3.40428E+29</c:v>
                </c:pt>
                <c:pt idx="70">
                  <c:v>9.25378E+29</c:v>
                </c:pt>
                <c:pt idx="71">
                  <c:v>2.51544E+30</c:v>
                </c:pt>
                <c:pt idx="72">
                  <c:v>6.83767E+30</c:v>
                </c:pt>
                <c:pt idx="73">
                  <c:v>1.85867E+31</c:v>
                </c:pt>
                <c:pt idx="74">
                  <c:v>5.05239E+31</c:v>
                </c:pt>
                <c:pt idx="75">
                  <c:v>1.37338E+32</c:v>
                </c:pt>
                <c:pt idx="76">
                  <c:v>3.73324E+32</c:v>
                </c:pt>
                <c:pt idx="77">
                  <c:v>1.0148E+33</c:v>
                </c:pt>
                <c:pt idx="78">
                  <c:v>2.75851E+33</c:v>
                </c:pt>
                <c:pt idx="79">
                  <c:v>7.49842E+33</c:v>
                </c:pt>
                <c:pt idx="80">
                  <c:v>2.03828E+34</c:v>
                </c:pt>
                <c:pt idx="81">
                  <c:v>5.54062E+34</c:v>
                </c:pt>
                <c:pt idx="82">
                  <c:v>1.5061E+35</c:v>
                </c:pt>
              </c:strCache>
            </c:strRef>
          </c:xVal>
          <c:yVal>
            <c:numRef>
              <c:f>'power_normal!'!$O$2:$O$84</c:f>
              <c:numCache>
                <c:formatCode>General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0.15453542857142866</c:v>
                </c:pt>
                <c:pt idx="3">
                  <c:v>0.23180328571428566</c:v>
                </c:pt>
                <c:pt idx="4">
                  <c:v>0.2060474285714281</c:v>
                </c:pt>
                <c:pt idx="5">
                  <c:v>0.33482685714285709</c:v>
                </c:pt>
                <c:pt idx="6">
                  <c:v>0.51511828571428631</c:v>
                </c:pt>
                <c:pt idx="7">
                  <c:v>0.77267757142857107</c:v>
                </c:pt>
                <c:pt idx="8">
                  <c:v>1.2620399999999998</c:v>
                </c:pt>
                <c:pt idx="9">
                  <c:v>1.1075045714285707</c:v>
                </c:pt>
                <c:pt idx="10">
                  <c:v>3.5028050000000013</c:v>
                </c:pt>
                <c:pt idx="11">
                  <c:v>5.3057194285714262</c:v>
                </c:pt>
                <c:pt idx="12">
                  <c:v>5.589034714285714</c:v>
                </c:pt>
                <c:pt idx="13">
                  <c:v>6.2586885714285758</c:v>
                </c:pt>
                <c:pt idx="14">
                  <c:v>7.1343898571428506</c:v>
                </c:pt>
                <c:pt idx="15">
                  <c:v>7.0313661428571423</c:v>
                </c:pt>
                <c:pt idx="16">
                  <c:v>8.6797450000000094</c:v>
                </c:pt>
                <c:pt idx="17">
                  <c:v>7.4949728571428524</c:v>
                </c:pt>
                <c:pt idx="18">
                  <c:v>7.572240571428563</c:v>
                </c:pt>
                <c:pt idx="19">
                  <c:v>9.7357377142857313</c:v>
                </c:pt>
                <c:pt idx="20">
                  <c:v>10.791730571428571</c:v>
                </c:pt>
                <c:pt idx="21">
                  <c:v>12.028014571428569</c:v>
                </c:pt>
                <c:pt idx="22">
                  <c:v>13.908196857142839</c:v>
                </c:pt>
                <c:pt idx="23">
                  <c:v>14.268779857142873</c:v>
                </c:pt>
                <c:pt idx="24">
                  <c:v>15.118724999999996</c:v>
                </c:pt>
                <c:pt idx="25">
                  <c:v>16.483788857142851</c:v>
                </c:pt>
                <c:pt idx="26">
                  <c:v>15.711111285714308</c:v>
                </c:pt>
                <c:pt idx="27">
                  <c:v>16.689836142857128</c:v>
                </c:pt>
                <c:pt idx="28">
                  <c:v>16.020182428571442</c:v>
                </c:pt>
                <c:pt idx="29">
                  <c:v>14.47482714285715</c:v>
                </c:pt>
                <c:pt idx="30">
                  <c:v>14.320291571428553</c:v>
                </c:pt>
                <c:pt idx="31">
                  <c:v>14.680874428571483</c:v>
                </c:pt>
                <c:pt idx="32">
                  <c:v>18.312459142857104</c:v>
                </c:pt>
                <c:pt idx="33">
                  <c:v>17.591293428571415</c:v>
                </c:pt>
                <c:pt idx="34">
                  <c:v>21.119854571428615</c:v>
                </c:pt>
                <c:pt idx="35">
                  <c:v>22.819745142857126</c:v>
                </c:pt>
                <c:pt idx="36">
                  <c:v>26.708889142857114</c:v>
                </c:pt>
                <c:pt idx="37">
                  <c:v>27.893661428571416</c:v>
                </c:pt>
                <c:pt idx="38">
                  <c:v>29.619308142857104</c:v>
                </c:pt>
                <c:pt idx="39">
                  <c:v>26.245282571428557</c:v>
                </c:pt>
                <c:pt idx="40">
                  <c:v>26.86342471428571</c:v>
                </c:pt>
                <c:pt idx="41">
                  <c:v>22.768233428571474</c:v>
                </c:pt>
                <c:pt idx="42">
                  <c:v>21.86677614285713</c:v>
                </c:pt>
                <c:pt idx="43">
                  <c:v>19.213916428571391</c:v>
                </c:pt>
                <c:pt idx="44">
                  <c:v>19.574499285714463</c:v>
                </c:pt>
                <c:pt idx="45">
                  <c:v>18.441238857142647</c:v>
                </c:pt>
                <c:pt idx="46">
                  <c:v>19.883570428571542</c:v>
                </c:pt>
                <c:pt idx="47">
                  <c:v>20.733515714285712</c:v>
                </c:pt>
                <c:pt idx="48">
                  <c:v>20.604735999999829</c:v>
                </c:pt>
                <c:pt idx="49">
                  <c:v>21.866776285714476</c:v>
                </c:pt>
                <c:pt idx="50">
                  <c:v>22.871256999999954</c:v>
                </c:pt>
                <c:pt idx="51">
                  <c:v>23.463643285714337</c:v>
                </c:pt>
                <c:pt idx="52">
                  <c:v>23.231839999999973</c:v>
                </c:pt>
                <c:pt idx="53">
                  <c:v>20.347176857142866</c:v>
                </c:pt>
                <c:pt idx="54">
                  <c:v>20.321421000000154</c:v>
                </c:pt>
                <c:pt idx="55">
                  <c:v>21.197122285714212</c:v>
                </c:pt>
                <c:pt idx="56">
                  <c:v>18.595774285714068</c:v>
                </c:pt>
                <c:pt idx="57">
                  <c:v>19.909326285714254</c:v>
                </c:pt>
                <c:pt idx="58">
                  <c:v>18.209435428571563</c:v>
                </c:pt>
                <c:pt idx="59">
                  <c:v>16.792859857142783</c:v>
                </c:pt>
                <c:pt idx="60">
                  <c:v>17.95187628571426</c:v>
                </c:pt>
                <c:pt idx="61">
                  <c:v>17.359490142857165</c:v>
                </c:pt>
                <c:pt idx="62">
                  <c:v>16.174717857142749</c:v>
                </c:pt>
                <c:pt idx="63">
                  <c:v>17.204954571428683</c:v>
                </c:pt>
                <c:pt idx="64">
                  <c:v>17.076175000000088</c:v>
                </c:pt>
                <c:pt idx="65">
                  <c:v>17.359490142857165</c:v>
                </c:pt>
                <c:pt idx="66">
                  <c:v>17.591293428571415</c:v>
                </c:pt>
                <c:pt idx="67">
                  <c:v>18.029144142857202</c:v>
                </c:pt>
                <c:pt idx="68">
                  <c:v>18.132167714285682</c:v>
                </c:pt>
                <c:pt idx="69">
                  <c:v>16.818615857142898</c:v>
                </c:pt>
                <c:pt idx="70">
                  <c:v>15.118725142857043</c:v>
                </c:pt>
                <c:pt idx="71">
                  <c:v>12.285573999999938</c:v>
                </c:pt>
                <c:pt idx="72">
                  <c:v>12.053770714285688</c:v>
                </c:pt>
                <c:pt idx="73">
                  <c:v>12.517377142857354</c:v>
                </c:pt>
                <c:pt idx="74">
                  <c:v>10.35387985714277</c:v>
                </c:pt>
                <c:pt idx="75">
                  <c:v>9.8130055714286168</c:v>
                </c:pt>
                <c:pt idx="76">
                  <c:v>10.096320571428519</c:v>
                </c:pt>
                <c:pt idx="77">
                  <c:v>10.096320714285808</c:v>
                </c:pt>
                <c:pt idx="78">
                  <c:v>9.9160291428569831</c:v>
                </c:pt>
                <c:pt idx="79">
                  <c:v>8.8600364285713891</c:v>
                </c:pt>
                <c:pt idx="80">
                  <c:v>7.8555557142857966</c:v>
                </c:pt>
                <c:pt idx="81">
                  <c:v>7.1601457142857585</c:v>
                </c:pt>
                <c:pt idx="82">
                  <c:v>5.8723497142856873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0111-411E-803A-EBC9620122D6}"/>
            </c:ext>
          </c:extLst>
        </c:ser>
        <c:ser>
          <c:idx val="1"/>
          <c:order val="1"/>
          <c:tx>
            <c:strRef>
              <c:f>'power_normal!'!$P$1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'power_normal!'!$C$2:$C$84</c:f>
              <c:strCache>
                <c:ptCount val="83"/>
                <c:pt idx="0">
                  <c:v>exp(x)</c:v>
                </c:pt>
                <c:pt idx="1">
                  <c:v>1</c:v>
                </c:pt>
                <c:pt idx="2">
                  <c:v>2.718281828</c:v>
                </c:pt>
                <c:pt idx="3">
                  <c:v>7.389056099</c:v>
                </c:pt>
                <c:pt idx="4">
                  <c:v>20.08553692</c:v>
                </c:pt>
                <c:pt idx="5">
                  <c:v>54.59815003</c:v>
                </c:pt>
                <c:pt idx="6">
                  <c:v>148.4131591</c:v>
                </c:pt>
                <c:pt idx="7">
                  <c:v>403.4287935</c:v>
                </c:pt>
                <c:pt idx="8">
                  <c:v>1096.633158</c:v>
                </c:pt>
                <c:pt idx="9">
                  <c:v>2980.957987</c:v>
                </c:pt>
                <c:pt idx="10">
                  <c:v>8103.083928</c:v>
                </c:pt>
                <c:pt idx="11">
                  <c:v>22026.46579</c:v>
                </c:pt>
                <c:pt idx="12">
                  <c:v>59874.14172</c:v>
                </c:pt>
                <c:pt idx="13">
                  <c:v>162754.7914</c:v>
                </c:pt>
                <c:pt idx="14">
                  <c:v>442413.392</c:v>
                </c:pt>
                <c:pt idx="15">
                  <c:v>1202604.284</c:v>
                </c:pt>
                <c:pt idx="16">
                  <c:v>3269017.372</c:v>
                </c:pt>
                <c:pt idx="17">
                  <c:v>8886110.521</c:v>
                </c:pt>
                <c:pt idx="18">
                  <c:v>24154952.75</c:v>
                </c:pt>
                <c:pt idx="19">
                  <c:v>65659969.14</c:v>
                </c:pt>
                <c:pt idx="20">
                  <c:v>178482301</c:v>
                </c:pt>
                <c:pt idx="21">
                  <c:v>485165195.4</c:v>
                </c:pt>
                <c:pt idx="22">
                  <c:v>1318815734</c:v>
                </c:pt>
                <c:pt idx="23">
                  <c:v>3584912846</c:v>
                </c:pt>
                <c:pt idx="24">
                  <c:v>9744803446</c:v>
                </c:pt>
                <c:pt idx="25">
                  <c:v>26489122130</c:v>
                </c:pt>
                <c:pt idx="26">
                  <c:v>72004899337</c:v>
                </c:pt>
                <c:pt idx="27">
                  <c:v>1.9573E+11</c:v>
                </c:pt>
                <c:pt idx="28">
                  <c:v>5.32048E+11</c:v>
                </c:pt>
                <c:pt idx="29">
                  <c:v>1.44626E+12</c:v>
                </c:pt>
                <c:pt idx="30">
                  <c:v>3.93133E+12</c:v>
                </c:pt>
                <c:pt idx="31">
                  <c:v>1.06865E+13</c:v>
                </c:pt>
                <c:pt idx="32">
                  <c:v>2.90488E+13</c:v>
                </c:pt>
                <c:pt idx="33">
                  <c:v>7.8963E+13</c:v>
                </c:pt>
                <c:pt idx="34">
                  <c:v>2.14644E+14</c:v>
                </c:pt>
                <c:pt idx="35">
                  <c:v>5.83462E+14</c:v>
                </c:pt>
                <c:pt idx="36">
                  <c:v>1.58601E+15</c:v>
                </c:pt>
                <c:pt idx="37">
                  <c:v>4.31123E+15</c:v>
                </c:pt>
                <c:pt idx="38">
                  <c:v>1.17191E+16</c:v>
                </c:pt>
                <c:pt idx="39">
                  <c:v>3.18559E+16</c:v>
                </c:pt>
                <c:pt idx="40">
                  <c:v>8.65934E+16</c:v>
                </c:pt>
                <c:pt idx="41">
                  <c:v>2.35385E+17</c:v>
                </c:pt>
                <c:pt idx="42">
                  <c:v>6.39843E+17</c:v>
                </c:pt>
                <c:pt idx="43">
                  <c:v>1.73927E+18</c:v>
                </c:pt>
                <c:pt idx="44">
                  <c:v>4.72784E+18</c:v>
                </c:pt>
                <c:pt idx="45">
                  <c:v>1.28516E+19</c:v>
                </c:pt>
                <c:pt idx="46">
                  <c:v>3.49343E+19</c:v>
                </c:pt>
                <c:pt idx="47">
                  <c:v>9.49612E+19</c:v>
                </c:pt>
                <c:pt idx="48">
                  <c:v>2.58131E+20</c:v>
                </c:pt>
                <c:pt idx="49">
                  <c:v>7.01674E+20</c:v>
                </c:pt>
                <c:pt idx="50">
                  <c:v>1.90735E+21</c:v>
                </c:pt>
                <c:pt idx="51">
                  <c:v>5.18471E+21</c:v>
                </c:pt>
                <c:pt idx="52">
                  <c:v>1.40935E+22</c:v>
                </c:pt>
                <c:pt idx="53">
                  <c:v>3.83101E+22</c:v>
                </c:pt>
                <c:pt idx="54">
                  <c:v>1.04138E+23</c:v>
                </c:pt>
                <c:pt idx="55">
                  <c:v>2.83075E+23</c:v>
                </c:pt>
                <c:pt idx="56">
                  <c:v>7.69479E+23</c:v>
                </c:pt>
                <c:pt idx="57">
                  <c:v>2.09166E+24</c:v>
                </c:pt>
                <c:pt idx="58">
                  <c:v>5.68572E+24</c:v>
                </c:pt>
                <c:pt idx="59">
                  <c:v>1.54554E+25</c:v>
                </c:pt>
                <c:pt idx="60">
                  <c:v>4.20121E+25</c:v>
                </c:pt>
                <c:pt idx="61">
                  <c:v>1.14201E+26</c:v>
                </c:pt>
                <c:pt idx="62">
                  <c:v>3.1043E+26</c:v>
                </c:pt>
                <c:pt idx="63">
                  <c:v>8.43836E+26</c:v>
                </c:pt>
                <c:pt idx="64">
                  <c:v>2.29378E+27</c:v>
                </c:pt>
                <c:pt idx="65">
                  <c:v>6.23515E+27</c:v>
                </c:pt>
                <c:pt idx="66">
                  <c:v>1.69489E+28</c:v>
                </c:pt>
                <c:pt idx="67">
                  <c:v>4.60719E+28</c:v>
                </c:pt>
                <c:pt idx="68">
                  <c:v>1.25236E+29</c:v>
                </c:pt>
                <c:pt idx="69">
                  <c:v>3.40428E+29</c:v>
                </c:pt>
                <c:pt idx="70">
                  <c:v>9.25378E+29</c:v>
                </c:pt>
                <c:pt idx="71">
                  <c:v>2.51544E+30</c:v>
                </c:pt>
                <c:pt idx="72">
                  <c:v>6.83767E+30</c:v>
                </c:pt>
                <c:pt idx="73">
                  <c:v>1.85867E+31</c:v>
                </c:pt>
                <c:pt idx="74">
                  <c:v>5.05239E+31</c:v>
                </c:pt>
                <c:pt idx="75">
                  <c:v>1.37338E+32</c:v>
                </c:pt>
                <c:pt idx="76">
                  <c:v>3.73324E+32</c:v>
                </c:pt>
                <c:pt idx="77">
                  <c:v>1.0148E+33</c:v>
                </c:pt>
                <c:pt idx="78">
                  <c:v>2.75851E+33</c:v>
                </c:pt>
                <c:pt idx="79">
                  <c:v>7.49842E+33</c:v>
                </c:pt>
                <c:pt idx="80">
                  <c:v>2.03828E+34</c:v>
                </c:pt>
                <c:pt idx="81">
                  <c:v>5.54062E+34</c:v>
                </c:pt>
                <c:pt idx="82">
                  <c:v>1.5061E+35</c:v>
                </c:pt>
              </c:strCache>
            </c:strRef>
          </c:xVal>
          <c:yVal>
            <c:numRef>
              <c:f>'power_normal!'!$P$2:$P$84</c:f>
              <c:numCache>
                <c:formatCode>General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2.1370326615924773</c:v>
                </c:pt>
                <c:pt idx="3">
                  <c:v>5.3273803699949429</c:v>
                </c:pt>
                <c:pt idx="4">
                  <c:v>30.954029523097262</c:v>
                </c:pt>
                <c:pt idx="5">
                  <c:v>17.652102193583296</c:v>
                </c:pt>
                <c:pt idx="6">
                  <c:v>2.7037687730027737E-17</c:v>
                </c:pt>
                <c:pt idx="7">
                  <c:v>1.8654066528481725E-192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0111-411E-803A-EBC9620122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8077352"/>
        <c:axId val="628076176"/>
      </c:scatterChart>
      <c:valAx>
        <c:axId val="628077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076176"/>
        <c:crosses val="autoZero"/>
        <c:crossBetween val="midCat"/>
      </c:valAx>
      <c:valAx>
        <c:axId val="62807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077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logistic!$L$1</c:f>
              <c:strCache>
                <c:ptCount val="1"/>
                <c:pt idx="0">
                  <c:v>PDF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logistic!$B$2:$B$214</c:f>
              <c:strCache>
                <c:ptCount val="136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</c:strCache>
            </c:strRef>
          </c:xVal>
          <c:yVal>
            <c:numRef>
              <c:f>logistic!$L$2:$L$214</c:f>
              <c:numCache>
                <c:formatCode>General</c:formatCode>
                <c:ptCount val="213"/>
                <c:pt idx="0">
                  <c:v>0</c:v>
                </c:pt>
                <c:pt idx="1">
                  <c:v>0.10302371428571433</c:v>
                </c:pt>
                <c:pt idx="2">
                  <c:v>0.25755914285714299</c:v>
                </c:pt>
                <c:pt idx="3">
                  <c:v>0.33482699999999999</c:v>
                </c:pt>
                <c:pt idx="4">
                  <c:v>0.30907114285714243</c:v>
                </c:pt>
                <c:pt idx="5">
                  <c:v>0.43785057142857142</c:v>
                </c:pt>
                <c:pt idx="6">
                  <c:v>0.61814200000000064</c:v>
                </c:pt>
                <c:pt idx="7">
                  <c:v>0.8757012857142854</c:v>
                </c:pt>
                <c:pt idx="8">
                  <c:v>1.3650637142857143</c:v>
                </c:pt>
                <c:pt idx="9">
                  <c:v>1.2105282857142852</c:v>
                </c:pt>
                <c:pt idx="10">
                  <c:v>3.6058287142857157</c:v>
                </c:pt>
                <c:pt idx="11">
                  <c:v>5.4087431428571406</c:v>
                </c:pt>
                <c:pt idx="12">
                  <c:v>5.6920584285714284</c:v>
                </c:pt>
                <c:pt idx="13">
                  <c:v>6.3617122857142903</c:v>
                </c:pt>
                <c:pt idx="14">
                  <c:v>7.237413571428565</c:v>
                </c:pt>
                <c:pt idx="15">
                  <c:v>7.1343898571428568</c:v>
                </c:pt>
                <c:pt idx="16">
                  <c:v>8.7827687142857229</c:v>
                </c:pt>
                <c:pt idx="17">
                  <c:v>7.5979965714285669</c:v>
                </c:pt>
                <c:pt idx="18">
                  <c:v>7.6752642857142774</c:v>
                </c:pt>
                <c:pt idx="19">
                  <c:v>9.8387614285714449</c:v>
                </c:pt>
                <c:pt idx="20">
                  <c:v>10.894754285714285</c:v>
                </c:pt>
                <c:pt idx="21">
                  <c:v>12.131038285714283</c:v>
                </c:pt>
                <c:pt idx="22">
                  <c:v>14.011220571428552</c:v>
                </c:pt>
                <c:pt idx="23">
                  <c:v>14.371803571428586</c:v>
                </c:pt>
                <c:pt idx="24">
                  <c:v>15.22174871428571</c:v>
                </c:pt>
                <c:pt idx="25">
                  <c:v>16.586812571428567</c:v>
                </c:pt>
                <c:pt idx="26">
                  <c:v>15.814135000000022</c:v>
                </c:pt>
                <c:pt idx="27">
                  <c:v>16.792859857142844</c:v>
                </c:pt>
                <c:pt idx="28">
                  <c:v>16.123206142857157</c:v>
                </c:pt>
                <c:pt idx="29">
                  <c:v>14.577850857142863</c:v>
                </c:pt>
                <c:pt idx="30">
                  <c:v>14.423315285714267</c:v>
                </c:pt>
                <c:pt idx="31">
                  <c:v>14.783898142857197</c:v>
                </c:pt>
                <c:pt idx="32">
                  <c:v>18.41548285714282</c:v>
                </c:pt>
                <c:pt idx="33">
                  <c:v>17.69431714285713</c:v>
                </c:pt>
                <c:pt idx="34">
                  <c:v>21.22287828571433</c:v>
                </c:pt>
                <c:pt idx="35">
                  <c:v>22.922768857142842</c:v>
                </c:pt>
                <c:pt idx="36">
                  <c:v>26.811912857142829</c:v>
                </c:pt>
                <c:pt idx="37">
                  <c:v>27.996685142857132</c:v>
                </c:pt>
                <c:pt idx="38">
                  <c:v>29.722331857142819</c:v>
                </c:pt>
                <c:pt idx="39">
                  <c:v>26.348306285714273</c:v>
                </c:pt>
                <c:pt idx="40">
                  <c:v>26.966448428571425</c:v>
                </c:pt>
                <c:pt idx="41">
                  <c:v>22.871257142857189</c:v>
                </c:pt>
                <c:pt idx="42">
                  <c:v>21.969799857142846</c:v>
                </c:pt>
                <c:pt idx="43">
                  <c:v>19.316940142857106</c:v>
                </c:pt>
                <c:pt idx="44">
                  <c:v>19.677523000000178</c:v>
                </c:pt>
                <c:pt idx="45">
                  <c:v>18.544262571428362</c:v>
                </c:pt>
                <c:pt idx="46">
                  <c:v>19.986594142857257</c:v>
                </c:pt>
                <c:pt idx="47">
                  <c:v>20.836539428571427</c:v>
                </c:pt>
                <c:pt idx="48">
                  <c:v>20.707759714285544</c:v>
                </c:pt>
                <c:pt idx="49">
                  <c:v>21.969800000000191</c:v>
                </c:pt>
                <c:pt idx="50">
                  <c:v>22.974280714285669</c:v>
                </c:pt>
                <c:pt idx="51">
                  <c:v>23.566667000000052</c:v>
                </c:pt>
                <c:pt idx="52">
                  <c:v>23.334863714285689</c:v>
                </c:pt>
                <c:pt idx="53">
                  <c:v>20.450200571428581</c:v>
                </c:pt>
                <c:pt idx="54">
                  <c:v>20.424444714285869</c:v>
                </c:pt>
                <c:pt idx="55">
                  <c:v>21.300145999999927</c:v>
                </c:pt>
                <c:pt idx="56">
                  <c:v>18.698797999999783</c:v>
                </c:pt>
                <c:pt idx="57">
                  <c:v>20.012349999999969</c:v>
                </c:pt>
                <c:pt idx="58">
                  <c:v>18.312459142857278</c:v>
                </c:pt>
                <c:pt idx="59">
                  <c:v>16.895883571428499</c:v>
                </c:pt>
                <c:pt idx="60">
                  <c:v>18.054899999999975</c:v>
                </c:pt>
                <c:pt idx="61">
                  <c:v>17.462513857142881</c:v>
                </c:pt>
                <c:pt idx="62">
                  <c:v>16.277741571428464</c:v>
                </c:pt>
                <c:pt idx="63">
                  <c:v>17.307978285714398</c:v>
                </c:pt>
                <c:pt idx="64">
                  <c:v>17.179198714285803</c:v>
                </c:pt>
                <c:pt idx="65">
                  <c:v>17.462513857142881</c:v>
                </c:pt>
                <c:pt idx="66">
                  <c:v>17.69431714285713</c:v>
                </c:pt>
                <c:pt idx="67">
                  <c:v>18.132167857142917</c:v>
                </c:pt>
                <c:pt idx="68">
                  <c:v>18.235191428571397</c:v>
                </c:pt>
                <c:pt idx="69">
                  <c:v>16.921639571428614</c:v>
                </c:pt>
                <c:pt idx="70">
                  <c:v>15.221748857142757</c:v>
                </c:pt>
                <c:pt idx="71">
                  <c:v>12.388597714285652</c:v>
                </c:pt>
                <c:pt idx="72">
                  <c:v>12.156794428571402</c:v>
                </c:pt>
                <c:pt idx="73">
                  <c:v>12.620400857143068</c:v>
                </c:pt>
                <c:pt idx="74">
                  <c:v>10.456903571428484</c:v>
                </c:pt>
                <c:pt idx="75">
                  <c:v>9.9160292857143304</c:v>
                </c:pt>
                <c:pt idx="76">
                  <c:v>10.199344285714233</c:v>
                </c:pt>
                <c:pt idx="77">
                  <c:v>10.199344428571521</c:v>
                </c:pt>
                <c:pt idx="78">
                  <c:v>10.019052857142697</c:v>
                </c:pt>
                <c:pt idx="79">
                  <c:v>8.9630601428571026</c:v>
                </c:pt>
                <c:pt idx="80">
                  <c:v>7.958579428571511</c:v>
                </c:pt>
                <c:pt idx="81">
                  <c:v>7.263169428571473</c:v>
                </c:pt>
                <c:pt idx="82">
                  <c:v>5.9753734285714017</c:v>
                </c:pt>
                <c:pt idx="83">
                  <c:v>5.6405465714285583</c:v>
                </c:pt>
                <c:pt idx="84">
                  <c:v>5.898105714285748</c:v>
                </c:pt>
                <c:pt idx="85">
                  <c:v>6.4132241428571888</c:v>
                </c:pt>
                <c:pt idx="86">
                  <c:v>6.4389799999999013</c:v>
                </c:pt>
                <c:pt idx="87">
                  <c:v>6.1556648571429378</c:v>
                </c:pt>
                <c:pt idx="88">
                  <c:v>6.6450274285714386</c:v>
                </c:pt>
                <c:pt idx="89">
                  <c:v>7.2116577142858205</c:v>
                </c:pt>
                <c:pt idx="90">
                  <c:v>7.3661931428571279</c:v>
                </c:pt>
                <c:pt idx="91">
                  <c:v>6.6707832857141511</c:v>
                </c:pt>
                <c:pt idx="92">
                  <c:v>5.6405465714285583</c:v>
                </c:pt>
                <c:pt idx="93">
                  <c:v>4.3269947142857745</c:v>
                </c:pt>
                <c:pt idx="94">
                  <c:v>4.2497268571428322</c:v>
                </c:pt>
                <c:pt idx="95">
                  <c:v>3.5543170000000828</c:v>
                </c:pt>
                <c:pt idx="96">
                  <c:v>3.1422221428567809</c:v>
                </c:pt>
                <c:pt idx="97">
                  <c:v>2.9876867142859282</c:v>
                </c:pt>
                <c:pt idx="98">
                  <c:v>3.5543170000000828</c:v>
                </c:pt>
                <c:pt idx="99">
                  <c:v>3.3225135714285443</c:v>
                </c:pt>
                <c:pt idx="100">
                  <c:v>3.94065571428564</c:v>
                </c:pt>
                <c:pt idx="101">
                  <c:v>3.3997814285714867</c:v>
                </c:pt>
                <c:pt idx="102">
                  <c:v>3.1679781428572369</c:v>
                </c:pt>
                <c:pt idx="103">
                  <c:v>3.1679782857142982</c:v>
                </c:pt>
                <c:pt idx="104">
                  <c:v>2.7558834285714511</c:v>
                </c:pt>
                <c:pt idx="105">
                  <c:v>2.240764999999783</c:v>
                </c:pt>
                <c:pt idx="106">
                  <c:v>1.9832058571428206</c:v>
                </c:pt>
                <c:pt idx="107">
                  <c:v>1.4165755714286661</c:v>
                </c:pt>
                <c:pt idx="108">
                  <c:v>1.5453551428570336</c:v>
                </c:pt>
                <c:pt idx="109">
                  <c:v>1.4165755714286661</c:v>
                </c:pt>
                <c:pt idx="110">
                  <c:v>1.0044808571431076</c:v>
                </c:pt>
                <c:pt idx="111">
                  <c:v>0.92721314285699918</c:v>
                </c:pt>
                <c:pt idx="112">
                  <c:v>1.1075045714285352</c:v>
                </c:pt>
                <c:pt idx="113">
                  <c:v>1.2877960000000712</c:v>
                </c:pt>
                <c:pt idx="114">
                  <c:v>1.3650638571427862</c:v>
                </c:pt>
                <c:pt idx="115">
                  <c:v>1.4938434285716085</c:v>
                </c:pt>
                <c:pt idx="116">
                  <c:v>1.4423315714282126</c:v>
                </c:pt>
                <c:pt idx="117">
                  <c:v>1.4165755714284387</c:v>
                </c:pt>
                <c:pt idx="118">
                  <c:v>1.6741348571431445</c:v>
                </c:pt>
                <c:pt idx="119">
                  <c:v>1.519599285714321</c:v>
                </c:pt>
                <c:pt idx="120">
                  <c:v>1.7771585714287994</c:v>
                </c:pt>
                <c:pt idx="121">
                  <c:v>1.7771584285712834</c:v>
                </c:pt>
                <c:pt idx="122">
                  <c:v>1.3135519999998451</c:v>
                </c:pt>
                <c:pt idx="123">
                  <c:v>1.2877960000000712</c:v>
                </c:pt>
                <c:pt idx="124">
                  <c:v>1.4165755714284387</c:v>
                </c:pt>
                <c:pt idx="125">
                  <c:v>1.2362841428573574</c:v>
                </c:pt>
                <c:pt idx="126">
                  <c:v>1.2362841428571301</c:v>
                </c:pt>
                <c:pt idx="127">
                  <c:v>0.74692171428569054</c:v>
                </c:pt>
                <c:pt idx="128">
                  <c:v>0.82418942857134425</c:v>
                </c:pt>
                <c:pt idx="129">
                  <c:v>0.95296899999993911</c:v>
                </c:pt>
                <c:pt idx="130">
                  <c:v>1.1075045714285352</c:v>
                </c:pt>
                <c:pt idx="131">
                  <c:v>1.0559927142858214</c:v>
                </c:pt>
                <c:pt idx="132">
                  <c:v>0.97872500000016771</c:v>
                </c:pt>
                <c:pt idx="133">
                  <c:v>1.0044809999999416</c:v>
                </c:pt>
                <c:pt idx="134">
                  <c:v>0.79843342857134303</c:v>
                </c:pt>
                <c:pt idx="135">
                  <c:v>0.51511842857121337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92DC-40BA-A670-A9CCC2FEC887}"/>
            </c:ext>
          </c:extLst>
        </c:ser>
        <c:ser>
          <c:idx val="1"/>
          <c:order val="1"/>
          <c:tx>
            <c:strRef>
              <c:f>logistic!$N$2</c:f>
              <c:strCache>
                <c:ptCount val="1"/>
                <c:pt idx="0">
                  <c:v>y(model)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logistic!$B$3:$B$214</c:f>
              <c:numCache>
                <c:formatCode>General</c:formatCode>
                <c:ptCount val="2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</c:numCache>
            </c:numRef>
          </c:xVal>
          <c:yVal>
            <c:numRef>
              <c:f>logistic!$N$2:$N$214</c:f>
              <c:numCache>
                <c:formatCode>General</c:formatCode>
                <c:ptCount val="213"/>
                <c:pt idx="0">
                  <c:v>0</c:v>
                </c:pt>
                <c:pt idx="1">
                  <c:v>2.3140502934383465</c:v>
                </c:pt>
                <c:pt idx="2">
                  <c:v>2.3531201254939753</c:v>
                </c:pt>
                <c:pt idx="3">
                  <c:v>2.3928681193685364</c:v>
                </c:pt>
                <c:pt idx="4">
                  <c:v>2.4333056071600097</c:v>
                </c:pt>
                <c:pt idx="5">
                  <c:v>2.474444094467763</c:v>
                </c:pt>
                <c:pt idx="6">
                  <c:v>2.5162952624658144</c:v>
                </c:pt>
                <c:pt idx="7">
                  <c:v>2.5588709699781034</c:v>
                </c:pt>
                <c:pt idx="8">
                  <c:v>2.6021832555546589</c:v>
                </c:pt>
                <c:pt idx="9">
                  <c:v>2.6462443395475121</c:v>
                </c:pt>
                <c:pt idx="10">
                  <c:v>2.6910666261851364</c:v>
                </c:pt>
                <c:pt idx="11">
                  <c:v>2.7366627056441519</c:v>
                </c:pt>
                <c:pt idx="12">
                  <c:v>2.7830453561169612</c:v>
                </c:pt>
                <c:pt idx="13">
                  <c:v>2.8302275458739192</c:v>
                </c:pt>
                <c:pt idx="14">
                  <c:v>2.8782224353185977</c:v>
                </c:pt>
                <c:pt idx="15">
                  <c:v>2.9270433790346102</c:v>
                </c:pt>
                <c:pt idx="16">
                  <c:v>2.9767039278224163</c:v>
                </c:pt>
                <c:pt idx="17">
                  <c:v>3.0272178307244473</c:v>
                </c:pt>
                <c:pt idx="18">
                  <c:v>3.0785990370368275</c:v>
                </c:pt>
                <c:pt idx="19">
                  <c:v>3.1308616983058739</c:v>
                </c:pt>
                <c:pt idx="20">
                  <c:v>3.1840201703075177</c:v>
                </c:pt>
                <c:pt idx="21">
                  <c:v>3.2380890150076604</c:v>
                </c:pt>
                <c:pt idx="22">
                  <c:v>3.2930830025014544</c:v>
                </c:pt>
                <c:pt idx="23">
                  <c:v>3.3490171129293498</c:v>
                </c:pt>
                <c:pt idx="24">
                  <c:v>3.4059065383677369</c:v>
                </c:pt>
                <c:pt idx="25">
                  <c:v>3.4637666846918469</c:v>
                </c:pt>
                <c:pt idx="26">
                  <c:v>3.5226131734085389</c:v>
                </c:pt>
                <c:pt idx="27">
                  <c:v>3.5824618434565072</c:v>
                </c:pt>
                <c:pt idx="28">
                  <c:v>3.6433287529712768</c:v>
                </c:pt>
                <c:pt idx="29">
                  <c:v>3.7052301810123662</c:v>
                </c:pt>
                <c:pt idx="30">
                  <c:v>3.7681826292497909</c:v>
                </c:pt>
                <c:pt idx="31">
                  <c:v>3.8322028236070396</c:v>
                </c:pt>
                <c:pt idx="32">
                  <c:v>3.8973077158575262</c:v>
                </c:pt>
                <c:pt idx="33">
                  <c:v>3.9635144851714093</c:v>
                </c:pt>
                <c:pt idx="34">
                  <c:v>4.0308405396095628</c:v>
                </c:pt>
                <c:pt idx="35">
                  <c:v>4.0993035175613519</c:v>
                </c:pt>
                <c:pt idx="36">
                  <c:v>4.1689212891227774</c:v>
                </c:pt>
                <c:pt idx="37">
                  <c:v>4.2397119574113953</c:v>
                </c:pt>
                <c:pt idx="38">
                  <c:v>4.3116938598143175</c:v>
                </c:pt>
                <c:pt idx="39">
                  <c:v>4.3848855691654487</c:v>
                </c:pt>
                <c:pt idx="40">
                  <c:v>4.4593058948480193</c:v>
                </c:pt>
                <c:pt idx="41">
                  <c:v>4.5349738838182994</c:v>
                </c:pt>
                <c:pt idx="42">
                  <c:v>4.6119088215462609</c:v>
                </c:pt>
                <c:pt idx="43">
                  <c:v>4.6901302328688139</c:v>
                </c:pt>
                <c:pt idx="44">
                  <c:v>4.769657882751102</c:v>
                </c:pt>
                <c:pt idx="45">
                  <c:v>4.8505117769511852</c:v>
                </c:pt>
                <c:pt idx="46">
                  <c:v>4.9327121625832842</c:v>
                </c:pt>
                <c:pt idx="47">
                  <c:v>5.0162795285746391</c:v>
                </c:pt>
                <c:pt idx="48">
                  <c:v>5.1012346060108351</c:v>
                </c:pt>
                <c:pt idx="49">
                  <c:v>5.187598368364319</c:v>
                </c:pt>
                <c:pt idx="50">
                  <c:v>5.2753920316006608</c:v>
                </c:pt>
                <c:pt idx="51">
                  <c:v>5.3646370541569333</c:v>
                </c:pt>
                <c:pt idx="52">
                  <c:v>5.4553551367864612</c:v>
                </c:pt>
                <c:pt idx="53">
                  <c:v>5.5475682222639504</c:v>
                </c:pt>
                <c:pt idx="54">
                  <c:v>5.6412984949448877</c:v>
                </c:pt>
                <c:pt idx="55">
                  <c:v>5.7365683801729359</c:v>
                </c:pt>
                <c:pt idx="56">
                  <c:v>5.8334005435287768</c:v>
                </c:pt>
                <c:pt idx="57">
                  <c:v>5.9318178899138321</c:v>
                </c:pt>
                <c:pt idx="58">
                  <c:v>6.0318435624619271</c:v>
                </c:pt>
                <c:pt idx="59">
                  <c:v>6.1335009412719241</c:v>
                </c:pt>
                <c:pt idx="60">
                  <c:v>6.2368136419540789</c:v>
                </c:pt>
                <c:pt idx="61">
                  <c:v>6.3418055139827176</c:v>
                </c:pt>
                <c:pt idx="62">
                  <c:v>6.4485006388476336</c:v>
                </c:pt>
                <c:pt idx="63">
                  <c:v>6.5569233279963912</c:v>
                </c:pt>
                <c:pt idx="64">
                  <c:v>6.667098120559559</c:v>
                </c:pt>
                <c:pt idx="65">
                  <c:v>6.7790497808506895</c:v>
                </c:pt>
                <c:pt idx="66">
                  <c:v>6.8928032956326248</c:v>
                </c:pt>
                <c:pt idx="67">
                  <c:v>7.0083838711415769</c:v>
                </c:pt>
                <c:pt idx="68">
                  <c:v>7.1258169298601759</c:v>
                </c:pt>
                <c:pt idx="69">
                  <c:v>7.2451281070305118</c:v>
                </c:pt>
                <c:pt idx="70">
                  <c:v>7.3663432468979613</c:v>
                </c:pt>
                <c:pt idx="71">
                  <c:v>7.4894883986764551</c:v>
                </c:pt>
                <c:pt idx="72">
                  <c:v>7.6145898122255407</c:v>
                </c:pt>
                <c:pt idx="73">
                  <c:v>7.7416739334295244</c:v>
                </c:pt>
                <c:pt idx="74">
                  <c:v>7.8707673992686535</c:v>
                </c:pt>
                <c:pt idx="75">
                  <c:v>8.0018970325722041</c:v>
                </c:pt>
                <c:pt idx="76">
                  <c:v>8.1350898364430666</c:v>
                </c:pt>
                <c:pt idx="77">
                  <c:v>8.2703729883433219</c:v>
                </c:pt>
                <c:pt idx="78">
                  <c:v>8.407773833830019</c:v>
                </c:pt>
                <c:pt idx="79">
                  <c:v>8.547319879930205</c:v>
                </c:pt>
                <c:pt idx="80">
                  <c:v>8.6890387881441669</c:v>
                </c:pt>
                <c:pt idx="81">
                  <c:v>8.8329583670655278</c:v>
                </c:pt>
                <c:pt idx="82">
                  <c:v>8.9791065646067878</c:v>
                </c:pt>
                <c:pt idx="83">
                  <c:v>9.1275114598186402</c:v>
                </c:pt>
                <c:pt idx="84">
                  <c:v>9.2782012542913499</c:v>
                </c:pt>
                <c:pt idx="85">
                  <c:v>9.431204263126185</c:v>
                </c:pt>
                <c:pt idx="86">
                  <c:v>9.5865489054649071</c:v>
                </c:pt>
                <c:pt idx="87">
                  <c:v>9.7442636945650349</c:v>
                </c:pt>
                <c:pt idx="88">
                  <c:v>9.9043772274086308</c:v>
                </c:pt>
                <c:pt idx="89">
                  <c:v>10.066918173832079</c:v>
                </c:pt>
                <c:pt idx="90">
                  <c:v>10.231915265164377</c:v>
                </c:pt>
                <c:pt idx="91">
                  <c:v>10.399397282361269</c:v>
                </c:pt>
                <c:pt idx="92">
                  <c:v>10.569393043622471</c:v>
                </c:pt>
                <c:pt idx="93">
                  <c:v>10.741931391479255</c:v>
                </c:pt>
                <c:pt idx="94">
                  <c:v>10.917041179339535</c:v>
                </c:pt>
                <c:pt idx="95">
                  <c:v>11.094751257477576</c:v>
                </c:pt>
                <c:pt idx="96">
                  <c:v>11.275090458455441</c:v>
                </c:pt>
                <c:pt idx="97">
                  <c:v>11.458087581963317</c:v>
                </c:pt>
                <c:pt idx="98">
                  <c:v>11.643771379065825</c:v>
                </c:pt>
                <c:pt idx="99">
                  <c:v>11.832170535841515</c:v>
                </c:pt>
                <c:pt idx="100">
                  <c:v>12.023313656402753</c:v>
                </c:pt>
                <c:pt idx="101">
                  <c:v>12.217229245283381</c:v>
                </c:pt>
                <c:pt idx="102">
                  <c:v>12.413945689181515</c:v>
                </c:pt>
                <c:pt idx="103">
                  <c:v>12.613491238045153</c:v>
                </c:pt>
                <c:pt idx="104">
                  <c:v>12.815893985488181</c:v>
                </c:pt>
                <c:pt idx="105">
                  <c:v>13.021181848524881</c:v>
                </c:pt>
                <c:pt idx="106">
                  <c:v>13.229382546610942</c:v>
                </c:pt>
                <c:pt idx="107">
                  <c:v>13.440523579979471</c:v>
                </c:pt>
                <c:pt idx="108">
                  <c:v>13.65463220726066</c:v>
                </c:pt>
                <c:pt idx="109">
                  <c:v>13.871735422374059</c:v>
                </c:pt>
                <c:pt idx="110">
                  <c:v>14.09185993068299</c:v>
                </c:pt>
                <c:pt idx="111">
                  <c:v>14.31503212440068</c:v>
                </c:pt>
                <c:pt idx="112">
                  <c:v>14.54127805723841</c:v>
                </c:pt>
                <c:pt idx="113">
                  <c:v>14.770623418286352</c:v>
                </c:pt>
                <c:pt idx="114">
                  <c:v>15.003093505118244</c:v>
                </c:pt>
                <c:pt idx="115">
                  <c:v>15.238713196111732</c:v>
                </c:pt>
                <c:pt idx="116">
                  <c:v>15.477506921976667</c:v>
                </c:pt>
                <c:pt idx="117">
                  <c:v>15.719498636484349</c:v>
                </c:pt>
                <c:pt idx="118">
                  <c:v>15.964711786391726</c:v>
                </c:pt>
                <c:pt idx="119">
                  <c:v>16.213169280554578</c:v>
                </c:pt>
                <c:pt idx="120">
                  <c:v>16.464893458225394</c:v>
                </c:pt>
                <c:pt idx="121">
                  <c:v>16.719906056531929</c:v>
                </c:pt>
                <c:pt idx="122">
                  <c:v>16.978228177133538</c:v>
                </c:pt>
                <c:pt idx="123">
                  <c:v>17.239880252053421</c:v>
                </c:pt>
                <c:pt idx="124">
                  <c:v>17.504882008685847</c:v>
                </c:pt>
                <c:pt idx="125">
                  <c:v>17.77325243397858</c:v>
                </c:pt>
                <c:pt idx="126">
                  <c:v>18.04500973779195</c:v>
                </c:pt>
                <c:pt idx="127">
                  <c:v>18.320171315437104</c:v>
                </c:pt>
                <c:pt idx="128">
                  <c:v>18.59875370939741</c:v>
                </c:pt>
                <c:pt idx="129">
                  <c:v>18.88077257023826</c:v>
                </c:pt>
                <c:pt idx="130">
                  <c:v>19.166242616711965</c:v>
                </c:pt>
                <c:pt idx="131">
                  <c:v>19.455177595066043</c:v>
                </c:pt>
                <c:pt idx="132">
                  <c:v>19.747590237564527</c:v>
                </c:pt>
                <c:pt idx="133">
                  <c:v>20.043492220233873</c:v>
                </c:pt>
                <c:pt idx="134">
                  <c:v>20.342894119846473</c:v>
                </c:pt>
                <c:pt idx="135">
                  <c:v>20.645805370156843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92DC-40BA-A670-A9CCC2FEC8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9572904"/>
        <c:axId val="499573296"/>
      </c:scatterChart>
      <c:valAx>
        <c:axId val="499572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573296"/>
        <c:crosses val="autoZero"/>
        <c:crossBetween val="midCat"/>
      </c:valAx>
      <c:valAx>
        <c:axId val="49957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572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LogNormal!$F$1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LogNormal!$B$2:$B$194</c:f>
              <c:strCache>
                <c:ptCount val="136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</c:strCache>
            </c:strRef>
          </c:xVal>
          <c:yVal>
            <c:numRef>
              <c:f>LogNormal!$F$2:$F$194</c:f>
              <c:numCache>
                <c:formatCode>General</c:formatCode>
                <c:ptCount val="193"/>
                <c:pt idx="0">
                  <c:v>0</c:v>
                </c:pt>
                <c:pt idx="2">
                  <c:v>0</c:v>
                </c:pt>
                <c:pt idx="3">
                  <c:v>0.33482699999999999</c:v>
                </c:pt>
                <c:pt idx="4">
                  <c:v>0.64389814285714242</c:v>
                </c:pt>
                <c:pt idx="5">
                  <c:v>1.0817487142857138</c:v>
                </c:pt>
                <c:pt idx="6">
                  <c:v>1.6998907142857145</c:v>
                </c:pt>
                <c:pt idx="7">
                  <c:v>2.5755919999999999</c:v>
                </c:pt>
                <c:pt idx="8">
                  <c:v>3.9406557142857142</c:v>
                </c:pt>
                <c:pt idx="9">
                  <c:v>5.1511839999999989</c:v>
                </c:pt>
                <c:pt idx="10">
                  <c:v>8.7570127142857146</c:v>
                </c:pt>
                <c:pt idx="11">
                  <c:v>14.165755857142855</c:v>
                </c:pt>
                <c:pt idx="12">
                  <c:v>19.857814285714284</c:v>
                </c:pt>
                <c:pt idx="13">
                  <c:v>26.219526571428574</c:v>
                </c:pt>
                <c:pt idx="14">
                  <c:v>33.456940142857142</c:v>
                </c:pt>
                <c:pt idx="15">
                  <c:v>40.591329999999999</c:v>
                </c:pt>
                <c:pt idx="16">
                  <c:v>49.374098714285722</c:v>
                </c:pt>
                <c:pt idx="17">
                  <c:v>56.972095285714289</c:v>
                </c:pt>
                <c:pt idx="18">
                  <c:v>64.647359571428566</c:v>
                </c:pt>
                <c:pt idx="19">
                  <c:v>74.486121000000011</c:v>
                </c:pt>
                <c:pt idx="20">
                  <c:v>85.380875285714296</c:v>
                </c:pt>
                <c:pt idx="21">
                  <c:v>97.511913571428579</c:v>
                </c:pt>
                <c:pt idx="22">
                  <c:v>111.52313414285713</c:v>
                </c:pt>
                <c:pt idx="23">
                  <c:v>125.89493771428572</c:v>
                </c:pt>
                <c:pt idx="24">
                  <c:v>141.11668642857143</c:v>
                </c:pt>
                <c:pt idx="25">
                  <c:v>157.70349899999999</c:v>
                </c:pt>
                <c:pt idx="26">
                  <c:v>173.51763400000002</c:v>
                </c:pt>
                <c:pt idx="27">
                  <c:v>190.31049385714286</c:v>
                </c:pt>
                <c:pt idx="28">
                  <c:v>206.43370000000002</c:v>
                </c:pt>
                <c:pt idx="29">
                  <c:v>221.01155085714288</c:v>
                </c:pt>
                <c:pt idx="30">
                  <c:v>235.43486614285715</c:v>
                </c:pt>
                <c:pt idx="31">
                  <c:v>250.21876428571434</c:v>
                </c:pt>
                <c:pt idx="32">
                  <c:v>268.63424714285713</c:v>
                </c:pt>
                <c:pt idx="33">
                  <c:v>286.32856428571426</c:v>
                </c:pt>
                <c:pt idx="34">
                  <c:v>307.55144257142859</c:v>
                </c:pt>
                <c:pt idx="35">
                  <c:v>330.47421142857144</c:v>
                </c:pt>
                <c:pt idx="36">
                  <c:v>357.28612428571427</c:v>
                </c:pt>
                <c:pt idx="37">
                  <c:v>385.2828094285714</c:v>
                </c:pt>
                <c:pt idx="38">
                  <c:v>415.00514128571422</c:v>
                </c:pt>
                <c:pt idx="39">
                  <c:v>441.35344757142849</c:v>
                </c:pt>
                <c:pt idx="40">
                  <c:v>468.31989599999991</c:v>
                </c:pt>
                <c:pt idx="41">
                  <c:v>491.1911531428571</c:v>
                </c:pt>
                <c:pt idx="42">
                  <c:v>513.16095299999995</c:v>
                </c:pt>
                <c:pt idx="43">
                  <c:v>532.47789314285706</c:v>
                </c:pt>
                <c:pt idx="44">
                  <c:v>552.15541614285723</c:v>
                </c:pt>
                <c:pt idx="45">
                  <c:v>570.6996787142856</c:v>
                </c:pt>
                <c:pt idx="46">
                  <c:v>590.68627285714285</c:v>
                </c:pt>
                <c:pt idx="47">
                  <c:v>611.52281228571428</c:v>
                </c:pt>
                <c:pt idx="48">
                  <c:v>632.23057199999982</c:v>
                </c:pt>
                <c:pt idx="49">
                  <c:v>654.20037200000002</c:v>
                </c:pt>
                <c:pt idx="50">
                  <c:v>677.17465271428568</c:v>
                </c:pt>
                <c:pt idx="51">
                  <c:v>700.74131971428574</c:v>
                </c:pt>
                <c:pt idx="52">
                  <c:v>724.07618342857143</c:v>
                </c:pt>
                <c:pt idx="53">
                  <c:v>744.52638400000001</c:v>
                </c:pt>
                <c:pt idx="54">
                  <c:v>764.95082871428588</c:v>
                </c:pt>
                <c:pt idx="55">
                  <c:v>786.2509747142858</c:v>
                </c:pt>
                <c:pt idx="56">
                  <c:v>804.94977271428559</c:v>
                </c:pt>
                <c:pt idx="57">
                  <c:v>824.96212271428556</c:v>
                </c:pt>
                <c:pt idx="58">
                  <c:v>843.27458185714283</c:v>
                </c:pt>
                <c:pt idx="59">
                  <c:v>860.17046542857133</c:v>
                </c:pt>
                <c:pt idx="60">
                  <c:v>878.22536542857131</c:v>
                </c:pt>
                <c:pt idx="61">
                  <c:v>895.68787928571419</c:v>
                </c:pt>
                <c:pt idx="62">
                  <c:v>911.96562085714265</c:v>
                </c:pt>
                <c:pt idx="63">
                  <c:v>929.27359914285705</c:v>
                </c:pt>
                <c:pt idx="64">
                  <c:v>946.45279785714285</c:v>
                </c:pt>
                <c:pt idx="65">
                  <c:v>963.91531171428574</c:v>
                </c:pt>
                <c:pt idx="66">
                  <c:v>981.60962885714287</c:v>
                </c:pt>
                <c:pt idx="67">
                  <c:v>999.74179671428578</c:v>
                </c:pt>
                <c:pt idx="68">
                  <c:v>1017.9769881428572</c:v>
                </c:pt>
                <c:pt idx="69">
                  <c:v>1034.8986277142858</c:v>
                </c:pt>
                <c:pt idx="70">
                  <c:v>1050.1203765714286</c:v>
                </c:pt>
                <c:pt idx="71">
                  <c:v>1062.5089742857142</c:v>
                </c:pt>
                <c:pt idx="72">
                  <c:v>1074.6657687142856</c:v>
                </c:pt>
                <c:pt idx="73">
                  <c:v>1087.2861695714287</c:v>
                </c:pt>
                <c:pt idx="74">
                  <c:v>1097.7430731428572</c:v>
                </c:pt>
                <c:pt idx="75">
                  <c:v>1107.6591024285715</c:v>
                </c:pt>
                <c:pt idx="76">
                  <c:v>1117.8584467142857</c:v>
                </c:pt>
                <c:pt idx="77">
                  <c:v>1128.0577911428572</c:v>
                </c:pt>
                <c:pt idx="78">
                  <c:v>1138.0768439999999</c:v>
                </c:pt>
                <c:pt idx="79">
                  <c:v>1147.039904142857</c:v>
                </c:pt>
                <c:pt idx="80">
                  <c:v>1154.9984835714286</c:v>
                </c:pt>
                <c:pt idx="81">
                  <c:v>1162.261653</c:v>
                </c:pt>
                <c:pt idx="82">
                  <c:v>1168.2370264285714</c:v>
                </c:pt>
                <c:pt idx="83">
                  <c:v>1173.877573</c:v>
                </c:pt>
                <c:pt idx="84">
                  <c:v>1179.7756787142857</c:v>
                </c:pt>
                <c:pt idx="85">
                  <c:v>1186.1889028571429</c:v>
                </c:pt>
                <c:pt idx="86">
                  <c:v>1192.6278828571428</c:v>
                </c:pt>
                <c:pt idx="87">
                  <c:v>1198.7835477142858</c:v>
                </c:pt>
                <c:pt idx="88">
                  <c:v>1205.4285751428572</c:v>
                </c:pt>
                <c:pt idx="89">
                  <c:v>1212.640232857143</c:v>
                </c:pt>
                <c:pt idx="90">
                  <c:v>1220.0064260000001</c:v>
                </c:pt>
                <c:pt idx="91">
                  <c:v>1226.6772092857143</c:v>
                </c:pt>
                <c:pt idx="92">
                  <c:v>1232.3177558571429</c:v>
                </c:pt>
                <c:pt idx="93">
                  <c:v>1236.6447505714286</c:v>
                </c:pt>
                <c:pt idx="94">
                  <c:v>1240.8944774285715</c:v>
                </c:pt>
                <c:pt idx="95">
                  <c:v>1244.4487944285715</c:v>
                </c:pt>
                <c:pt idx="96">
                  <c:v>1247.5910165714283</c:v>
                </c:pt>
                <c:pt idx="97">
                  <c:v>1250.5787032857143</c:v>
                </c:pt>
                <c:pt idx="98">
                  <c:v>1254.1330202857143</c:v>
                </c:pt>
                <c:pt idx="99">
                  <c:v>1257.4555338571429</c:v>
                </c:pt>
                <c:pt idx="100">
                  <c:v>1261.3961895714285</c:v>
                </c:pt>
                <c:pt idx="101">
                  <c:v>1264.795971</c:v>
                </c:pt>
                <c:pt idx="102">
                  <c:v>1267.9639491428572</c:v>
                </c:pt>
                <c:pt idx="103">
                  <c:v>1271.1319274285715</c:v>
                </c:pt>
                <c:pt idx="104">
                  <c:v>1273.887810857143</c:v>
                </c:pt>
                <c:pt idx="105">
                  <c:v>1276.1285758571428</c:v>
                </c:pt>
                <c:pt idx="106">
                  <c:v>1278.1117817142856</c:v>
                </c:pt>
                <c:pt idx="107">
                  <c:v>1279.5283572857143</c:v>
                </c:pt>
                <c:pt idx="108">
                  <c:v>1281.0737124285713</c:v>
                </c:pt>
                <c:pt idx="109">
                  <c:v>1282.490288</c:v>
                </c:pt>
                <c:pt idx="110">
                  <c:v>1283.4947688571431</c:v>
                </c:pt>
                <c:pt idx="111">
                  <c:v>1284.4219820000001</c:v>
                </c:pt>
                <c:pt idx="112">
                  <c:v>1285.5294865714286</c:v>
                </c:pt>
                <c:pt idx="113">
                  <c:v>1286.8172825714287</c:v>
                </c:pt>
                <c:pt idx="114">
                  <c:v>1288.1823464285715</c:v>
                </c:pt>
                <c:pt idx="115">
                  <c:v>1289.6761898571431</c:v>
                </c:pt>
                <c:pt idx="116">
                  <c:v>1291.1185214285713</c:v>
                </c:pt>
                <c:pt idx="117">
                  <c:v>1292.5350969999997</c:v>
                </c:pt>
                <c:pt idx="118">
                  <c:v>1294.2092318571429</c:v>
                </c:pt>
                <c:pt idx="119">
                  <c:v>1295.7288311428572</c:v>
                </c:pt>
                <c:pt idx="120">
                  <c:v>1297.505989714286</c:v>
                </c:pt>
                <c:pt idx="121">
                  <c:v>1299.2831481428573</c:v>
                </c:pt>
                <c:pt idx="122">
                  <c:v>1300.5967001428571</c:v>
                </c:pt>
                <c:pt idx="123">
                  <c:v>1301.8844961428572</c:v>
                </c:pt>
                <c:pt idx="124">
                  <c:v>1303.3010717142856</c:v>
                </c:pt>
                <c:pt idx="125">
                  <c:v>1304.537355857143</c:v>
                </c:pt>
                <c:pt idx="126">
                  <c:v>1305.7736400000001</c:v>
                </c:pt>
                <c:pt idx="127">
                  <c:v>1306.5205617142858</c:v>
                </c:pt>
                <c:pt idx="128">
                  <c:v>1307.3447511428571</c:v>
                </c:pt>
                <c:pt idx="129">
                  <c:v>1308.2977201428571</c:v>
                </c:pt>
                <c:pt idx="130">
                  <c:v>1309.4052247142856</c:v>
                </c:pt>
                <c:pt idx="131">
                  <c:v>1310.4612174285714</c:v>
                </c:pt>
                <c:pt idx="132">
                  <c:v>1311.4399424285716</c:v>
                </c:pt>
                <c:pt idx="133">
                  <c:v>1312.4444234285716</c:v>
                </c:pt>
                <c:pt idx="134">
                  <c:v>1313.2428568571429</c:v>
                </c:pt>
                <c:pt idx="135">
                  <c:v>1313.7579752857141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74B4-47F7-BFBA-5A64C17FCF62}"/>
            </c:ext>
          </c:extLst>
        </c:ser>
        <c:ser>
          <c:idx val="1"/>
          <c:order val="1"/>
          <c:tx>
            <c:strRef>
              <c:f>LogNormal!$G$1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LogNormal!$B$2:$B$194</c:f>
              <c:strCache>
                <c:ptCount val="136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</c:strCache>
            </c:strRef>
          </c:xVal>
          <c:yVal>
            <c:numRef>
              <c:f>LogNormal!$G$2:$G$194</c:f>
              <c:numCache>
                <c:formatCode>General</c:formatCode>
                <c:ptCount val="193"/>
                <c:pt idx="0">
                  <c:v>0</c:v>
                </c:pt>
                <c:pt idx="2">
                  <c:v>3.1193580877498621E-10</c:v>
                </c:pt>
                <c:pt idx="3">
                  <c:v>1.8567252483626648E-6</c:v>
                </c:pt>
                <c:pt idx="4">
                  <c:v>1.295844860120108E-4</c:v>
                </c:pt>
                <c:pt idx="5">
                  <c:v>1.8846086169251295E-3</c:v>
                </c:pt>
                <c:pt idx="6">
                  <c:v>1.2654251171247596E-2</c:v>
                </c:pt>
                <c:pt idx="7">
                  <c:v>5.3817351712879144E-2</c:v>
                </c:pt>
                <c:pt idx="8">
                  <c:v>0.16961861030038822</c:v>
                </c:pt>
                <c:pt idx="9">
                  <c:v>0.43318527866539253</c:v>
                </c:pt>
                <c:pt idx="10">
                  <c:v>0.94761967225220767</c:v>
                </c:pt>
                <c:pt idx="11">
                  <c:v>1.8421350409867152</c:v>
                </c:pt>
                <c:pt idx="12">
                  <c:v>3.2645425765052862</c:v>
                </c:pt>
                <c:pt idx="13">
                  <c:v>5.3718594166012279</c:v>
                </c:pt>
                <c:pt idx="14">
                  <c:v>8.3206604386599494</c:v>
                </c:pt>
                <c:pt idx="15">
                  <c:v>12.258366237454755</c:v>
                </c:pt>
                <c:pt idx="16">
                  <c:v>17.316177158552225</c:v>
                </c:pt>
                <c:pt idx="17">
                  <c:v>23.603950210480097</c:v>
                </c:pt>
                <c:pt idx="18">
                  <c:v>31.207015101086697</c:v>
                </c:pt>
                <c:pt idx="19">
                  <c:v>40.184736369032407</c:v>
                </c:pt>
                <c:pt idx="20">
                  <c:v>50.570530113296783</c:v>
                </c:pt>
                <c:pt idx="21">
                  <c:v>62.373010856936908</c:v>
                </c:pt>
                <c:pt idx="22">
                  <c:v>75.577953578060715</c:v>
                </c:pt>
                <c:pt idx="23">
                  <c:v>90.150789734341799</c:v>
                </c:pt>
                <c:pt idx="24">
                  <c:v>106.0394011844092</c:v>
                </c:pt>
                <c:pt idx="25">
                  <c:v>123.17702368549303</c:v>
                </c:pt>
                <c:pt idx="26">
                  <c:v>141.48511694390058</c:v>
                </c:pt>
                <c:pt idx="27">
                  <c:v>160.87609826233469</c:v>
                </c:pt>
                <c:pt idx="28">
                  <c:v>181.25587053429967</c:v>
                </c:pt>
                <c:pt idx="29">
                  <c:v>202.5261025590479</c:v>
                </c:pt>
                <c:pt idx="30">
                  <c:v>224.58624084590556</c:v>
                </c:pt>
                <c:pt idx="31">
                  <c:v>247.33524798567734</c:v>
                </c:pt>
                <c:pt idx="32">
                  <c:v>270.67307413107324</c:v>
                </c:pt>
                <c:pt idx="33">
                  <c:v>294.50187597931938</c:v>
                </c:pt>
                <c:pt idx="34">
                  <c:v>318.72700264907786</c:v>
                </c:pt>
                <c:pt idx="35">
                  <c:v>343.25777065261406</c:v>
                </c:pt>
                <c:pt idx="36">
                  <c:v>368.00805133854408</c:v>
                </c:pt>
                <c:pt idx="37">
                  <c:v>392.89669417375671</c:v>
                </c:pt>
                <c:pt idx="38">
                  <c:v>417.84780840606498</c:v>
                </c:pt>
                <c:pt idx="39">
                  <c:v>442.79092428272423</c:v>
                </c:pt>
                <c:pt idx="40">
                  <c:v>467.66105330814446</c:v>
                </c:pt>
                <c:pt idx="41">
                  <c:v>492.39866516623493</c:v>
                </c:pt>
                <c:pt idx="42">
                  <c:v>516.94959702440428</c:v>
                </c:pt>
                <c:pt idx="43">
                  <c:v>541.26490905848459</c:v>
                </c:pt>
                <c:pt idx="44">
                  <c:v>565.30069824540919</c:v>
                </c:pt>
                <c:pt idx="45">
                  <c:v>589.01788079790242</c:v>
                </c:pt>
                <c:pt idx="46">
                  <c:v>612.3819520822982</c:v>
                </c:pt>
                <c:pt idx="47">
                  <c:v>635.36273147557768</c:v>
                </c:pt>
                <c:pt idx="48">
                  <c:v>657.93409838173784</c:v>
                </c:pt>
                <c:pt idx="49">
                  <c:v>680.07372453630194</c:v>
                </c:pt>
                <c:pt idx="50">
                  <c:v>701.7628067733433</c:v>
                </c:pt>
                <c:pt idx="51">
                  <c:v>722.98580360187134</c:v>
                </c:pt>
                <c:pt idx="52">
                  <c:v>743.73017822682471</c:v>
                </c:pt>
                <c:pt idx="53">
                  <c:v>763.9861500428143</c:v>
                </c:pt>
                <c:pt idx="54">
                  <c:v>783.74645611490234</c:v>
                </c:pt>
                <c:pt idx="55">
                  <c:v>803.00612372925821</c:v>
                </c:pt>
                <c:pt idx="56">
                  <c:v>821.7622547373569</c:v>
                </c:pt>
                <c:pt idx="57">
                  <c:v>840.01382212110968</c:v>
                </c:pt>
                <c:pt idx="58">
                  <c:v>857.76147896441989</c:v>
                </c:pt>
                <c:pt idx="59">
                  <c:v>875.0073798214745</c:v>
                </c:pt>
                <c:pt idx="60">
                  <c:v>891.75501431678003</c:v>
                </c:pt>
                <c:pt idx="61">
                  <c:v>908.00905269048098</c:v>
                </c:pt>
                <c:pt idx="62">
                  <c:v>923.77520290956556</c:v>
                </c:pt>
                <c:pt idx="63">
                  <c:v>939.06007889652847</c:v>
                </c:pt>
                <c:pt idx="64">
                  <c:v>953.87107937791291</c:v>
                </c:pt>
                <c:pt idx="65">
                  <c:v>968.21627682243547</c:v>
                </c:pt>
                <c:pt idx="66">
                  <c:v>982.10431591912356</c:v>
                </c:pt>
                <c:pt idx="67">
                  <c:v>995.54432103753766</c:v>
                </c:pt>
                <c:pt idx="68">
                  <c:v>1008.5458121125475</c:v>
                </c:pt>
                <c:pt idx="69">
                  <c:v>1021.1186284034526</c:v>
                </c:pt>
                <c:pt idx="70">
                  <c:v>1033.2728595899557</c:v>
                </c:pt>
                <c:pt idx="71">
                  <c:v>1045.0187836843231</c:v>
                </c:pt>
                <c:pt idx="72">
                  <c:v>1056.3668112589212</c:v>
                </c:pt>
                <c:pt idx="73">
                  <c:v>1067.3274355103383</c:v>
                </c:pt>
                <c:pt idx="74">
                  <c:v>1077.9111877047328</c:v>
                </c:pt>
                <c:pt idx="75">
                  <c:v>1088.1285975733194</c:v>
                </c:pt>
                <c:pt idx="76">
                  <c:v>1097.9901582515304</c:v>
                </c:pt>
                <c:pt idx="77">
                  <c:v>1107.5062953799822</c:v>
                </c:pt>
                <c:pt idx="78">
                  <c:v>1116.6873400096424</c:v>
                </c:pt>
                <c:pt idx="79">
                  <c:v>1125.5435049772911</c:v>
                </c:pt>
                <c:pt idx="80">
                  <c:v>1134.0848644403357</c:v>
                </c:pt>
                <c:pt idx="81">
                  <c:v>1142.3213362821202</c:v>
                </c:pt>
                <c:pt idx="82">
                  <c:v>1150.2626671199996</c:v>
                </c:pt>
                <c:pt idx="83">
                  <c:v>1157.9184196685471</c:v>
                </c:pt>
                <c:pt idx="84">
                  <c:v>1165.2979622293064</c:v>
                </c:pt>
                <c:pt idx="85">
                  <c:v>1172.4104600964674</c:v>
                </c:pt>
                <c:pt idx="86">
                  <c:v>1179.264868684741</c:v>
                </c:pt>
                <c:pt idx="87">
                  <c:v>1185.8699282015505</c:v>
                </c:pt>
                <c:pt idx="88">
                  <c:v>1192.2341597004647</c:v>
                </c:pt>
                <c:pt idx="89">
                  <c:v>1198.3658623666108</c:v>
                </c:pt>
                <c:pt idx="90">
                  <c:v>1204.2731118976503</c:v>
                </c:pt>
                <c:pt idx="91">
                  <c:v>1209.9637598558379</c:v>
                </c:pt>
                <c:pt idx="92">
                  <c:v>1215.4454338777336</c:v>
                </c:pt>
                <c:pt idx="93">
                  <c:v>1220.7255386383704</c:v>
                </c:pt>
                <c:pt idx="94">
                  <c:v>1225.8112574761205</c:v>
                </c:pt>
                <c:pt idx="95">
                  <c:v>1230.7095545932148</c:v>
                </c:pt>
                <c:pt idx="96">
                  <c:v>1235.4271777548881</c:v>
                </c:pt>
                <c:pt idx="97">
                  <c:v>1239.9706614174945</c:v>
                </c:pt>
                <c:pt idx="98">
                  <c:v>1244.3463302227058</c:v>
                </c:pt>
                <c:pt idx="99">
                  <c:v>1248.5603028011151</c:v>
                </c:pt>
                <c:pt idx="100">
                  <c:v>1252.6184958342533</c:v>
                </c:pt>
                <c:pt idx="101">
                  <c:v>1256.5266283292251</c:v>
                </c:pt>
                <c:pt idx="102">
                  <c:v>1260.2902260649287</c:v>
                </c:pt>
                <c:pt idx="103">
                  <c:v>1263.9146261731562</c:v>
                </c:pt>
                <c:pt idx="104">
                  <c:v>1267.4049818218305</c:v>
                </c:pt>
                <c:pt idx="105">
                  <c:v>1270.766266971234</c:v>
                </c:pt>
                <c:pt idx="106">
                  <c:v>1274.0032811773603</c:v>
                </c:pt>
                <c:pt idx="107">
                  <c:v>1277.1206544194993</c:v>
                </c:pt>
                <c:pt idx="108">
                  <c:v>1280.1228519318622</c:v>
                </c:pt>
                <c:pt idx="109">
                  <c:v>1283.01417902151</c:v>
                </c:pt>
                <c:pt idx="110">
                  <c:v>1285.7987858570552</c:v>
                </c:pt>
                <c:pt idx="111">
                  <c:v>1288.480672214622</c:v>
                </c:pt>
                <c:pt idx="112">
                  <c:v>1291.0636921693538</c:v>
                </c:pt>
                <c:pt idx="113">
                  <c:v>1293.5515587223922</c:v>
                </c:pt>
                <c:pt idx="114">
                  <c:v>1295.947848354723</c:v>
                </c:pt>
                <c:pt idx="115">
                  <c:v>1298.2560055006036</c:v>
                </c:pt>
                <c:pt idx="116">
                  <c:v>1300.4793469344784</c:v>
                </c:pt>
                <c:pt idx="117">
                  <c:v>1302.6210660663494</c:v>
                </c:pt>
                <c:pt idx="118">
                  <c:v>1304.6842371415205</c:v>
                </c:pt>
                <c:pt idx="119">
                  <c:v>1306.6718193414879</c:v>
                </c:pt>
                <c:pt idx="120">
                  <c:v>1308.5866607835023</c:v>
                </c:pt>
                <c:pt idx="121">
                  <c:v>1310.4315024170039</c:v>
                </c:pt>
                <c:pt idx="122">
                  <c:v>1312.2089818157265</c:v>
                </c:pt>
                <c:pt idx="123">
                  <c:v>1313.9216368647965</c:v>
                </c:pt>
                <c:pt idx="124">
                  <c:v>1315.5719093426153</c:v>
                </c:pt>
                <c:pt idx="125">
                  <c:v>1317.1621483977237</c:v>
                </c:pt>
                <c:pt idx="126">
                  <c:v>1318.6946139212023</c:v>
                </c:pt>
                <c:pt idx="127">
                  <c:v>1320.1714798154737</c:v>
                </c:pt>
                <c:pt idx="128">
                  <c:v>1321.5948371606412</c:v>
                </c:pt>
                <c:pt idx="129">
                  <c:v>1322.9666972797309</c:v>
                </c:pt>
                <c:pt idx="130">
                  <c:v>1324.2889947043989</c:v>
                </c:pt>
                <c:pt idx="131">
                  <c:v>1325.5635900428392</c:v>
                </c:pt>
                <c:pt idx="132">
                  <c:v>1326.7922727517594</c:v>
                </c:pt>
                <c:pt idx="133">
                  <c:v>1327.9767638144165</c:v>
                </c:pt>
                <c:pt idx="134">
                  <c:v>1329.118718326793</c:v>
                </c:pt>
                <c:pt idx="135">
                  <c:v>1330.2197279940701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74B4-47F7-BFBA-5A64C17FCF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9571728"/>
        <c:axId val="499570552"/>
      </c:scatterChart>
      <c:valAx>
        <c:axId val="499571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570552"/>
        <c:crosses val="autoZero"/>
        <c:crossBetween val="midCat"/>
      </c:valAx>
      <c:valAx>
        <c:axId val="499570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571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LogNormal!$O$3:$O$4</c:f>
              <c:strCache>
                <c:ptCount val="2"/>
                <c:pt idx="0">
                  <c:v>0.103023714</c:v>
                </c:pt>
                <c:pt idx="1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LogNormal!$A$2:$A$194</c:f>
              <c:strCache>
                <c:ptCount val="136"/>
                <c:pt idx="0">
                  <c:v>t(original)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</c:strCache>
            </c:strRef>
          </c:cat>
          <c:val>
            <c:numRef>
              <c:f>LogNormal!$O$2:$O$194</c:f>
              <c:numCache>
                <c:formatCode>General</c:formatCode>
                <c:ptCount val="193"/>
                <c:pt idx="0">
                  <c:v>0</c:v>
                </c:pt>
                <c:pt idx="2">
                  <c:v>0</c:v>
                </c:pt>
                <c:pt idx="3">
                  <c:v>7.7267857142856999E-2</c:v>
                </c:pt>
                <c:pt idx="4">
                  <c:v>5.1511999999999447E-2</c:v>
                </c:pt>
                <c:pt idx="5">
                  <c:v>0.18029142857142844</c:v>
                </c:pt>
                <c:pt idx="6">
                  <c:v>0.36058285714285765</c:v>
                </c:pt>
                <c:pt idx="7">
                  <c:v>0.61814214285714242</c:v>
                </c:pt>
                <c:pt idx="8">
                  <c:v>1.1075045714285712</c:v>
                </c:pt>
                <c:pt idx="9">
                  <c:v>0.95296914285714218</c:v>
                </c:pt>
                <c:pt idx="10">
                  <c:v>3.3482695714285726</c:v>
                </c:pt>
                <c:pt idx="11">
                  <c:v>5.151183999999998</c:v>
                </c:pt>
                <c:pt idx="12">
                  <c:v>5.4344992857142858</c:v>
                </c:pt>
                <c:pt idx="13">
                  <c:v>6.1041531428571476</c:v>
                </c:pt>
                <c:pt idx="14">
                  <c:v>6.9798544285714224</c:v>
                </c:pt>
                <c:pt idx="15">
                  <c:v>6.8768307142857141</c:v>
                </c:pt>
                <c:pt idx="16">
                  <c:v>8.5252095714285794</c:v>
                </c:pt>
                <c:pt idx="17">
                  <c:v>7.3404374285714242</c:v>
                </c:pt>
                <c:pt idx="18">
                  <c:v>7.4177051428571348</c:v>
                </c:pt>
                <c:pt idx="19">
                  <c:v>9.5812022857143013</c:v>
                </c:pt>
                <c:pt idx="20">
                  <c:v>10.637195142857141</c:v>
                </c:pt>
                <c:pt idx="21">
                  <c:v>11.873479142857139</c:v>
                </c:pt>
                <c:pt idx="22">
                  <c:v>13.753661428571409</c:v>
                </c:pt>
                <c:pt idx="23">
                  <c:v>14.114244428571443</c:v>
                </c:pt>
                <c:pt idx="24">
                  <c:v>14.964189571428566</c:v>
                </c:pt>
                <c:pt idx="25">
                  <c:v>16.329253428571423</c:v>
                </c:pt>
                <c:pt idx="26">
                  <c:v>15.556575857142878</c:v>
                </c:pt>
                <c:pt idx="27">
                  <c:v>16.5353007142857</c:v>
                </c:pt>
                <c:pt idx="28">
                  <c:v>15.865647000000013</c:v>
                </c:pt>
                <c:pt idx="29">
                  <c:v>14.32029171428572</c:v>
                </c:pt>
                <c:pt idx="30">
                  <c:v>14.165756142857123</c:v>
                </c:pt>
                <c:pt idx="31">
                  <c:v>14.526339000000053</c:v>
                </c:pt>
                <c:pt idx="32">
                  <c:v>18.157923714285676</c:v>
                </c:pt>
                <c:pt idx="33">
                  <c:v>17.436757999999987</c:v>
                </c:pt>
                <c:pt idx="34">
                  <c:v>20.965319142857187</c:v>
                </c:pt>
                <c:pt idx="35">
                  <c:v>22.665209714285698</c:v>
                </c:pt>
                <c:pt idx="36">
                  <c:v>26.554353714285686</c:v>
                </c:pt>
                <c:pt idx="37">
                  <c:v>27.739125999999988</c:v>
                </c:pt>
                <c:pt idx="38">
                  <c:v>29.464772714285676</c:v>
                </c:pt>
                <c:pt idx="39">
                  <c:v>26.090747142857129</c:v>
                </c:pt>
                <c:pt idx="40">
                  <c:v>26.708889285714282</c:v>
                </c:pt>
                <c:pt idx="41">
                  <c:v>22.613698000000046</c:v>
                </c:pt>
                <c:pt idx="42">
                  <c:v>21.712240714285702</c:v>
                </c:pt>
                <c:pt idx="43">
                  <c:v>19.059380999999963</c:v>
                </c:pt>
                <c:pt idx="44">
                  <c:v>19.419963857143035</c:v>
                </c:pt>
                <c:pt idx="45">
                  <c:v>18.286703428571219</c:v>
                </c:pt>
                <c:pt idx="46">
                  <c:v>19.729035000000113</c:v>
                </c:pt>
                <c:pt idx="47">
                  <c:v>20.578980285714284</c:v>
                </c:pt>
                <c:pt idx="48">
                  <c:v>20.4502005714284</c:v>
                </c:pt>
                <c:pt idx="49">
                  <c:v>21.712240857143048</c:v>
                </c:pt>
                <c:pt idx="50">
                  <c:v>22.716721571428526</c:v>
                </c:pt>
                <c:pt idx="51">
                  <c:v>23.309107857142909</c:v>
                </c:pt>
                <c:pt idx="52">
                  <c:v>23.077304571428545</c:v>
                </c:pt>
                <c:pt idx="53">
                  <c:v>20.192641428571438</c:v>
                </c:pt>
                <c:pt idx="54">
                  <c:v>20.166885571428725</c:v>
                </c:pt>
                <c:pt idx="55">
                  <c:v>21.042586857142783</c:v>
                </c:pt>
                <c:pt idx="56">
                  <c:v>18.44123885714264</c:v>
                </c:pt>
                <c:pt idx="57">
                  <c:v>19.754790857142826</c:v>
                </c:pt>
                <c:pt idx="58">
                  <c:v>18.054900000000135</c:v>
                </c:pt>
                <c:pt idx="59">
                  <c:v>16.638324428571355</c:v>
                </c:pt>
                <c:pt idx="60">
                  <c:v>17.797340857142832</c:v>
                </c:pt>
                <c:pt idx="61">
                  <c:v>17.204954714285737</c:v>
                </c:pt>
                <c:pt idx="62">
                  <c:v>16.020182428571321</c:v>
                </c:pt>
                <c:pt idx="63">
                  <c:v>17.050419142857255</c:v>
                </c:pt>
                <c:pt idx="64">
                  <c:v>16.92163957142866</c:v>
                </c:pt>
                <c:pt idx="65">
                  <c:v>17.204954714285737</c:v>
                </c:pt>
                <c:pt idx="66">
                  <c:v>17.436757999999987</c:v>
                </c:pt>
                <c:pt idx="67">
                  <c:v>17.874608714285774</c:v>
                </c:pt>
                <c:pt idx="68">
                  <c:v>17.977632285714254</c:v>
                </c:pt>
                <c:pt idx="69">
                  <c:v>16.66408042857147</c:v>
                </c:pt>
                <c:pt idx="70">
                  <c:v>14.964189714285613</c:v>
                </c:pt>
                <c:pt idx="71">
                  <c:v>12.131038571428508</c:v>
                </c:pt>
                <c:pt idx="72">
                  <c:v>11.899235285714258</c:v>
                </c:pt>
                <c:pt idx="73">
                  <c:v>12.362841714285924</c:v>
                </c:pt>
                <c:pt idx="74">
                  <c:v>10.19934442857134</c:v>
                </c:pt>
                <c:pt idx="75">
                  <c:v>9.6584701428571869</c:v>
                </c:pt>
                <c:pt idx="76">
                  <c:v>9.9417851428570891</c:v>
                </c:pt>
                <c:pt idx="77">
                  <c:v>9.9417852857143778</c:v>
                </c:pt>
                <c:pt idx="78">
                  <c:v>9.7614937142855531</c:v>
                </c:pt>
                <c:pt idx="79">
                  <c:v>8.7055009999999591</c:v>
                </c:pt>
                <c:pt idx="80">
                  <c:v>7.7010202857143684</c:v>
                </c:pt>
                <c:pt idx="81">
                  <c:v>7.0056102857143303</c:v>
                </c:pt>
                <c:pt idx="82">
                  <c:v>5.7178142857142591</c:v>
                </c:pt>
                <c:pt idx="83">
                  <c:v>5.3829874285714157</c:v>
                </c:pt>
                <c:pt idx="84">
                  <c:v>5.6405465714286054</c:v>
                </c:pt>
                <c:pt idx="85">
                  <c:v>6.1556650000000461</c:v>
                </c:pt>
                <c:pt idx="86">
                  <c:v>6.1814208571427587</c:v>
                </c:pt>
                <c:pt idx="87">
                  <c:v>5.8981057142857951</c:v>
                </c:pt>
                <c:pt idx="88">
                  <c:v>6.3874682857142959</c:v>
                </c:pt>
                <c:pt idx="89">
                  <c:v>6.9540985714286778</c:v>
                </c:pt>
                <c:pt idx="90">
                  <c:v>7.1086339999999852</c:v>
                </c:pt>
                <c:pt idx="91">
                  <c:v>6.4132241428570085</c:v>
                </c:pt>
                <c:pt idx="92">
                  <c:v>5.3829874285714157</c:v>
                </c:pt>
                <c:pt idx="93">
                  <c:v>4.0694355714286319</c:v>
                </c:pt>
                <c:pt idx="94">
                  <c:v>3.9921677142856891</c:v>
                </c:pt>
                <c:pt idx="95">
                  <c:v>3.2967578571429397</c:v>
                </c:pt>
                <c:pt idx="96">
                  <c:v>2.8846629999996378</c:v>
                </c:pt>
                <c:pt idx="97">
                  <c:v>2.7301275714287851</c:v>
                </c:pt>
                <c:pt idx="98">
                  <c:v>3.2967578571429397</c:v>
                </c:pt>
                <c:pt idx="99">
                  <c:v>3.0649544285714012</c:v>
                </c:pt>
                <c:pt idx="100">
                  <c:v>3.6830965714284969</c:v>
                </c:pt>
                <c:pt idx="101">
                  <c:v>3.1422222857143436</c:v>
                </c:pt>
                <c:pt idx="102">
                  <c:v>2.9104190000000938</c:v>
                </c:pt>
                <c:pt idx="103">
                  <c:v>2.9104191428571551</c:v>
                </c:pt>
                <c:pt idx="104">
                  <c:v>2.498324285714308</c:v>
                </c:pt>
                <c:pt idx="105">
                  <c:v>1.9832058571426399</c:v>
                </c:pt>
                <c:pt idx="106">
                  <c:v>1.7256467142856775</c:v>
                </c:pt>
                <c:pt idx="107">
                  <c:v>1.159016428571523</c:v>
                </c:pt>
                <c:pt idx="108">
                  <c:v>1.2877959999998905</c:v>
                </c:pt>
                <c:pt idx="109">
                  <c:v>1.159016428571523</c:v>
                </c:pt>
                <c:pt idx="110">
                  <c:v>0.74692171428596466</c:v>
                </c:pt>
                <c:pt idx="111">
                  <c:v>0.6696539999998562</c:v>
                </c:pt>
                <c:pt idx="112">
                  <c:v>0.84994542857139221</c:v>
                </c:pt>
                <c:pt idx="113">
                  <c:v>1.0302368571429281</c:v>
                </c:pt>
                <c:pt idx="114">
                  <c:v>1.1075047142856431</c:v>
                </c:pt>
                <c:pt idx="115">
                  <c:v>1.2362842857144654</c:v>
                </c:pt>
                <c:pt idx="116">
                  <c:v>1.1847724285710695</c:v>
                </c:pt>
                <c:pt idx="117">
                  <c:v>1.1590164285712956</c:v>
                </c:pt>
                <c:pt idx="118">
                  <c:v>1.4165757142860014</c:v>
                </c:pt>
                <c:pt idx="119">
                  <c:v>1.2620401428571779</c:v>
                </c:pt>
                <c:pt idx="120">
                  <c:v>1.5195994285716563</c:v>
                </c:pt>
                <c:pt idx="121">
                  <c:v>1.5195992857141403</c:v>
                </c:pt>
                <c:pt idx="122">
                  <c:v>1.055992857142702</c:v>
                </c:pt>
                <c:pt idx="123">
                  <c:v>1.0302368571429281</c:v>
                </c:pt>
                <c:pt idx="124">
                  <c:v>1.1590164285712956</c:v>
                </c:pt>
                <c:pt idx="125">
                  <c:v>0.97872500000021445</c:v>
                </c:pt>
                <c:pt idx="126">
                  <c:v>0.97872499999998708</c:v>
                </c:pt>
                <c:pt idx="127">
                  <c:v>0.48936257142854755</c:v>
                </c:pt>
                <c:pt idx="128">
                  <c:v>0.56663028571420127</c:v>
                </c:pt>
                <c:pt idx="129">
                  <c:v>0.69540985714279613</c:v>
                </c:pt>
                <c:pt idx="130">
                  <c:v>0.84994542857139221</c:v>
                </c:pt>
                <c:pt idx="131">
                  <c:v>0.79843357142867843</c:v>
                </c:pt>
                <c:pt idx="132">
                  <c:v>0.72116585714302472</c:v>
                </c:pt>
                <c:pt idx="133">
                  <c:v>0.74692185714279857</c:v>
                </c:pt>
                <c:pt idx="134">
                  <c:v>0.54087428571420004</c:v>
                </c:pt>
                <c:pt idx="135">
                  <c:v>0.25755928571407039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FE8-4D66-BFEB-01A330FAF3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4850200"/>
        <c:axId val="494848632"/>
      </c:barChart>
      <c:scatterChart>
        <c:scatterStyle val="smoothMarker"/>
        <c:varyColors val="0"/>
        <c:ser>
          <c:idx val="1"/>
          <c:order val="1"/>
          <c:tx>
            <c:strRef>
              <c:f>LogNormal!$P$1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LogNormal!$A$2:$A$194</c:f>
              <c:strCache>
                <c:ptCount val="136"/>
                <c:pt idx="0">
                  <c:v>t(original)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</c:strCache>
            </c:strRef>
          </c:xVal>
          <c:yVal>
            <c:numRef>
              <c:f>LogNormal!$P$2:$P$194</c:f>
              <c:numCache>
                <c:formatCode>General</c:formatCode>
                <c:ptCount val="193"/>
                <c:pt idx="0">
                  <c:v>0</c:v>
                </c:pt>
                <c:pt idx="1">
                  <c:v>0</c:v>
                </c:pt>
                <c:pt idx="2">
                  <c:v>3.1193580877498621E-10</c:v>
                </c:pt>
                <c:pt idx="3">
                  <c:v>1.8564133125538898E-6</c:v>
                </c:pt>
                <c:pt idx="4">
                  <c:v>1.2772776076364813E-4</c:v>
                </c:pt>
                <c:pt idx="5">
                  <c:v>1.7550241309131187E-3</c:v>
                </c:pt>
                <c:pt idx="6">
                  <c:v>1.0769642554322466E-2</c:v>
                </c:pt>
                <c:pt idx="7">
                  <c:v>4.1163100541631546E-2</c:v>
                </c:pt>
                <c:pt idx="8">
                  <c:v>0.11580125858750907</c:v>
                </c:pt>
                <c:pt idx="9">
                  <c:v>0.26356666836500431</c:v>
                </c:pt>
                <c:pt idx="10">
                  <c:v>0.51443439358681509</c:v>
                </c:pt>
                <c:pt idx="11">
                  <c:v>0.89451536873450743</c:v>
                </c:pt>
                <c:pt idx="12">
                  <c:v>1.422407535518571</c:v>
                </c:pt>
                <c:pt idx="13">
                  <c:v>2.1073168400959417</c:v>
                </c:pt>
                <c:pt idx="14">
                  <c:v>2.948801022058722</c:v>
                </c:pt>
                <c:pt idx="15">
                  <c:v>3.9377057987948052</c:v>
                </c:pt>
                <c:pt idx="16">
                  <c:v>5.0578109210974711</c:v>
                </c:pt>
                <c:pt idx="17">
                  <c:v>6.2877730519278705</c:v>
                </c:pt>
                <c:pt idx="18">
                  <c:v>7.603064890606599</c:v>
                </c:pt>
                <c:pt idx="19">
                  <c:v>8.9777212679457108</c:v>
                </c:pt>
                <c:pt idx="20">
                  <c:v>10.385793744264374</c:v>
                </c:pt>
                <c:pt idx="21">
                  <c:v>11.802480743640123</c:v>
                </c:pt>
                <c:pt idx="22">
                  <c:v>13.204942721123809</c:v>
                </c:pt>
                <c:pt idx="23">
                  <c:v>14.572836156281086</c:v>
                </c:pt>
                <c:pt idx="24">
                  <c:v>15.888611450067396</c:v>
                </c:pt>
                <c:pt idx="25">
                  <c:v>17.137622501083825</c:v>
                </c:pt>
                <c:pt idx="26">
                  <c:v>18.308093258407563</c:v>
                </c:pt>
                <c:pt idx="27">
                  <c:v>19.390981318434118</c:v>
                </c:pt>
                <c:pt idx="28">
                  <c:v>20.379772271964978</c:v>
                </c:pt>
                <c:pt idx="29">
                  <c:v>21.270232024748211</c:v>
                </c:pt>
                <c:pt idx="30">
                  <c:v>22.060138286857658</c:v>
                </c:pt>
                <c:pt idx="31">
                  <c:v>22.749007139771777</c:v>
                </c:pt>
                <c:pt idx="32">
                  <c:v>23.337826145395905</c:v>
                </c:pt>
                <c:pt idx="33">
                  <c:v>23.828801848246158</c:v>
                </c:pt>
                <c:pt idx="34">
                  <c:v>24.225126669758474</c:v>
                </c:pt>
                <c:pt idx="35">
                  <c:v>24.530768003536174</c:v>
                </c:pt>
                <c:pt idx="36">
                  <c:v>24.750280685930036</c:v>
                </c:pt>
                <c:pt idx="37">
                  <c:v>24.888642835212647</c:v>
                </c:pt>
                <c:pt idx="38">
                  <c:v>24.951114232308253</c:v>
                </c:pt>
                <c:pt idx="39">
                  <c:v>24.943115876659238</c:v>
                </c:pt>
                <c:pt idx="40">
                  <c:v>24.870129025420233</c:v>
                </c:pt>
                <c:pt idx="41">
                  <c:v>24.737611858090464</c:v>
                </c:pt>
                <c:pt idx="42">
                  <c:v>24.550931858169399</c:v>
                </c:pt>
                <c:pt idx="43">
                  <c:v>24.315312034080254</c:v>
                </c:pt>
                <c:pt idx="44">
                  <c:v>24.035789186924582</c:v>
                </c:pt>
                <c:pt idx="45">
                  <c:v>23.717182552493259</c:v>
                </c:pt>
                <c:pt idx="46">
                  <c:v>23.364071284395727</c:v>
                </c:pt>
                <c:pt idx="47">
                  <c:v>22.980779393279523</c:v>
                </c:pt>
                <c:pt idx="48">
                  <c:v>22.571366906160122</c:v>
                </c:pt>
                <c:pt idx="49">
                  <c:v>22.139626154564152</c:v>
                </c:pt>
                <c:pt idx="50">
                  <c:v>21.689082237041323</c:v>
                </c:pt>
                <c:pt idx="51">
                  <c:v>21.222996828528061</c:v>
                </c:pt>
                <c:pt idx="52">
                  <c:v>20.744374624953348</c:v>
                </c:pt>
                <c:pt idx="53">
                  <c:v>20.255971815989646</c:v>
                </c:pt>
                <c:pt idx="54">
                  <c:v>19.760306072088074</c:v>
                </c:pt>
                <c:pt idx="55">
                  <c:v>19.259667614355823</c:v>
                </c:pt>
                <c:pt idx="56">
                  <c:v>18.75613100809867</c:v>
                </c:pt>
                <c:pt idx="57">
                  <c:v>18.251567383752807</c:v>
                </c:pt>
                <c:pt idx="58">
                  <c:v>17.74765684331016</c:v>
                </c:pt>
                <c:pt idx="59">
                  <c:v>17.245900857054632</c:v>
                </c:pt>
                <c:pt idx="60">
                  <c:v>16.747634495305505</c:v>
                </c:pt>
                <c:pt idx="61">
                  <c:v>16.254038373700894</c:v>
                </c:pt>
                <c:pt idx="62">
                  <c:v>15.766150219084601</c:v>
                </c:pt>
                <c:pt idx="63">
                  <c:v>15.284875986962845</c:v>
                </c:pt>
                <c:pt idx="64">
                  <c:v>14.811000481384426</c:v>
                </c:pt>
                <c:pt idx="65">
                  <c:v>14.34519744452262</c:v>
                </c:pt>
                <c:pt idx="66">
                  <c:v>13.888039096688072</c:v>
                </c:pt>
                <c:pt idx="67">
                  <c:v>13.440005118414119</c:v>
                </c:pt>
                <c:pt idx="68">
                  <c:v>13.001491075009865</c:v>
                </c:pt>
                <c:pt idx="69">
                  <c:v>12.572816290905008</c:v>
                </c:pt>
                <c:pt idx="70">
                  <c:v>12.154231186503175</c:v>
                </c:pt>
                <c:pt idx="71">
                  <c:v>11.745924094367311</c:v>
                </c:pt>
                <c:pt idx="72">
                  <c:v>11.348027574598017</c:v>
                </c:pt>
                <c:pt idx="73">
                  <c:v>10.960624251417183</c:v>
                </c:pt>
                <c:pt idx="74">
                  <c:v>10.583752194394542</c:v>
                </c:pt>
                <c:pt idx="75">
                  <c:v>10.217409868586516</c:v>
                </c:pt>
                <c:pt idx="76">
                  <c:v>9.8615606782109229</c:v>
                </c:pt>
                <c:pt idx="77">
                  <c:v>9.5161371284519127</c:v>
                </c:pt>
                <c:pt idx="78">
                  <c:v>9.1810446296601551</c:v>
                </c:pt>
                <c:pt idx="79">
                  <c:v>8.8561649676486898</c:v>
                </c:pt>
                <c:pt idx="80">
                  <c:v>8.5413594630445644</c:v>
                </c:pt>
                <c:pt idx="81">
                  <c:v>8.2364718417845459</c:v>
                </c:pt>
                <c:pt idx="82">
                  <c:v>7.9413308378793701</c:v>
                </c:pt>
                <c:pt idx="83">
                  <c:v>7.6557525485474747</c:v>
                </c:pt>
                <c:pt idx="84">
                  <c:v>7.3795425607593179</c:v>
                </c:pt>
                <c:pt idx="85">
                  <c:v>7.11249786716097</c:v>
                </c:pt>
                <c:pt idx="86">
                  <c:v>6.8544085882735377</c:v>
                </c:pt>
                <c:pt idx="87">
                  <c:v>6.6050595168094057</c:v>
                </c:pt>
                <c:pt idx="88">
                  <c:v>6.3642314989143189</c:v>
                </c:pt>
                <c:pt idx="89">
                  <c:v>6.1317026661461274</c:v>
                </c:pt>
                <c:pt idx="90">
                  <c:v>5.9072495310395157</c:v>
                </c:pt>
                <c:pt idx="91">
                  <c:v>5.6906479581874745</c:v>
                </c:pt>
                <c:pt idx="92">
                  <c:v>5.481674021895687</c:v>
                </c:pt>
                <c:pt idx="93">
                  <c:v>5.280104760636835</c:v>
                </c:pt>
                <c:pt idx="94">
                  <c:v>5.0857188377500746</c:v>
                </c:pt>
                <c:pt idx="95">
                  <c:v>4.8982971170942511</c:v>
                </c:pt>
                <c:pt idx="96">
                  <c:v>4.7176231616733659</c:v>
                </c:pt>
                <c:pt idx="97">
                  <c:v>4.5434836626064845</c:v>
                </c:pt>
                <c:pt idx="98">
                  <c:v>4.3756688052113439</c:v>
                </c:pt>
                <c:pt idx="99">
                  <c:v>4.2139725784094173</c:v>
                </c:pt>
                <c:pt idx="100">
                  <c:v>4.0581930331381662</c:v>
                </c:pt>
                <c:pt idx="101">
                  <c:v>3.9081324949717851</c:v>
                </c:pt>
                <c:pt idx="102">
                  <c:v>3.7635977357035633</c:v>
                </c:pt>
                <c:pt idx="103">
                  <c:v>3.6244001082275101</c:v>
                </c:pt>
                <c:pt idx="104">
                  <c:v>3.4903556486743699</c:v>
                </c:pt>
                <c:pt idx="105">
                  <c:v>3.3612851494034754</c:v>
                </c:pt>
                <c:pt idx="106">
                  <c:v>3.2370142061263523</c:v>
                </c:pt>
                <c:pt idx="107">
                  <c:v>3.1173732421388451</c:v>
                </c:pt>
                <c:pt idx="108">
                  <c:v>3.0021975123630584</c:v>
                </c:pt>
                <c:pt idx="109">
                  <c:v>2.8913270896478762</c:v>
                </c:pt>
                <c:pt idx="110">
                  <c:v>2.7846068355452256</c:v>
                </c:pt>
                <c:pt idx="111">
                  <c:v>2.6818863575667584</c:v>
                </c:pt>
                <c:pt idx="112">
                  <c:v>2.5830199547316979</c:v>
                </c:pt>
                <c:pt idx="113">
                  <c:v>2.4878665530384474</c:v>
                </c:pt>
                <c:pt idx="114">
                  <c:v>2.3962896323307388</c:v>
                </c:pt>
                <c:pt idx="115">
                  <c:v>2.3081571458805339</c:v>
                </c:pt>
                <c:pt idx="116">
                  <c:v>2.2233414338749009</c:v>
                </c:pt>
                <c:pt idx="117">
                  <c:v>2.1417191318710014</c:v>
                </c:pt>
                <c:pt idx="118">
                  <c:v>2.0631710751710659</c:v>
                </c:pt>
                <c:pt idx="119">
                  <c:v>1.9875821999673757</c:v>
                </c:pt>
                <c:pt idx="120">
                  <c:v>1.9148414420144515</c:v>
                </c:pt>
                <c:pt idx="121">
                  <c:v>1.8448416335016109</c:v>
                </c:pt>
                <c:pt idx="122">
                  <c:v>1.7774793987226203</c:v>
                </c:pt>
                <c:pt idx="123">
                  <c:v>1.7126550490700134</c:v>
                </c:pt>
                <c:pt idx="124">
                  <c:v>1.650272477818894</c:v>
                </c:pt>
                <c:pt idx="125">
                  <c:v>1.5902390551085188</c:v>
                </c:pt>
                <c:pt idx="126">
                  <c:v>1.5324655234786495</c:v>
                </c:pt>
                <c:pt idx="127">
                  <c:v>1.4768658942713675</c:v>
                </c:pt>
                <c:pt idx="128">
                  <c:v>1.4233573451675572</c:v>
                </c:pt>
                <c:pt idx="129">
                  <c:v>1.3718601190896018</c:v>
                </c:pt>
                <c:pt idx="130">
                  <c:v>1.3222974246681181</c:v>
                </c:pt>
                <c:pt idx="131">
                  <c:v>1.2745953384403026</c:v>
                </c:pt>
                <c:pt idx="132">
                  <c:v>1.2286827089202355</c:v>
                </c:pt>
                <c:pt idx="133">
                  <c:v>1.1844910626572194</c:v>
                </c:pt>
                <c:pt idx="134">
                  <c:v>1.1419545123764641</c:v>
                </c:pt>
                <c:pt idx="135">
                  <c:v>1.1010096672770402</c:v>
                </c:pt>
                <c:pt idx="137">
                  <c:v>24.951114232308253</c:v>
                </c:pt>
                <c:pt idx="138">
                  <c:v>16.634076154872169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2FE8-4D66-BFEB-01A330FAF3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4850200"/>
        <c:axId val="494848632"/>
      </c:scatterChart>
      <c:catAx>
        <c:axId val="494850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848632"/>
        <c:crosses val="autoZero"/>
        <c:auto val="1"/>
        <c:lblAlgn val="ctr"/>
        <c:lblOffset val="100"/>
        <c:noMultiLvlLbl val="1"/>
      </c:catAx>
      <c:valAx>
        <c:axId val="494848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850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NORMAL!$E$1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NORMAL!$B$2:$B$84</c:f>
              <c:strCache>
                <c:ptCount val="83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</c:strCache>
            </c:strRef>
          </c:xVal>
          <c:yVal>
            <c:numRef>
              <c:f>NORMAL!$E$2:$E$84</c:f>
              <c:numCache>
                <c:formatCode>General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0.25755914285714299</c:v>
                </c:pt>
                <c:pt idx="3">
                  <c:v>0.59238614285714297</c:v>
                </c:pt>
                <c:pt idx="4">
                  <c:v>0.90145728571428541</c:v>
                </c:pt>
                <c:pt idx="5">
                  <c:v>1.3393078571428569</c:v>
                </c:pt>
                <c:pt idx="6">
                  <c:v>1.9574498571428576</c:v>
                </c:pt>
                <c:pt idx="7">
                  <c:v>2.833151142857143</c:v>
                </c:pt>
                <c:pt idx="8">
                  <c:v>4.1982148571428572</c:v>
                </c:pt>
                <c:pt idx="9">
                  <c:v>5.4087431428571424</c:v>
                </c:pt>
                <c:pt idx="10">
                  <c:v>9.0145718571428581</c:v>
                </c:pt>
                <c:pt idx="11">
                  <c:v>14.423314999999999</c:v>
                </c:pt>
                <c:pt idx="12">
                  <c:v>20.115373428571427</c:v>
                </c:pt>
                <c:pt idx="13">
                  <c:v>26.477085714285717</c:v>
                </c:pt>
                <c:pt idx="14">
                  <c:v>33.714499285714282</c:v>
                </c:pt>
                <c:pt idx="15">
                  <c:v>40.848889142857139</c:v>
                </c:pt>
                <c:pt idx="16">
                  <c:v>49.631657857142862</c:v>
                </c:pt>
                <c:pt idx="17">
                  <c:v>57.229654428571429</c:v>
                </c:pt>
                <c:pt idx="18">
                  <c:v>64.904918714285699</c:v>
                </c:pt>
                <c:pt idx="19">
                  <c:v>74.743680142857144</c:v>
                </c:pt>
                <c:pt idx="20">
                  <c:v>85.638434428571429</c:v>
                </c:pt>
                <c:pt idx="21">
                  <c:v>97.769472714285712</c:v>
                </c:pt>
                <c:pt idx="22">
                  <c:v>111.78069328571426</c:v>
                </c:pt>
                <c:pt idx="23">
                  <c:v>126.15249685714285</c:v>
                </c:pt>
                <c:pt idx="24">
                  <c:v>141.37424557142856</c:v>
                </c:pt>
                <c:pt idx="25">
                  <c:v>157.96105814285713</c:v>
                </c:pt>
                <c:pt idx="26">
                  <c:v>173.77519314285715</c:v>
                </c:pt>
                <c:pt idx="27">
                  <c:v>190.56805299999999</c:v>
                </c:pt>
                <c:pt idx="28">
                  <c:v>206.69125914285715</c:v>
                </c:pt>
                <c:pt idx="29">
                  <c:v>221.26911000000001</c:v>
                </c:pt>
                <c:pt idx="30">
                  <c:v>235.69242528571428</c:v>
                </c:pt>
                <c:pt idx="31">
                  <c:v>250.47632342857148</c:v>
                </c:pt>
                <c:pt idx="32">
                  <c:v>268.89180628571432</c:v>
                </c:pt>
                <c:pt idx="33">
                  <c:v>286.58612342857145</c:v>
                </c:pt>
                <c:pt idx="34">
                  <c:v>307.80900171428578</c:v>
                </c:pt>
                <c:pt idx="35">
                  <c:v>330.73177057142863</c:v>
                </c:pt>
                <c:pt idx="36">
                  <c:v>357.54368342857146</c:v>
                </c:pt>
                <c:pt idx="37">
                  <c:v>385.54036857142859</c:v>
                </c:pt>
                <c:pt idx="38">
                  <c:v>415.26270042857141</c:v>
                </c:pt>
                <c:pt idx="39">
                  <c:v>441.61100671428568</c:v>
                </c:pt>
                <c:pt idx="40">
                  <c:v>468.5774551428571</c:v>
                </c:pt>
                <c:pt idx="41">
                  <c:v>491.44871228571429</c:v>
                </c:pt>
                <c:pt idx="42">
                  <c:v>513.41851214285714</c:v>
                </c:pt>
                <c:pt idx="43">
                  <c:v>532.73545228571425</c:v>
                </c:pt>
                <c:pt idx="44">
                  <c:v>552.41297528571442</c:v>
                </c:pt>
                <c:pt idx="45">
                  <c:v>570.95723785714279</c:v>
                </c:pt>
                <c:pt idx="46">
                  <c:v>590.94383200000004</c:v>
                </c:pt>
                <c:pt idx="47">
                  <c:v>611.78037142857147</c:v>
                </c:pt>
                <c:pt idx="48">
                  <c:v>632.48813114285701</c:v>
                </c:pt>
                <c:pt idx="49">
                  <c:v>654.45793114285721</c:v>
                </c:pt>
                <c:pt idx="50">
                  <c:v>677.43221185714287</c:v>
                </c:pt>
                <c:pt idx="51">
                  <c:v>700.99887885714293</c:v>
                </c:pt>
                <c:pt idx="52">
                  <c:v>724.33374257142862</c:v>
                </c:pt>
                <c:pt idx="53">
                  <c:v>744.7839431428572</c:v>
                </c:pt>
                <c:pt idx="54">
                  <c:v>765.20838785714307</c:v>
                </c:pt>
                <c:pt idx="55">
                  <c:v>786.50853385714299</c:v>
                </c:pt>
                <c:pt idx="56">
                  <c:v>805.20733185714278</c:v>
                </c:pt>
                <c:pt idx="57">
                  <c:v>825.21968185714275</c:v>
                </c:pt>
                <c:pt idx="58">
                  <c:v>843.53214100000002</c:v>
                </c:pt>
                <c:pt idx="59">
                  <c:v>860.42802457142852</c:v>
                </c:pt>
                <c:pt idx="60">
                  <c:v>878.4829245714285</c:v>
                </c:pt>
                <c:pt idx="61">
                  <c:v>895.94543842857138</c:v>
                </c:pt>
                <c:pt idx="62">
                  <c:v>912.22317999999984</c:v>
                </c:pt>
                <c:pt idx="63">
                  <c:v>929.53115828571424</c:v>
                </c:pt>
                <c:pt idx="64">
                  <c:v>946.71035700000004</c:v>
                </c:pt>
                <c:pt idx="65">
                  <c:v>964.17287085714293</c:v>
                </c:pt>
                <c:pt idx="66">
                  <c:v>981.86718800000006</c:v>
                </c:pt>
                <c:pt idx="67">
                  <c:v>999.99935585714297</c:v>
                </c:pt>
                <c:pt idx="68">
                  <c:v>1018.2345472857144</c:v>
                </c:pt>
                <c:pt idx="69">
                  <c:v>1035.156186857143</c:v>
                </c:pt>
                <c:pt idx="70">
                  <c:v>1050.3779357142857</c:v>
                </c:pt>
                <c:pt idx="71">
                  <c:v>1062.7665334285714</c:v>
                </c:pt>
                <c:pt idx="72">
                  <c:v>1074.9233278571428</c:v>
                </c:pt>
                <c:pt idx="73">
                  <c:v>1087.5437287142859</c:v>
                </c:pt>
                <c:pt idx="74">
                  <c:v>1098.0006322857143</c:v>
                </c:pt>
                <c:pt idx="75">
                  <c:v>1107.9166615714287</c:v>
                </c:pt>
                <c:pt idx="76">
                  <c:v>1118.1160058571429</c:v>
                </c:pt>
                <c:pt idx="77">
                  <c:v>1128.3153502857144</c:v>
                </c:pt>
                <c:pt idx="78">
                  <c:v>1138.3344031428571</c:v>
                </c:pt>
                <c:pt idx="79">
                  <c:v>1147.2974632857142</c:v>
                </c:pt>
                <c:pt idx="80">
                  <c:v>1155.2560427142857</c:v>
                </c:pt>
                <c:pt idx="81">
                  <c:v>1162.5192121428572</c:v>
                </c:pt>
                <c:pt idx="82">
                  <c:v>1168.4945855714286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75ED-4C01-850B-4495D6C3AF70}"/>
            </c:ext>
          </c:extLst>
        </c:ser>
        <c:ser>
          <c:idx val="1"/>
          <c:order val="1"/>
          <c:tx>
            <c:strRef>
              <c:f>NORMAL!$F$1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NORMAL!$B$2:$B$84</c:f>
              <c:strCache>
                <c:ptCount val="83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</c:strCache>
            </c:strRef>
          </c:xVal>
          <c:yVal>
            <c:numRef>
              <c:f>NORMAL!$F$2:$F$84</c:f>
              <c:numCache>
                <c:formatCode>General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1.473099386070178</c:v>
                </c:pt>
                <c:pt idx="3">
                  <c:v>3.3066404803098086</c:v>
                </c:pt>
                <c:pt idx="4">
                  <c:v>5.5738929896874936</c:v>
                </c:pt>
                <c:pt idx="5">
                  <c:v>8.3591147409768158</c:v>
                </c:pt>
                <c:pt idx="6">
                  <c:v>11.758264575968479</c:v>
                </c:pt>
                <c:pt idx="7">
                  <c:v>15.879538517390518</c:v>
                </c:pt>
                <c:pt idx="8">
                  <c:v>20.843670287472655</c:v>
                </c:pt>
                <c:pt idx="9">
                  <c:v>26.783934509867052</c:v>
                </c:pt>
                <c:pt idx="10">
                  <c:v>33.845790683518558</c:v>
                </c:pt>
                <c:pt idx="11">
                  <c:v>42.186108828427585</c:v>
                </c:pt>
                <c:pt idx="12">
                  <c:v>51.971924028943178</c:v>
                </c:pt>
                <c:pt idx="13">
                  <c:v>63.37867726783557</c:v>
                </c:pt>
                <c:pt idx="14">
                  <c:v>76.587914098881242</c:v>
                </c:pt>
                <c:pt idx="15">
                  <c:v>91.78443076484777</c:v>
                </c:pt>
                <c:pt idx="16">
                  <c:v>109.15287898715344</c:v>
                </c:pt>
                <c:pt idx="17">
                  <c:v>128.87386520545633</c:v>
                </c:pt>
                <c:pt idx="18">
                  <c:v>151.11960661649607</c:v>
                </c:pt>
                <c:pt idx="19">
                  <c:v>176.04923377119272</c:v>
                </c:pt>
                <c:pt idx="20">
                  <c:v>203.80385633207743</c:v>
                </c:pt>
                <c:pt idx="21">
                  <c:v>234.50153330516889</c:v>
                </c:pt>
                <c:pt idx="22">
                  <c:v>268.23231000451699</c:v>
                </c:pt>
                <c:pt idx="23">
                  <c:v>305.05349957800513</c:v>
                </c:pt>
                <c:pt idx="24">
                  <c:v>344.98539565893395</c:v>
                </c:pt>
                <c:pt idx="25">
                  <c:v>388.00760341014899</c:v>
                </c:pt>
                <c:pt idx="26">
                  <c:v>434.05616806758695</c:v>
                </c:pt>
                <c:pt idx="27">
                  <c:v>483.02166270326666</c:v>
                </c:pt>
                <c:pt idx="28">
                  <c:v>534.74837047963774</c:v>
                </c:pt>
                <c:pt idx="29">
                  <c:v>589.03466188745801</c:v>
                </c:pt>
                <c:pt idx="30">
                  <c:v>645.63462563581209</c:v>
                </c:pt>
                <c:pt idx="31">
                  <c:v>704.26096479415128</c:v>
                </c:pt>
                <c:pt idx="32">
                  <c:v>764.58911969364794</c:v>
                </c:pt>
                <c:pt idx="33">
                  <c:v>826.26252849836567</c:v>
                </c:pt>
                <c:pt idx="34">
                  <c:v>888.89888792095405</c:v>
                </c:pt>
                <c:pt idx="35">
                  <c:v>952.09723292322792</c:v>
                </c:pt>
                <c:pt idx="36">
                  <c:v>1015.4456178495877</c:v>
                </c:pt>
                <c:pt idx="37">
                  <c:v>1078.5291543649823</c:v>
                </c:pt>
                <c:pt idx="38">
                  <c:v>1140.9381453727894</c:v>
                </c:pt>
                <c:pt idx="39">
                  <c:v>1202.2760497147865</c:v>
                </c:pt>
                <c:pt idx="40">
                  <c:v>1262.167020160939</c:v>
                </c:pt>
                <c:pt idx="41">
                  <c:v>1320.2627765308935</c:v>
                </c:pt>
                <c:pt idx="42">
                  <c:v>1376.2486056279538</c:v>
                </c:pt>
                <c:pt idx="43">
                  <c:v>1429.8483182920352</c:v>
                </c:pt>
                <c:pt idx="44">
                  <c:v>1480.8280390992707</c:v>
                </c:pt>
                <c:pt idx="45">
                  <c:v>1528.9987535394196</c:v>
                </c:pt>
                <c:pt idx="46">
                  <c:v>1574.2175882230604</c:v>
                </c:pt>
                <c:pt idx="47">
                  <c:v>1616.3878491673754</c:v>
                </c:pt>
                <c:pt idx="48">
                  <c:v>1655.4578890309006</c:v>
                </c:pt>
                <c:pt idx="49">
                  <c:v>1691.4189141987072</c:v>
                </c:pt>
                <c:pt idx="50">
                  <c:v>1724.3018751959098</c:v>
                </c:pt>
                <c:pt idx="51">
                  <c:v>1754.1736078930526</c:v>
                </c:pt>
                <c:pt idx="52">
                  <c:v>1781.1324077896688</c:v>
                </c:pt>
                <c:pt idx="53">
                  <c:v>1805.3032253083427</c:v>
                </c:pt>
                <c:pt idx="54">
                  <c:v>1826.8326670022236</c:v>
                </c:pt>
                <c:pt idx="55">
                  <c:v>1845.8839768155342</c:v>
                </c:pt>
                <c:pt idx="56">
                  <c:v>1862.6321543223075</c:v>
                </c:pt>
                <c:pt idx="57">
                  <c:v>1877.2593447160218</c:v>
                </c:pt>
                <c:pt idx="58">
                  <c:v>1889.950609857515</c:v>
                </c:pt>
                <c:pt idx="59">
                  <c:v>1900.8901625371129</c:v>
                </c:pt>
                <c:pt idx="60">
                  <c:v>1910.2581187974558</c:v>
                </c:pt>
                <c:pt idx="61">
                  <c:v>1918.2277970445716</c:v>
                </c:pt>
                <c:pt idx="62">
                  <c:v>1924.9635688560347</c:v>
                </c:pt>
                <c:pt idx="63">
                  <c:v>1930.6192457117763</c:v>
                </c:pt>
                <c:pt idx="64">
                  <c:v>1935.3369688732985</c:v>
                </c:pt>
                <c:pt idx="65">
                  <c:v>1939.2465565896816</c:v>
                </c:pt>
                <c:pt idx="66">
                  <c:v>1942.4652537290999</c:v>
                </c:pt>
                <c:pt idx="67">
                  <c:v>1945.0978236222518</c:v>
                </c:pt>
                <c:pt idx="68">
                  <c:v>1947.2369199896307</c:v>
                </c:pt>
                <c:pt idx="69">
                  <c:v>1948.9636778189699</c:v>
                </c:pt>
                <c:pt idx="70">
                  <c:v>1950.3484654034644</c:v>
                </c:pt>
                <c:pt idx="71">
                  <c:v>1951.4517448616546</c:v>
                </c:pt>
                <c:pt idx="72">
                  <c:v>1952.3249947663462</c:v>
                </c:pt>
                <c:pt idx="73">
                  <c:v>1953.0116554875726</c:v>
                </c:pt>
                <c:pt idx="74">
                  <c:v>1953.5480650452562</c:v>
                </c:pt>
                <c:pt idx="75">
                  <c:v>1953.9643602930885</c:v>
                </c:pt>
                <c:pt idx="76">
                  <c:v>1954.2853248245003</c:v>
                </c:pt>
                <c:pt idx="77">
                  <c:v>1954.531170897784</c:v>
                </c:pt>
                <c:pt idx="78">
                  <c:v>1954.7182477927079</c:v>
                </c:pt>
                <c:pt idx="79">
                  <c:v>1954.8596732766603</c:v>
                </c:pt>
                <c:pt idx="80">
                  <c:v>1954.9658882728515</c:v>
                </c:pt>
                <c:pt idx="81">
                  <c:v>1955.0451374288855</c:v>
                </c:pt>
                <c:pt idx="82">
                  <c:v>1955.1038801550455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75ED-4C01-850B-4495D6C3AF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4849024"/>
        <c:axId val="494849416"/>
      </c:scatterChart>
      <c:valAx>
        <c:axId val="494849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849416"/>
        <c:crosses val="autoZero"/>
        <c:crossBetween val="midCat"/>
      </c:valAx>
      <c:valAx>
        <c:axId val="494849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849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NORMAL!$N$1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NORMAL!$B$2:$B$84</c:f>
              <c:strCache>
                <c:ptCount val="83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</c:strCache>
            </c:strRef>
          </c:xVal>
          <c:yVal>
            <c:numRef>
              <c:f>NORMAL!$N$2:$N$84</c:f>
              <c:numCache>
                <c:formatCode>General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0.15453542857142866</c:v>
                </c:pt>
                <c:pt idx="3">
                  <c:v>0.23180328571428566</c:v>
                </c:pt>
                <c:pt idx="4">
                  <c:v>0.2060474285714281</c:v>
                </c:pt>
                <c:pt idx="5">
                  <c:v>0.33482685714285709</c:v>
                </c:pt>
                <c:pt idx="6">
                  <c:v>0.51511828571428631</c:v>
                </c:pt>
                <c:pt idx="7">
                  <c:v>0.77267757142857107</c:v>
                </c:pt>
                <c:pt idx="8">
                  <c:v>1.2620399999999998</c:v>
                </c:pt>
                <c:pt idx="9">
                  <c:v>1.1075045714285707</c:v>
                </c:pt>
                <c:pt idx="10">
                  <c:v>3.5028050000000013</c:v>
                </c:pt>
                <c:pt idx="11">
                  <c:v>5.3057194285714262</c:v>
                </c:pt>
                <c:pt idx="12">
                  <c:v>5.589034714285714</c:v>
                </c:pt>
                <c:pt idx="13">
                  <c:v>6.2586885714285758</c:v>
                </c:pt>
                <c:pt idx="14">
                  <c:v>7.1343898571428506</c:v>
                </c:pt>
                <c:pt idx="15">
                  <c:v>7.0313661428571423</c:v>
                </c:pt>
                <c:pt idx="16">
                  <c:v>8.6797450000000094</c:v>
                </c:pt>
                <c:pt idx="17">
                  <c:v>7.4949728571428524</c:v>
                </c:pt>
                <c:pt idx="18">
                  <c:v>7.572240571428563</c:v>
                </c:pt>
                <c:pt idx="19">
                  <c:v>9.7357377142857313</c:v>
                </c:pt>
                <c:pt idx="20">
                  <c:v>10.791730571428571</c:v>
                </c:pt>
                <c:pt idx="21">
                  <c:v>12.028014571428569</c:v>
                </c:pt>
                <c:pt idx="22">
                  <c:v>13.908196857142839</c:v>
                </c:pt>
                <c:pt idx="23">
                  <c:v>14.268779857142873</c:v>
                </c:pt>
                <c:pt idx="24">
                  <c:v>15.118724999999996</c:v>
                </c:pt>
                <c:pt idx="25">
                  <c:v>16.483788857142851</c:v>
                </c:pt>
                <c:pt idx="26">
                  <c:v>15.711111285714308</c:v>
                </c:pt>
                <c:pt idx="27">
                  <c:v>16.689836142857128</c:v>
                </c:pt>
                <c:pt idx="28">
                  <c:v>16.020182428571442</c:v>
                </c:pt>
                <c:pt idx="29">
                  <c:v>14.47482714285715</c:v>
                </c:pt>
                <c:pt idx="30">
                  <c:v>14.320291571428553</c:v>
                </c:pt>
                <c:pt idx="31">
                  <c:v>14.680874428571483</c:v>
                </c:pt>
                <c:pt idx="32">
                  <c:v>18.312459142857104</c:v>
                </c:pt>
                <c:pt idx="33">
                  <c:v>17.591293428571415</c:v>
                </c:pt>
                <c:pt idx="34">
                  <c:v>21.119854571428615</c:v>
                </c:pt>
                <c:pt idx="35">
                  <c:v>22.819745142857126</c:v>
                </c:pt>
                <c:pt idx="36">
                  <c:v>26.708889142857114</c:v>
                </c:pt>
                <c:pt idx="37">
                  <c:v>27.893661428571416</c:v>
                </c:pt>
                <c:pt idx="38">
                  <c:v>29.619308142857104</c:v>
                </c:pt>
                <c:pt idx="39">
                  <c:v>26.245282571428557</c:v>
                </c:pt>
                <c:pt idx="40">
                  <c:v>26.86342471428571</c:v>
                </c:pt>
                <c:pt idx="41">
                  <c:v>22.768233428571474</c:v>
                </c:pt>
                <c:pt idx="42">
                  <c:v>21.86677614285713</c:v>
                </c:pt>
                <c:pt idx="43">
                  <c:v>19.213916428571391</c:v>
                </c:pt>
                <c:pt idx="44">
                  <c:v>19.574499285714463</c:v>
                </c:pt>
                <c:pt idx="45">
                  <c:v>18.441238857142647</c:v>
                </c:pt>
                <c:pt idx="46">
                  <c:v>19.883570428571542</c:v>
                </c:pt>
                <c:pt idx="47">
                  <c:v>20.733515714285712</c:v>
                </c:pt>
                <c:pt idx="48">
                  <c:v>20.604735999999829</c:v>
                </c:pt>
                <c:pt idx="49">
                  <c:v>21.866776285714476</c:v>
                </c:pt>
                <c:pt idx="50">
                  <c:v>22.871256999999954</c:v>
                </c:pt>
                <c:pt idx="51">
                  <c:v>23.463643285714337</c:v>
                </c:pt>
                <c:pt idx="52">
                  <c:v>23.231839999999973</c:v>
                </c:pt>
                <c:pt idx="53">
                  <c:v>20.347176857142866</c:v>
                </c:pt>
                <c:pt idx="54">
                  <c:v>20.321421000000154</c:v>
                </c:pt>
                <c:pt idx="55">
                  <c:v>21.197122285714212</c:v>
                </c:pt>
                <c:pt idx="56">
                  <c:v>18.595774285714068</c:v>
                </c:pt>
                <c:pt idx="57">
                  <c:v>19.909326285714254</c:v>
                </c:pt>
                <c:pt idx="58">
                  <c:v>18.209435428571563</c:v>
                </c:pt>
                <c:pt idx="59">
                  <c:v>16.792859857142783</c:v>
                </c:pt>
                <c:pt idx="60">
                  <c:v>17.95187628571426</c:v>
                </c:pt>
                <c:pt idx="61">
                  <c:v>17.359490142857165</c:v>
                </c:pt>
                <c:pt idx="62">
                  <c:v>16.174717857142749</c:v>
                </c:pt>
                <c:pt idx="63">
                  <c:v>17.204954571428683</c:v>
                </c:pt>
                <c:pt idx="64">
                  <c:v>17.076175000000088</c:v>
                </c:pt>
                <c:pt idx="65">
                  <c:v>17.359490142857165</c:v>
                </c:pt>
                <c:pt idx="66">
                  <c:v>17.591293428571415</c:v>
                </c:pt>
                <c:pt idx="67">
                  <c:v>18.029144142857202</c:v>
                </c:pt>
                <c:pt idx="68">
                  <c:v>18.132167714285682</c:v>
                </c:pt>
                <c:pt idx="69">
                  <c:v>16.818615857142898</c:v>
                </c:pt>
                <c:pt idx="70">
                  <c:v>15.118725142857043</c:v>
                </c:pt>
                <c:pt idx="71">
                  <c:v>12.285573999999938</c:v>
                </c:pt>
                <c:pt idx="72">
                  <c:v>12.053770714285688</c:v>
                </c:pt>
                <c:pt idx="73">
                  <c:v>12.517377142857354</c:v>
                </c:pt>
                <c:pt idx="74">
                  <c:v>10.35387985714277</c:v>
                </c:pt>
                <c:pt idx="75">
                  <c:v>9.8130055714286168</c:v>
                </c:pt>
                <c:pt idx="76">
                  <c:v>10.096320571428519</c:v>
                </c:pt>
                <c:pt idx="77">
                  <c:v>10.096320714285808</c:v>
                </c:pt>
                <c:pt idx="78">
                  <c:v>9.9160291428569831</c:v>
                </c:pt>
                <c:pt idx="79">
                  <c:v>8.8600364285713891</c:v>
                </c:pt>
                <c:pt idx="80">
                  <c:v>7.8555557142857966</c:v>
                </c:pt>
                <c:pt idx="81">
                  <c:v>7.1601457142857585</c:v>
                </c:pt>
                <c:pt idx="82">
                  <c:v>5.8723497142856873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3477-4DD2-8FE5-63C9A6542C15}"/>
            </c:ext>
          </c:extLst>
        </c:ser>
        <c:ser>
          <c:idx val="1"/>
          <c:order val="1"/>
          <c:tx>
            <c:strRef>
              <c:f>NORMAL!$O$1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NORMAL!$B$2:$B$84</c:f>
              <c:strCache>
                <c:ptCount val="83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</c:strCache>
            </c:strRef>
          </c:xVal>
          <c:yVal>
            <c:numRef>
              <c:f>NORMAL!$O$2:$O$84</c:f>
              <c:numCache>
                <c:formatCode>General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1.473099386070178</c:v>
                </c:pt>
                <c:pt idx="3">
                  <c:v>1.8335410942396306</c:v>
                </c:pt>
                <c:pt idx="4">
                  <c:v>2.267252509377685</c:v>
                </c:pt>
                <c:pt idx="5">
                  <c:v>2.7852217512893227</c:v>
                </c:pt>
                <c:pt idx="6">
                  <c:v>3.3991498349916633</c:v>
                </c:pt>
                <c:pt idx="7">
                  <c:v>4.1212739414220385</c:v>
                </c:pt>
                <c:pt idx="8">
                  <c:v>4.9641317700821368</c:v>
                </c:pt>
                <c:pt idx="9">
                  <c:v>5.940264222394398</c:v>
                </c:pt>
                <c:pt idx="10">
                  <c:v>7.0618561736515044</c:v>
                </c:pt>
                <c:pt idx="11">
                  <c:v>8.3403181449090269</c:v>
                </c:pt>
                <c:pt idx="12">
                  <c:v>9.7858152005155912</c:v>
                </c:pt>
                <c:pt idx="13">
                  <c:v>11.406753238892396</c:v>
                </c:pt>
                <c:pt idx="14">
                  <c:v>13.209236831045677</c:v>
                </c:pt>
                <c:pt idx="15">
                  <c:v>15.196516665966522</c:v>
                </c:pt>
                <c:pt idx="16">
                  <c:v>17.36844822230567</c:v>
                </c:pt>
                <c:pt idx="17">
                  <c:v>19.720986218302887</c:v>
                </c:pt>
                <c:pt idx="18">
                  <c:v>22.245741411039738</c:v>
                </c:pt>
                <c:pt idx="19">
                  <c:v>24.92962715469665</c:v>
                </c:pt>
                <c:pt idx="20">
                  <c:v>27.754622560884716</c:v>
                </c:pt>
                <c:pt idx="21">
                  <c:v>30.697676973091468</c:v>
                </c:pt>
                <c:pt idx="22">
                  <c:v>33.73077669934812</c:v>
                </c:pt>
                <c:pt idx="23">
                  <c:v>36.821189573488113</c:v>
                </c:pt>
                <c:pt idx="24">
                  <c:v>39.931896080928837</c:v>
                </c:pt>
                <c:pt idx="25">
                  <c:v>43.022207751215014</c:v>
                </c:pt>
                <c:pt idx="26">
                  <c:v>46.048564657437957</c:v>
                </c:pt>
                <c:pt idx="27">
                  <c:v>48.965494635679725</c:v>
                </c:pt>
                <c:pt idx="28">
                  <c:v>51.726707776371128</c:v>
                </c:pt>
                <c:pt idx="29">
                  <c:v>54.286291407820229</c:v>
                </c:pt>
                <c:pt idx="30">
                  <c:v>56.599963748354092</c:v>
                </c:pt>
                <c:pt idx="31">
                  <c:v>58.626339158339235</c:v>
                </c:pt>
                <c:pt idx="32">
                  <c:v>60.328154899496674</c:v>
                </c:pt>
                <c:pt idx="33">
                  <c:v>61.673408804717752</c:v>
                </c:pt>
                <c:pt idx="34">
                  <c:v>62.636359422588349</c:v>
                </c:pt>
                <c:pt idx="35">
                  <c:v>63.198345002273861</c:v>
                </c:pt>
                <c:pt idx="36">
                  <c:v>63.348384926359806</c:v>
                </c:pt>
                <c:pt idx="37">
                  <c:v>63.083536515394556</c:v>
                </c:pt>
                <c:pt idx="38">
                  <c:v>62.408991007807145</c:v>
                </c:pt>
                <c:pt idx="39">
                  <c:v>61.337904341997152</c:v>
                </c:pt>
                <c:pt idx="40">
                  <c:v>59.890970446152565</c:v>
                </c:pt>
                <c:pt idx="41">
                  <c:v>58.095756369954302</c:v>
                </c:pt>
                <c:pt idx="42">
                  <c:v>55.985829097060417</c:v>
                </c:pt>
                <c:pt idx="43">
                  <c:v>53.599712664081352</c:v>
                </c:pt>
                <c:pt idx="44">
                  <c:v>50.979720807235545</c:v>
                </c:pt>
                <c:pt idx="45">
                  <c:v>48.170714440148942</c:v>
                </c:pt>
                <c:pt idx="46">
                  <c:v>45.218834683640701</c:v>
                </c:pt>
                <c:pt idx="47">
                  <c:v>42.170260944315054</c:v>
                </c:pt>
                <c:pt idx="48">
                  <c:v>39.07003986352511</c:v>
                </c:pt>
                <c:pt idx="49">
                  <c:v>35.961025167806696</c:v>
                </c:pt>
                <c:pt idx="50">
                  <c:v>32.882960997202595</c:v>
                </c:pt>
                <c:pt idx="51">
                  <c:v>29.871732697142658</c:v>
                </c:pt>
                <c:pt idx="52">
                  <c:v>26.958799896616284</c:v>
                </c:pt>
                <c:pt idx="53">
                  <c:v>24.170817518673939</c:v>
                </c:pt>
                <c:pt idx="54">
                  <c:v>21.52944169388088</c:v>
                </c:pt>
                <c:pt idx="55">
                  <c:v>19.051309813310606</c:v>
                </c:pt>
                <c:pt idx="56">
                  <c:v>16.748177506773303</c:v>
                </c:pt>
                <c:pt idx="57">
                  <c:v>14.627190393714361</c:v>
                </c:pt>
                <c:pt idx="58">
                  <c:v>12.691265141493163</c:v>
                </c:pt>
                <c:pt idx="59">
                  <c:v>10.939552679597876</c:v>
                </c:pt>
                <c:pt idx="60">
                  <c:v>9.3679562603430124</c:v>
                </c:pt>
                <c:pt idx="61">
                  <c:v>7.9696782471158043</c:v>
                </c:pt>
                <c:pt idx="62">
                  <c:v>6.7357718114631515</c:v>
                </c:pt>
                <c:pt idx="63">
                  <c:v>5.6556768557417119</c:v>
                </c:pt>
                <c:pt idx="64">
                  <c:v>4.7177231615221142</c:v>
                </c:pt>
                <c:pt idx="65">
                  <c:v>3.9095877163830934</c:v>
                </c:pt>
                <c:pt idx="66">
                  <c:v>3.2186971394183641</c:v>
                </c:pt>
                <c:pt idx="67">
                  <c:v>2.6325698931519605</c:v>
                </c:pt>
                <c:pt idx="68">
                  <c:v>2.1390963673788548</c:v>
                </c:pt>
                <c:pt idx="69">
                  <c:v>1.7267578293392905</c:v>
                </c:pt>
                <c:pt idx="70">
                  <c:v>1.3847875844943713</c:v>
                </c:pt>
                <c:pt idx="71">
                  <c:v>1.1032794581902508</c:v>
                </c:pt>
                <c:pt idx="72">
                  <c:v>0.87324990469168084</c:v>
                </c:pt>
                <c:pt idx="73">
                  <c:v>0.68666072122632704</c:v>
                </c:pt>
                <c:pt idx="74">
                  <c:v>0.53640955768352327</c:v>
                </c:pt>
                <c:pt idx="75">
                  <c:v>0.41629524783223454</c:v>
                </c:pt>
                <c:pt idx="76">
                  <c:v>0.32096453141176501</c:v>
                </c:pt>
                <c:pt idx="77">
                  <c:v>0.24584607328366054</c:v>
                </c:pt>
                <c:pt idx="78">
                  <c:v>0.1870768949237975</c:v>
                </c:pt>
                <c:pt idx="79">
                  <c:v>0.14142548395249327</c:v>
                </c:pt>
                <c:pt idx="80">
                  <c:v>0.10621499619128323</c:v>
                </c:pt>
                <c:pt idx="81">
                  <c:v>7.9249156033927542E-2</c:v>
                </c:pt>
                <c:pt idx="82">
                  <c:v>5.8742726159951568E-2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3477-4DD2-8FE5-63C9A6542C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4849808"/>
        <c:axId val="494847456"/>
      </c:scatterChart>
      <c:valAx>
        <c:axId val="494849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847456"/>
        <c:crosses val="autoZero"/>
        <c:crossBetween val="midCat"/>
      </c:valAx>
      <c:valAx>
        <c:axId val="49484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849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Cauchy!$D$1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Cauchy!$B$2:$B$199</c:f>
              <c:strCache>
                <c:ptCount val="193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</c:strCache>
            </c:strRef>
          </c:xVal>
          <c:yVal>
            <c:numRef>
              <c:f>Cauchy!$D$2:$D$199</c:f>
              <c:numCache>
                <c:formatCode>General</c:formatCode>
                <c:ptCount val="198"/>
                <c:pt idx="0">
                  <c:v>0</c:v>
                </c:pt>
                <c:pt idx="1">
                  <c:v>0</c:v>
                </c:pt>
                <c:pt idx="2">
                  <c:v>0.25755914285714299</c:v>
                </c:pt>
                <c:pt idx="3">
                  <c:v>0.59238614285714297</c:v>
                </c:pt>
                <c:pt idx="4">
                  <c:v>0.90145728571428541</c:v>
                </c:pt>
                <c:pt idx="5">
                  <c:v>1.3393078571428569</c:v>
                </c:pt>
                <c:pt idx="6">
                  <c:v>1.9574498571428576</c:v>
                </c:pt>
                <c:pt idx="7">
                  <c:v>2.833151142857143</c:v>
                </c:pt>
                <c:pt idx="8">
                  <c:v>4.1982148571428572</c:v>
                </c:pt>
                <c:pt idx="9">
                  <c:v>5.4087431428571424</c:v>
                </c:pt>
                <c:pt idx="10">
                  <c:v>9.0145718571428581</c:v>
                </c:pt>
                <c:pt idx="11">
                  <c:v>14.423314999999999</c:v>
                </c:pt>
                <c:pt idx="12">
                  <c:v>20.115373428571427</c:v>
                </c:pt>
                <c:pt idx="13">
                  <c:v>26.477085714285717</c:v>
                </c:pt>
                <c:pt idx="14">
                  <c:v>33.714499285714282</c:v>
                </c:pt>
                <c:pt idx="15">
                  <c:v>40.848889142857139</c:v>
                </c:pt>
                <c:pt idx="16">
                  <c:v>49.631657857142862</c:v>
                </c:pt>
                <c:pt idx="17">
                  <c:v>57.229654428571429</c:v>
                </c:pt>
                <c:pt idx="18">
                  <c:v>64.904918714285699</c:v>
                </c:pt>
                <c:pt idx="19">
                  <c:v>74.743680142857144</c:v>
                </c:pt>
                <c:pt idx="20">
                  <c:v>85.638434428571429</c:v>
                </c:pt>
                <c:pt idx="21">
                  <c:v>97.769472714285712</c:v>
                </c:pt>
                <c:pt idx="22">
                  <c:v>111.78069328571426</c:v>
                </c:pt>
                <c:pt idx="23">
                  <c:v>126.15249685714285</c:v>
                </c:pt>
                <c:pt idx="24">
                  <c:v>141.37424557142856</c:v>
                </c:pt>
                <c:pt idx="25">
                  <c:v>157.96105814285713</c:v>
                </c:pt>
                <c:pt idx="26">
                  <c:v>173.77519314285715</c:v>
                </c:pt>
                <c:pt idx="27">
                  <c:v>190.56805299999999</c:v>
                </c:pt>
                <c:pt idx="28">
                  <c:v>206.69125914285715</c:v>
                </c:pt>
                <c:pt idx="29">
                  <c:v>221.26911000000001</c:v>
                </c:pt>
                <c:pt idx="30">
                  <c:v>235.69242528571428</c:v>
                </c:pt>
                <c:pt idx="31">
                  <c:v>250.47632342857148</c:v>
                </c:pt>
                <c:pt idx="32">
                  <c:v>268.89180628571432</c:v>
                </c:pt>
                <c:pt idx="33">
                  <c:v>286.58612342857145</c:v>
                </c:pt>
                <c:pt idx="34">
                  <c:v>307.80900171428578</c:v>
                </c:pt>
                <c:pt idx="35">
                  <c:v>330.73177057142863</c:v>
                </c:pt>
                <c:pt idx="36">
                  <c:v>357.54368342857146</c:v>
                </c:pt>
                <c:pt idx="37">
                  <c:v>385.54036857142859</c:v>
                </c:pt>
                <c:pt idx="38">
                  <c:v>415.26270042857141</c:v>
                </c:pt>
                <c:pt idx="39">
                  <c:v>441.61100671428568</c:v>
                </c:pt>
                <c:pt idx="40">
                  <c:v>468.5774551428571</c:v>
                </c:pt>
                <c:pt idx="41">
                  <c:v>491.44871228571429</c:v>
                </c:pt>
                <c:pt idx="42">
                  <c:v>513.41851214285714</c:v>
                </c:pt>
                <c:pt idx="43">
                  <c:v>532.73545228571425</c:v>
                </c:pt>
                <c:pt idx="44">
                  <c:v>552.41297528571442</c:v>
                </c:pt>
                <c:pt idx="45">
                  <c:v>570.95723785714279</c:v>
                </c:pt>
                <c:pt idx="46">
                  <c:v>590.94383200000004</c:v>
                </c:pt>
                <c:pt idx="47">
                  <c:v>611.78037142857147</c:v>
                </c:pt>
                <c:pt idx="48">
                  <c:v>632.48813114285701</c:v>
                </c:pt>
                <c:pt idx="49">
                  <c:v>654.45793114285721</c:v>
                </c:pt>
                <c:pt idx="50">
                  <c:v>677.43221185714287</c:v>
                </c:pt>
                <c:pt idx="51">
                  <c:v>700.99887885714293</c:v>
                </c:pt>
                <c:pt idx="52">
                  <c:v>724.33374257142862</c:v>
                </c:pt>
                <c:pt idx="53">
                  <c:v>744.7839431428572</c:v>
                </c:pt>
                <c:pt idx="54">
                  <c:v>765.20838785714307</c:v>
                </c:pt>
                <c:pt idx="55">
                  <c:v>786.50853385714299</c:v>
                </c:pt>
                <c:pt idx="56">
                  <c:v>805.20733185714278</c:v>
                </c:pt>
                <c:pt idx="57">
                  <c:v>825.21968185714275</c:v>
                </c:pt>
                <c:pt idx="58">
                  <c:v>843.53214100000002</c:v>
                </c:pt>
                <c:pt idx="59">
                  <c:v>860.42802457142852</c:v>
                </c:pt>
                <c:pt idx="60">
                  <c:v>878.4829245714285</c:v>
                </c:pt>
                <c:pt idx="61">
                  <c:v>895.94543842857138</c:v>
                </c:pt>
                <c:pt idx="62">
                  <c:v>912.22317999999984</c:v>
                </c:pt>
                <c:pt idx="63">
                  <c:v>929.53115828571424</c:v>
                </c:pt>
                <c:pt idx="64">
                  <c:v>946.71035700000004</c:v>
                </c:pt>
                <c:pt idx="65">
                  <c:v>964.17287085714293</c:v>
                </c:pt>
                <c:pt idx="66">
                  <c:v>981.86718800000006</c:v>
                </c:pt>
                <c:pt idx="67">
                  <c:v>999.99935585714297</c:v>
                </c:pt>
                <c:pt idx="68">
                  <c:v>1018.2345472857144</c:v>
                </c:pt>
                <c:pt idx="69">
                  <c:v>1035.156186857143</c:v>
                </c:pt>
                <c:pt idx="70">
                  <c:v>1050.3779357142857</c:v>
                </c:pt>
                <c:pt idx="71">
                  <c:v>1062.7665334285714</c:v>
                </c:pt>
                <c:pt idx="72">
                  <c:v>1074.9233278571428</c:v>
                </c:pt>
                <c:pt idx="73">
                  <c:v>1087.5437287142859</c:v>
                </c:pt>
                <c:pt idx="74">
                  <c:v>1098.0006322857143</c:v>
                </c:pt>
                <c:pt idx="75">
                  <c:v>1107.9166615714287</c:v>
                </c:pt>
                <c:pt idx="76">
                  <c:v>1118.1160058571429</c:v>
                </c:pt>
                <c:pt idx="77">
                  <c:v>1128.3153502857144</c:v>
                </c:pt>
                <c:pt idx="78">
                  <c:v>1138.3344031428571</c:v>
                </c:pt>
                <c:pt idx="79">
                  <c:v>1147.2974632857142</c:v>
                </c:pt>
                <c:pt idx="80">
                  <c:v>1155.2560427142857</c:v>
                </c:pt>
                <c:pt idx="81">
                  <c:v>1162.5192121428572</c:v>
                </c:pt>
                <c:pt idx="82">
                  <c:v>1168.4945855714286</c:v>
                </c:pt>
                <c:pt idx="83">
                  <c:v>1174.1351321428572</c:v>
                </c:pt>
                <c:pt idx="84">
                  <c:v>1180.0332378571429</c:v>
                </c:pt>
                <c:pt idx="85">
                  <c:v>1186.4464620000001</c:v>
                </c:pt>
                <c:pt idx="86">
                  <c:v>1192.885442</c:v>
                </c:pt>
                <c:pt idx="87">
                  <c:v>1199.0411068571429</c:v>
                </c:pt>
                <c:pt idx="88">
                  <c:v>1205.6861342857144</c:v>
                </c:pt>
                <c:pt idx="89">
                  <c:v>1212.8977920000002</c:v>
                </c:pt>
                <c:pt idx="90">
                  <c:v>1220.2639851428573</c:v>
                </c:pt>
                <c:pt idx="91">
                  <c:v>1226.9347684285715</c:v>
                </c:pt>
                <c:pt idx="92">
                  <c:v>1232.575315</c:v>
                </c:pt>
                <c:pt idx="93">
                  <c:v>1236.9023097142858</c:v>
                </c:pt>
                <c:pt idx="94">
                  <c:v>1241.1520365714287</c:v>
                </c:pt>
                <c:pt idx="95">
                  <c:v>1244.7063535714287</c:v>
                </c:pt>
                <c:pt idx="96">
                  <c:v>1247.8485757142855</c:v>
                </c:pt>
                <c:pt idx="97">
                  <c:v>1250.8362624285714</c:v>
                </c:pt>
                <c:pt idx="98">
                  <c:v>1254.3905794285715</c:v>
                </c:pt>
                <c:pt idx="99">
                  <c:v>1257.7130930000001</c:v>
                </c:pt>
                <c:pt idx="100">
                  <c:v>1261.6537487142857</c:v>
                </c:pt>
                <c:pt idx="101">
                  <c:v>1265.0535301428572</c:v>
                </c:pt>
                <c:pt idx="102">
                  <c:v>1268.2215082857144</c:v>
                </c:pt>
                <c:pt idx="103">
                  <c:v>1271.3894865714287</c:v>
                </c:pt>
                <c:pt idx="104">
                  <c:v>1274.1453700000002</c:v>
                </c:pt>
                <c:pt idx="105">
                  <c:v>1276.386135</c:v>
                </c:pt>
                <c:pt idx="106">
                  <c:v>1278.3693408571428</c:v>
                </c:pt>
                <c:pt idx="107">
                  <c:v>1279.7859164285715</c:v>
                </c:pt>
                <c:pt idx="108">
                  <c:v>1281.3312715714285</c:v>
                </c:pt>
                <c:pt idx="109">
                  <c:v>1282.7478471428572</c:v>
                </c:pt>
                <c:pt idx="110">
                  <c:v>1283.7523280000003</c:v>
                </c:pt>
                <c:pt idx="111">
                  <c:v>1284.6795411428573</c:v>
                </c:pt>
                <c:pt idx="112">
                  <c:v>1285.7870457142858</c:v>
                </c:pt>
                <c:pt idx="113">
                  <c:v>1287.0748417142859</c:v>
                </c:pt>
                <c:pt idx="114">
                  <c:v>1288.4399055714287</c:v>
                </c:pt>
                <c:pt idx="115">
                  <c:v>1289.9337490000003</c:v>
                </c:pt>
                <c:pt idx="116">
                  <c:v>1291.3760805714285</c:v>
                </c:pt>
                <c:pt idx="117">
                  <c:v>1292.7926561428569</c:v>
                </c:pt>
                <c:pt idx="118">
                  <c:v>1294.4667910000001</c:v>
                </c:pt>
                <c:pt idx="119">
                  <c:v>1295.9863902857144</c:v>
                </c:pt>
                <c:pt idx="120">
                  <c:v>1297.7635488571432</c:v>
                </c:pt>
                <c:pt idx="121">
                  <c:v>1299.5407072857145</c:v>
                </c:pt>
                <c:pt idx="122">
                  <c:v>1300.8542592857143</c:v>
                </c:pt>
                <c:pt idx="123">
                  <c:v>1302.1420552857144</c:v>
                </c:pt>
                <c:pt idx="124">
                  <c:v>1303.5586308571428</c:v>
                </c:pt>
                <c:pt idx="125">
                  <c:v>1304.7949150000002</c:v>
                </c:pt>
                <c:pt idx="126">
                  <c:v>1306.0311991428573</c:v>
                </c:pt>
                <c:pt idx="127">
                  <c:v>1306.778120857143</c:v>
                </c:pt>
                <c:pt idx="128">
                  <c:v>1307.6023102857143</c:v>
                </c:pt>
                <c:pt idx="129">
                  <c:v>1308.5552792857143</c:v>
                </c:pt>
                <c:pt idx="130">
                  <c:v>1309.6627838571428</c:v>
                </c:pt>
                <c:pt idx="131">
                  <c:v>1310.7187765714286</c:v>
                </c:pt>
                <c:pt idx="132">
                  <c:v>1311.6975015714288</c:v>
                </c:pt>
                <c:pt idx="133">
                  <c:v>1312.7019825714287</c:v>
                </c:pt>
                <c:pt idx="134">
                  <c:v>1313.5004160000001</c:v>
                </c:pt>
                <c:pt idx="135">
                  <c:v>1314.0155344285713</c:v>
                </c:pt>
                <c:pt idx="136">
                  <c:v>-0.79843371428571441</c:v>
                </c:pt>
                <c:pt idx="137">
                  <c:v>-0.79843371428571441</c:v>
                </c:pt>
                <c:pt idx="138">
                  <c:v>-0.79843371428571441</c:v>
                </c:pt>
                <c:pt idx="139">
                  <c:v>-0.79843371428571441</c:v>
                </c:pt>
                <c:pt idx="140">
                  <c:v>-0.79843371428571441</c:v>
                </c:pt>
                <c:pt idx="141">
                  <c:v>-0.79843371428571441</c:v>
                </c:pt>
                <c:pt idx="142">
                  <c:v>-0.79843371428571441</c:v>
                </c:pt>
                <c:pt idx="143">
                  <c:v>-0.79843371428571441</c:v>
                </c:pt>
                <c:pt idx="144">
                  <c:v>-0.79843371428571441</c:v>
                </c:pt>
                <c:pt idx="145">
                  <c:v>-0.79843371428571441</c:v>
                </c:pt>
                <c:pt idx="146">
                  <c:v>-0.79843371428571441</c:v>
                </c:pt>
                <c:pt idx="147">
                  <c:v>-0.79843371428571441</c:v>
                </c:pt>
                <c:pt idx="148">
                  <c:v>-0.79843371428571441</c:v>
                </c:pt>
                <c:pt idx="149">
                  <c:v>-0.79843371428571441</c:v>
                </c:pt>
                <c:pt idx="150">
                  <c:v>-0.79843371428571441</c:v>
                </c:pt>
                <c:pt idx="151">
                  <c:v>-0.79843371428571441</c:v>
                </c:pt>
                <c:pt idx="152">
                  <c:v>-0.79843371428571441</c:v>
                </c:pt>
                <c:pt idx="153">
                  <c:v>-0.79843371428571441</c:v>
                </c:pt>
                <c:pt idx="154">
                  <c:v>-0.79843371428571441</c:v>
                </c:pt>
                <c:pt idx="155">
                  <c:v>-0.79843371428571441</c:v>
                </c:pt>
                <c:pt idx="156">
                  <c:v>-0.79843371428571441</c:v>
                </c:pt>
                <c:pt idx="157">
                  <c:v>-0.79843371428571441</c:v>
                </c:pt>
                <c:pt idx="158">
                  <c:v>-0.79843371428571441</c:v>
                </c:pt>
                <c:pt idx="159">
                  <c:v>-0.79843371428571441</c:v>
                </c:pt>
                <c:pt idx="160">
                  <c:v>-0.79843371428571441</c:v>
                </c:pt>
                <c:pt idx="161">
                  <c:v>-0.79843371428571441</c:v>
                </c:pt>
                <c:pt idx="162">
                  <c:v>-0.79843371428571441</c:v>
                </c:pt>
                <c:pt idx="163">
                  <c:v>-0.79843371428571441</c:v>
                </c:pt>
                <c:pt idx="164">
                  <c:v>-0.79843371428571441</c:v>
                </c:pt>
                <c:pt idx="165">
                  <c:v>-0.79843371428571441</c:v>
                </c:pt>
                <c:pt idx="166">
                  <c:v>-0.79843371428571441</c:v>
                </c:pt>
                <c:pt idx="167">
                  <c:v>-0.79843371428571441</c:v>
                </c:pt>
                <c:pt idx="168">
                  <c:v>-0.79843371428571441</c:v>
                </c:pt>
                <c:pt idx="169">
                  <c:v>-0.79843371428571441</c:v>
                </c:pt>
                <c:pt idx="170">
                  <c:v>-0.79843371428571441</c:v>
                </c:pt>
                <c:pt idx="171">
                  <c:v>-0.79843371428571441</c:v>
                </c:pt>
                <c:pt idx="172">
                  <c:v>-0.79843371428571441</c:v>
                </c:pt>
                <c:pt idx="173">
                  <c:v>-0.79843371428571441</c:v>
                </c:pt>
                <c:pt idx="174">
                  <c:v>-0.79843371428571441</c:v>
                </c:pt>
                <c:pt idx="175">
                  <c:v>-0.79843371428571441</c:v>
                </c:pt>
                <c:pt idx="176">
                  <c:v>-0.79843371428571441</c:v>
                </c:pt>
                <c:pt idx="177">
                  <c:v>-0.79843371428571441</c:v>
                </c:pt>
                <c:pt idx="178">
                  <c:v>-0.79843371428571441</c:v>
                </c:pt>
                <c:pt idx="179">
                  <c:v>-0.79843371428571441</c:v>
                </c:pt>
                <c:pt idx="180">
                  <c:v>-0.79843371428571441</c:v>
                </c:pt>
                <c:pt idx="181">
                  <c:v>-0.79843371428571441</c:v>
                </c:pt>
                <c:pt idx="182">
                  <c:v>-0.79843371428571441</c:v>
                </c:pt>
                <c:pt idx="183">
                  <c:v>-0.79843371428571441</c:v>
                </c:pt>
                <c:pt idx="184">
                  <c:v>-0.79843371428571441</c:v>
                </c:pt>
                <c:pt idx="185">
                  <c:v>-0.79843371428571441</c:v>
                </c:pt>
                <c:pt idx="186">
                  <c:v>-0.79843371428571441</c:v>
                </c:pt>
                <c:pt idx="187">
                  <c:v>-0.79843371428571441</c:v>
                </c:pt>
                <c:pt idx="188">
                  <c:v>-0.79843371428571441</c:v>
                </c:pt>
                <c:pt idx="189">
                  <c:v>-0.79843371428571441</c:v>
                </c:pt>
                <c:pt idx="190">
                  <c:v>-0.79843371428571441</c:v>
                </c:pt>
                <c:pt idx="191">
                  <c:v>-0.79843371428571441</c:v>
                </c:pt>
                <c:pt idx="192">
                  <c:v>-0.79843371428571441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654A-43DA-AA2E-9276F5B8C465}"/>
            </c:ext>
          </c:extLst>
        </c:ser>
        <c:ser>
          <c:idx val="1"/>
          <c:order val="1"/>
          <c:tx>
            <c:strRef>
              <c:f>Cauchy!$E$1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Cauchy!$B$2:$B$199</c:f>
              <c:strCache>
                <c:ptCount val="193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</c:strCache>
            </c:strRef>
          </c:xVal>
          <c:yVal>
            <c:numRef>
              <c:f>Cauchy!$E$2:$E$199</c:f>
              <c:numCache>
                <c:formatCode>General</c:formatCode>
                <c:ptCount val="198"/>
                <c:pt idx="0">
                  <c:v>0</c:v>
                </c:pt>
                <c:pt idx="1">
                  <c:v>10.859945038159996</c:v>
                </c:pt>
                <c:pt idx="2">
                  <c:v>21.889557153349749</c:v>
                </c:pt>
                <c:pt idx="3">
                  <c:v>33.092833157003447</c:v>
                </c:pt>
                <c:pt idx="4">
                  <c:v>44.473896047292683</c:v>
                </c:pt>
                <c:pt idx="5">
                  <c:v>56.037000014708816</c:v>
                </c:pt>
                <c:pt idx="6">
                  <c:v>67.786535687135597</c:v>
                </c:pt>
                <c:pt idx="7">
                  <c:v>79.727035627847542</c:v>
                </c:pt>
                <c:pt idx="8">
                  <c:v>91.863180100735207</c:v>
                </c:pt>
                <c:pt idx="9">
                  <c:v>104.19980311798733</c:v>
                </c:pt>
                <c:pt idx="10">
                  <c:v>116.74189878645657</c:v>
                </c:pt>
                <c:pt idx="11">
                  <c:v>129.49462797000669</c:v>
                </c:pt>
                <c:pt idx="12">
                  <c:v>142.46332528628886</c:v>
                </c:pt>
                <c:pt idx="13">
                  <c:v>155.65350645763289</c:v>
                </c:pt>
                <c:pt idx="14">
                  <c:v>169.07087603706901</c:v>
                </c:pt>
                <c:pt idx="15">
                  <c:v>182.72133553192921</c:v>
                </c:pt>
                <c:pt idx="16">
                  <c:v>196.61099194901979</c:v>
                </c:pt>
                <c:pt idx="17">
                  <c:v>210.74616678701969</c:v>
                </c:pt>
                <c:pt idx="18">
                  <c:v>225.13340550355252</c:v>
                </c:pt>
                <c:pt idx="19">
                  <c:v>239.77948748631488</c:v>
                </c:pt>
                <c:pt idx="20">
                  <c:v>254.69143655973286</c:v>
                </c:pt>
                <c:pt idx="21">
                  <c:v>269.87653206087555</c:v>
                </c:pt>
                <c:pt idx="22">
                  <c:v>285.34232052079415</c:v>
                </c:pt>
                <c:pt idx="23">
                  <c:v>301.09662799009521</c:v>
                </c:pt>
                <c:pt idx="24">
                  <c:v>317.14757305041348</c:v>
                </c:pt>
                <c:pt idx="25">
                  <c:v>333.50358055654476</c:v>
                </c:pt>
                <c:pt idx="26">
                  <c:v>350.17339615735494</c:v>
                </c:pt>
                <c:pt idx="27">
                  <c:v>367.16610164721931</c:v>
                </c:pt>
                <c:pt idx="28">
                  <c:v>384.49113120369793</c:v>
                </c:pt>
                <c:pt idx="29">
                  <c:v>402.15828857144322</c:v>
                </c:pt>
                <c:pt idx="30">
                  <c:v>420.17776525700094</c:v>
                </c:pt>
                <c:pt idx="31">
                  <c:v>438.5601598042407</c:v>
                </c:pt>
                <c:pt idx="32">
                  <c:v>457.31649822567681</c:v>
                </c:pt>
                <c:pt idx="33">
                  <c:v>476.45825567096057</c:v>
                </c:pt>
                <c:pt idx="34">
                  <c:v>495.99737942038774</c:v>
                </c:pt>
                <c:pt idx="35">
                  <c:v>515.94631329842946</c:v>
                </c:pt>
                <c:pt idx="36">
                  <c:v>536.31802361011637</c:v>
                </c:pt>
                <c:pt idx="37">
                  <c:v>557.12602671165769</c:v>
                </c:pt>
                <c:pt idx="38">
                  <c:v>578.38441833603019</c:v>
                </c:pt>
                <c:pt idx="39">
                  <c:v>600.10790480451533</c:v>
                </c:pt>
                <c:pt idx="40">
                  <c:v>622.31183626638506</c:v>
                </c:pt>
                <c:pt idx="41">
                  <c:v>645.0122421212493</c:v>
                </c:pt>
                <c:pt idx="42">
                  <c:v>668.22586879208916</c:v>
                </c:pt>
                <c:pt idx="43">
                  <c:v>691.97022003185282</c:v>
                </c:pt>
                <c:pt idx="44">
                  <c:v>716.26359996282042</c:v>
                </c:pt>
                <c:pt idx="45">
                  <c:v>741.12515906592489</c:v>
                </c:pt>
                <c:pt idx="46">
                  <c:v>766.57494335702643</c:v>
                </c:pt>
                <c:pt idx="47">
                  <c:v>792.63394700899153</c:v>
                </c:pt>
                <c:pt idx="48">
                  <c:v>819.3241687025552</c:v>
                </c:pt>
                <c:pt idx="49">
                  <c:v>846.66867201561047</c:v>
                </c:pt>
                <c:pt idx="50">
                  <c:v>874.69165019007391</c:v>
                </c:pt>
                <c:pt idx="51">
                  <c:v>903.41849564815107</c:v>
                </c:pt>
                <c:pt idx="52">
                  <c:v>932.87587466605544</c:v>
                </c:pt>
                <c:pt idx="53">
                  <c:v>963.09180765344536</c:v>
                </c:pt>
                <c:pt idx="54">
                  <c:v>994.0957555315274</c:v>
                </c:pt>
                <c:pt idx="55">
                  <c:v>1025.918712752479</c:v>
                </c:pt>
                <c:pt idx="56">
                  <c:v>1058.5933075582027</c:v>
                </c:pt>
                <c:pt idx="57">
                  <c:v>1092.1539101381488</c:v>
                </c:pt>
                <c:pt idx="58">
                  <c:v>1126.6367494148519</c:v>
                </c:pt>
                <c:pt idx="59">
                  <c:v>1162.0800392628396</c:v>
                </c:pt>
                <c:pt idx="60">
                  <c:v>1198.5241150527661</c:v>
                </c:pt>
                <c:pt idx="61">
                  <c:v>1236.0115815091913</c:v>
                </c:pt>
                <c:pt idx="62">
                  <c:v>1274.5874729787722</c:v>
                </c:pt>
                <c:pt idx="63">
                  <c:v>1314.299427327353</c:v>
                </c:pt>
                <c:pt idx="64">
                  <c:v>1355.1978748213389</c:v>
                </c:pt>
                <c:pt idx="65">
                  <c:v>1397.3362435029587</c:v>
                </c:pt>
                <c:pt idx="66">
                  <c:v>1440.7711827429443</c:v>
                </c:pt>
                <c:pt idx="67">
                  <c:v>1485.5628068506048</c:v>
                </c:pt>
                <c:pt idx="68">
                  <c:v>1531.7749608434585</c:v>
                </c:pt>
                <c:pt idx="69">
                  <c:v>1579.4755107302399</c:v>
                </c:pt>
                <c:pt idx="70">
                  <c:v>1628.7366609465405</c:v>
                </c:pt>
                <c:pt idx="71">
                  <c:v>1679.6353019065791</c:v>
                </c:pt>
                <c:pt idx="72">
                  <c:v>1732.2533910034326</c:v>
                </c:pt>
                <c:pt idx="73">
                  <c:v>1786.6783708102671</c:v>
                </c:pt>
                <c:pt idx="74">
                  <c:v>1843.0036287145322</c:v>
                </c:pt>
                <c:pt idx="75">
                  <c:v>1901.3290027649148</c:v>
                </c:pt>
                <c:pt idx="76">
                  <c:v>1961.7613391377611</c:v>
                </c:pt>
                <c:pt idx="77">
                  <c:v>2024.4151073481842</c:v>
                </c:pt>
                <c:pt idx="78">
                  <c:v>2089.4130801557785</c:v>
                </c:pt>
                <c:pt idx="79">
                  <c:v>2156.8870860628645</c:v>
                </c:pt>
                <c:pt idx="80">
                  <c:v>2226.9788433945173</c:v>
                </c:pt>
                <c:pt idx="81">
                  <c:v>2299.8408862077708</c:v>
                </c:pt>
                <c:pt idx="82">
                  <c:v>2375.6375937298244</c:v>
                </c:pt>
                <c:pt idx="83">
                  <c:v>2454.5463367041175</c:v>
                </c:pt>
                <c:pt idx="84">
                  <c:v>2536.7587559665576</c:v>
                </c:pt>
                <c:pt idx="85">
                  <c:v>2622.4821908262979</c:v>
                </c:pt>
                <c:pt idx="86">
                  <c:v>2711.9412774380935</c:v>
                </c:pt>
                <c:pt idx="87">
                  <c:v>2805.3797403869221</c:v>
                </c:pt>
                <c:pt idx="88">
                  <c:v>2903.0624042307131</c:v>
                </c:pt>
                <c:pt idx="89">
                  <c:v>3005.277455845433</c:v>
                </c:pt>
                <c:pt idx="90">
                  <c:v>3112.3389931827078</c:v>
                </c:pt>
                <c:pt idx="91">
                  <c:v>3224.589901591633</c:v>
                </c:pt>
                <c:pt idx="92">
                  <c:v>3342.4051052957184</c:v>
                </c:pt>
                <c:pt idx="93">
                  <c:v>3466.1952490896847</c:v>
                </c:pt>
                <c:pt idx="94">
                  <c:v>3596.410873978296</c:v>
                </c:pt>
                <c:pt idx="95">
                  <c:v>3733.5471604785985</c:v>
                </c:pt>
                <c:pt idx="96">
                  <c:v>3878.1493248066231</c:v>
                </c:pt>
                <c:pt idx="97">
                  <c:v>4030.818766315153</c:v>
                </c:pt>
                <c:pt idx="98">
                  <c:v>4192.2200794485452</c:v>
                </c:pt>
                <c:pt idx="99">
                  <c:v>4363.0890601650917</c:v>
                </c:pt>
                <c:pt idx="100">
                  <c:v>4544.2418551389082</c:v>
                </c:pt>
                <c:pt idx="101">
                  <c:v>4736.5854217460937</c:v>
                </c:pt>
                <c:pt idx="102">
                  <c:v>4941.1294871279351</c:v>
                </c:pt>
                <c:pt idx="103">
                  <c:v>5159.0002141475088</c:v>
                </c:pt>
                <c:pt idx="104">
                  <c:v>5391.4557984761368</c:v>
                </c:pt>
                <c:pt idx="105">
                  <c:v>5639.9042305092235</c:v>
                </c:pt>
                <c:pt idx="106">
                  <c:v>5905.9234521490644</c:v>
                </c:pt>
                <c:pt idx="107">
                  <c:v>6191.2841120413104</c:v>
                </c:pt>
                <c:pt idx="108">
                  <c:v>6497.975058728086</c:v>
                </c:pt>
                <c:pt idx="109">
                  <c:v>6828.2315868114392</c:v>
                </c:pt>
                <c:pt idx="110">
                  <c:v>7184.5662328917233</c:v>
                </c:pt>
                <c:pt idx="111">
                  <c:v>7569.801556253833</c:v>
                </c:pt>
                <c:pt idx="112">
                  <c:v>7987.1037628318909</c:v>
                </c:pt>
                <c:pt idx="113">
                  <c:v>8440.0151403053442</c:v>
                </c:pt>
                <c:pt idx="114">
                  <c:v>8932.4819333372288</c:v>
                </c:pt>
                <c:pt idx="115">
                  <c:v>9468.8723314932213</c:v>
                </c:pt>
                <c:pt idx="116">
                  <c:v>10053.976475460136</c:v>
                </c:pt>
                <c:pt idx="117">
                  <c:v>10692.976635876141</c:v>
                </c:pt>
                <c:pt idx="118">
                  <c:v>11391.370929578386</c:v>
                </c:pt>
                <c:pt idx="119">
                  <c:v>12154.828380585164</c:v>
                </c:pt>
                <c:pt idx="120">
                  <c:v>12988.947759121256</c:v>
                </c:pt>
                <c:pt idx="121">
                  <c:v>13898.88960573873</c:v>
                </c:pt>
                <c:pt idx="122">
                  <c:v>14888.85414623848</c:v>
                </c:pt>
                <c:pt idx="123">
                  <c:v>15961.393467583723</c:v>
                </c:pt>
                <c:pt idx="124">
                  <c:v>17116.581413663542</c:v>
                </c:pt>
                <c:pt idx="125">
                  <c:v>18351.123479103284</c:v>
                </c:pt>
                <c:pt idx="126">
                  <c:v>19657.565709796207</c:v>
                </c:pt>
                <c:pt idx="127">
                  <c:v>21023.831634050086</c:v>
                </c:pt>
                <c:pt idx="128">
                  <c:v>22433.334559475035</c:v>
                </c:pt>
                <c:pt idx="129">
                  <c:v>23865.831639216045</c:v>
                </c:pt>
                <c:pt idx="130">
                  <c:v>25298.995068975899</c:v>
                </c:pt>
                <c:pt idx="131">
                  <c:v>26710.435141636459</c:v>
                </c:pt>
                <c:pt idx="132">
                  <c:v>28079.737175495367</c:v>
                </c:pt>
                <c:pt idx="133">
                  <c:v>29390.068804542723</c:v>
                </c:pt>
                <c:pt idx="134">
                  <c:v>30629.079107709724</c:v>
                </c:pt>
                <c:pt idx="135">
                  <c:v>31789.051215286079</c:v>
                </c:pt>
                <c:pt idx="136">
                  <c:v>31799.911160324238</c:v>
                </c:pt>
                <c:pt idx="137">
                  <c:v>31810.771105362397</c:v>
                </c:pt>
                <c:pt idx="138">
                  <c:v>31821.631050400556</c:v>
                </c:pt>
                <c:pt idx="139">
                  <c:v>31832.490995438715</c:v>
                </c:pt>
                <c:pt idx="140">
                  <c:v>31843.350940476874</c:v>
                </c:pt>
                <c:pt idx="141">
                  <c:v>31854.210885515033</c:v>
                </c:pt>
                <c:pt idx="142">
                  <c:v>31865.070830553192</c:v>
                </c:pt>
                <c:pt idx="143">
                  <c:v>31875.930775591351</c:v>
                </c:pt>
                <c:pt idx="144">
                  <c:v>31886.790720629509</c:v>
                </c:pt>
                <c:pt idx="145">
                  <c:v>31897.650665667668</c:v>
                </c:pt>
                <c:pt idx="146">
                  <c:v>31908.510610705827</c:v>
                </c:pt>
                <c:pt idx="147">
                  <c:v>31919.370555743986</c:v>
                </c:pt>
                <c:pt idx="148">
                  <c:v>31930.230500782145</c:v>
                </c:pt>
                <c:pt idx="149">
                  <c:v>31941.090445820304</c:v>
                </c:pt>
                <c:pt idx="150">
                  <c:v>31951.950390858463</c:v>
                </c:pt>
                <c:pt idx="151">
                  <c:v>31962.810335896622</c:v>
                </c:pt>
                <c:pt idx="152">
                  <c:v>31973.670280934781</c:v>
                </c:pt>
                <c:pt idx="153">
                  <c:v>31984.53022597294</c:v>
                </c:pt>
                <c:pt idx="154">
                  <c:v>31995.390171011099</c:v>
                </c:pt>
                <c:pt idx="155">
                  <c:v>32006.250116049257</c:v>
                </c:pt>
                <c:pt idx="156">
                  <c:v>32017.110061087416</c:v>
                </c:pt>
                <c:pt idx="157">
                  <c:v>32027.970006125575</c:v>
                </c:pt>
                <c:pt idx="158">
                  <c:v>32038.829951163734</c:v>
                </c:pt>
                <c:pt idx="159">
                  <c:v>32049.689896201893</c:v>
                </c:pt>
                <c:pt idx="160">
                  <c:v>32060.549841240052</c:v>
                </c:pt>
                <c:pt idx="161">
                  <c:v>32071.409786278211</c:v>
                </c:pt>
                <c:pt idx="162">
                  <c:v>32082.26973131637</c:v>
                </c:pt>
                <c:pt idx="163">
                  <c:v>32093.129676354529</c:v>
                </c:pt>
                <c:pt idx="164">
                  <c:v>32103.989621392688</c:v>
                </c:pt>
                <c:pt idx="165">
                  <c:v>32114.849566430847</c:v>
                </c:pt>
                <c:pt idx="166">
                  <c:v>32125.709511469006</c:v>
                </c:pt>
                <c:pt idx="167">
                  <c:v>32136.569456507164</c:v>
                </c:pt>
                <c:pt idx="168">
                  <c:v>32147.429401545323</c:v>
                </c:pt>
                <c:pt idx="169">
                  <c:v>32158.289346583482</c:v>
                </c:pt>
                <c:pt idx="170">
                  <c:v>32169.149291621641</c:v>
                </c:pt>
                <c:pt idx="171">
                  <c:v>32180.0092366598</c:v>
                </c:pt>
                <c:pt idx="172">
                  <c:v>32190.869181697959</c:v>
                </c:pt>
                <c:pt idx="173">
                  <c:v>32201.729126736118</c:v>
                </c:pt>
                <c:pt idx="174">
                  <c:v>32212.589071774277</c:v>
                </c:pt>
                <c:pt idx="175">
                  <c:v>32223.449016812436</c:v>
                </c:pt>
                <c:pt idx="176">
                  <c:v>32234.308961850595</c:v>
                </c:pt>
                <c:pt idx="177">
                  <c:v>32245.168906888754</c:v>
                </c:pt>
                <c:pt idx="178">
                  <c:v>32256.028851926912</c:v>
                </c:pt>
                <c:pt idx="179">
                  <c:v>32266.888796965071</c:v>
                </c:pt>
                <c:pt idx="180">
                  <c:v>32277.74874200323</c:v>
                </c:pt>
                <c:pt idx="181">
                  <c:v>32288.608687041389</c:v>
                </c:pt>
                <c:pt idx="182">
                  <c:v>32299.468632079548</c:v>
                </c:pt>
                <c:pt idx="183">
                  <c:v>32310.328577117707</c:v>
                </c:pt>
                <c:pt idx="184">
                  <c:v>32321.188522155866</c:v>
                </c:pt>
                <c:pt idx="185">
                  <c:v>32332.048467194025</c:v>
                </c:pt>
                <c:pt idx="186">
                  <c:v>32342.908412232184</c:v>
                </c:pt>
                <c:pt idx="187">
                  <c:v>32353.768357270343</c:v>
                </c:pt>
                <c:pt idx="188">
                  <c:v>32364.628302308502</c:v>
                </c:pt>
                <c:pt idx="189">
                  <c:v>32375.488247346661</c:v>
                </c:pt>
                <c:pt idx="190">
                  <c:v>32386.348192384819</c:v>
                </c:pt>
                <c:pt idx="191">
                  <c:v>32397.208137422978</c:v>
                </c:pt>
                <c:pt idx="192">
                  <c:v>32408.068082461137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654A-43DA-AA2E-9276F5B8C4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438896"/>
        <c:axId val="486437328"/>
      </c:scatterChart>
      <c:valAx>
        <c:axId val="486438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437328"/>
        <c:crosses val="autoZero"/>
        <c:crossBetween val="midCat"/>
      </c:valAx>
      <c:valAx>
        <c:axId val="48643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438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Cauchy!$M$1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Cauchy!$B$2:$B$199</c:f>
              <c:strCache>
                <c:ptCount val="193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</c:strCache>
            </c:strRef>
          </c:xVal>
          <c:yVal>
            <c:numRef>
              <c:f>Cauchy!$M$2:$M$199</c:f>
              <c:numCache>
                <c:formatCode>General</c:formatCode>
                <c:ptCount val="198"/>
                <c:pt idx="0">
                  <c:v>0</c:v>
                </c:pt>
                <c:pt idx="1">
                  <c:v>0</c:v>
                </c:pt>
                <c:pt idx="2">
                  <c:v>0.15453542857142866</c:v>
                </c:pt>
                <c:pt idx="3">
                  <c:v>0.23180328571428566</c:v>
                </c:pt>
                <c:pt idx="4">
                  <c:v>0.2060474285714281</c:v>
                </c:pt>
                <c:pt idx="5">
                  <c:v>0.33482685714285709</c:v>
                </c:pt>
                <c:pt idx="6">
                  <c:v>0.51511828571428631</c:v>
                </c:pt>
                <c:pt idx="7">
                  <c:v>0.77267757142857107</c:v>
                </c:pt>
                <c:pt idx="8">
                  <c:v>1.2620399999999998</c:v>
                </c:pt>
                <c:pt idx="9">
                  <c:v>1.1075045714285707</c:v>
                </c:pt>
                <c:pt idx="10">
                  <c:v>3.5028050000000013</c:v>
                </c:pt>
                <c:pt idx="11">
                  <c:v>5.3057194285714262</c:v>
                </c:pt>
                <c:pt idx="12">
                  <c:v>5.589034714285714</c:v>
                </c:pt>
                <c:pt idx="13">
                  <c:v>6.2586885714285758</c:v>
                </c:pt>
                <c:pt idx="14">
                  <c:v>7.1343898571428506</c:v>
                </c:pt>
                <c:pt idx="15">
                  <c:v>7.0313661428571423</c:v>
                </c:pt>
                <c:pt idx="16">
                  <c:v>8.6797450000000094</c:v>
                </c:pt>
                <c:pt idx="17">
                  <c:v>7.4949728571428524</c:v>
                </c:pt>
                <c:pt idx="18">
                  <c:v>7.572240571428563</c:v>
                </c:pt>
                <c:pt idx="19">
                  <c:v>9.7357377142857313</c:v>
                </c:pt>
                <c:pt idx="20">
                  <c:v>10.791730571428571</c:v>
                </c:pt>
                <c:pt idx="21">
                  <c:v>12.028014571428569</c:v>
                </c:pt>
                <c:pt idx="22">
                  <c:v>13.908196857142839</c:v>
                </c:pt>
                <c:pt idx="23">
                  <c:v>14.268779857142873</c:v>
                </c:pt>
                <c:pt idx="24">
                  <c:v>15.118724999999996</c:v>
                </c:pt>
                <c:pt idx="25">
                  <c:v>16.483788857142851</c:v>
                </c:pt>
                <c:pt idx="26">
                  <c:v>15.711111285714308</c:v>
                </c:pt>
                <c:pt idx="27">
                  <c:v>16.689836142857128</c:v>
                </c:pt>
                <c:pt idx="28">
                  <c:v>16.020182428571442</c:v>
                </c:pt>
                <c:pt idx="29">
                  <c:v>14.47482714285715</c:v>
                </c:pt>
                <c:pt idx="30">
                  <c:v>14.320291571428553</c:v>
                </c:pt>
                <c:pt idx="31">
                  <c:v>14.680874428571483</c:v>
                </c:pt>
                <c:pt idx="32">
                  <c:v>18.312459142857104</c:v>
                </c:pt>
                <c:pt idx="33">
                  <c:v>17.591293428571415</c:v>
                </c:pt>
                <c:pt idx="34">
                  <c:v>21.119854571428615</c:v>
                </c:pt>
                <c:pt idx="35">
                  <c:v>22.819745142857126</c:v>
                </c:pt>
                <c:pt idx="36">
                  <c:v>26.708889142857114</c:v>
                </c:pt>
                <c:pt idx="37">
                  <c:v>27.893661428571416</c:v>
                </c:pt>
                <c:pt idx="38">
                  <c:v>29.619308142857104</c:v>
                </c:pt>
                <c:pt idx="39">
                  <c:v>26.245282571428557</c:v>
                </c:pt>
                <c:pt idx="40">
                  <c:v>26.86342471428571</c:v>
                </c:pt>
                <c:pt idx="41">
                  <c:v>22.768233428571474</c:v>
                </c:pt>
                <c:pt idx="42">
                  <c:v>21.86677614285713</c:v>
                </c:pt>
                <c:pt idx="43">
                  <c:v>19.213916428571391</c:v>
                </c:pt>
                <c:pt idx="44">
                  <c:v>19.574499285714463</c:v>
                </c:pt>
                <c:pt idx="45">
                  <c:v>18.441238857142647</c:v>
                </c:pt>
                <c:pt idx="46">
                  <c:v>19.883570428571542</c:v>
                </c:pt>
                <c:pt idx="47">
                  <c:v>20.733515714285712</c:v>
                </c:pt>
                <c:pt idx="48">
                  <c:v>20.604735999999829</c:v>
                </c:pt>
                <c:pt idx="49">
                  <c:v>21.866776285714476</c:v>
                </c:pt>
                <c:pt idx="50">
                  <c:v>22.871256999999954</c:v>
                </c:pt>
                <c:pt idx="51">
                  <c:v>23.463643285714337</c:v>
                </c:pt>
                <c:pt idx="52">
                  <c:v>23.231839999999973</c:v>
                </c:pt>
                <c:pt idx="53">
                  <c:v>20.347176857142866</c:v>
                </c:pt>
                <c:pt idx="54">
                  <c:v>20.321421000000154</c:v>
                </c:pt>
                <c:pt idx="55">
                  <c:v>21.197122285714212</c:v>
                </c:pt>
                <c:pt idx="56">
                  <c:v>18.595774285714068</c:v>
                </c:pt>
                <c:pt idx="57">
                  <c:v>19.909326285714254</c:v>
                </c:pt>
                <c:pt idx="58">
                  <c:v>18.209435428571563</c:v>
                </c:pt>
                <c:pt idx="59">
                  <c:v>16.792859857142783</c:v>
                </c:pt>
                <c:pt idx="60">
                  <c:v>17.95187628571426</c:v>
                </c:pt>
                <c:pt idx="61">
                  <c:v>17.359490142857165</c:v>
                </c:pt>
                <c:pt idx="62">
                  <c:v>16.174717857142749</c:v>
                </c:pt>
                <c:pt idx="63">
                  <c:v>17.204954571428683</c:v>
                </c:pt>
                <c:pt idx="64">
                  <c:v>17.076175000000088</c:v>
                </c:pt>
                <c:pt idx="65">
                  <c:v>17.359490142857165</c:v>
                </c:pt>
                <c:pt idx="66">
                  <c:v>17.591293428571415</c:v>
                </c:pt>
                <c:pt idx="67">
                  <c:v>18.029144142857202</c:v>
                </c:pt>
                <c:pt idx="68">
                  <c:v>18.132167714285682</c:v>
                </c:pt>
                <c:pt idx="69">
                  <c:v>16.818615857142898</c:v>
                </c:pt>
                <c:pt idx="70">
                  <c:v>15.118725142857043</c:v>
                </c:pt>
                <c:pt idx="71">
                  <c:v>12.285573999999938</c:v>
                </c:pt>
                <c:pt idx="72">
                  <c:v>12.053770714285688</c:v>
                </c:pt>
                <c:pt idx="73">
                  <c:v>12.517377142857354</c:v>
                </c:pt>
                <c:pt idx="74">
                  <c:v>10.35387985714277</c:v>
                </c:pt>
                <c:pt idx="75">
                  <c:v>9.8130055714286168</c:v>
                </c:pt>
                <c:pt idx="76">
                  <c:v>10.096320571428519</c:v>
                </c:pt>
                <c:pt idx="77">
                  <c:v>10.096320714285808</c:v>
                </c:pt>
                <c:pt idx="78">
                  <c:v>9.9160291428569831</c:v>
                </c:pt>
                <c:pt idx="79">
                  <c:v>8.8600364285713891</c:v>
                </c:pt>
                <c:pt idx="80">
                  <c:v>7.8555557142857966</c:v>
                </c:pt>
                <c:pt idx="81">
                  <c:v>7.1601457142857585</c:v>
                </c:pt>
                <c:pt idx="82">
                  <c:v>5.8723497142856873</c:v>
                </c:pt>
                <c:pt idx="83">
                  <c:v>5.5375228571428439</c:v>
                </c:pt>
                <c:pt idx="84">
                  <c:v>5.7950820000000336</c:v>
                </c:pt>
                <c:pt idx="85">
                  <c:v>6.3102004285714743</c:v>
                </c:pt>
                <c:pt idx="86">
                  <c:v>6.3359562857141869</c:v>
                </c:pt>
                <c:pt idx="87">
                  <c:v>6.0526411428572233</c:v>
                </c:pt>
                <c:pt idx="88">
                  <c:v>6.5420037142857241</c:v>
                </c:pt>
                <c:pt idx="89">
                  <c:v>7.108634000000106</c:v>
                </c:pt>
                <c:pt idx="90">
                  <c:v>7.2631694285714135</c:v>
                </c:pt>
                <c:pt idx="91">
                  <c:v>6.5677595714284367</c:v>
                </c:pt>
                <c:pt idx="92">
                  <c:v>5.5375228571428439</c:v>
                </c:pt>
                <c:pt idx="93">
                  <c:v>4.2239710000000601</c:v>
                </c:pt>
                <c:pt idx="94">
                  <c:v>4.1467031428571177</c:v>
                </c:pt>
                <c:pt idx="95">
                  <c:v>3.4512932857143683</c:v>
                </c:pt>
                <c:pt idx="96">
                  <c:v>3.0391984285710665</c:v>
                </c:pt>
                <c:pt idx="97">
                  <c:v>2.8846630000002138</c:v>
                </c:pt>
                <c:pt idx="98">
                  <c:v>3.4512932857143683</c:v>
                </c:pt>
                <c:pt idx="99">
                  <c:v>3.2194898571428299</c:v>
                </c:pt>
                <c:pt idx="100">
                  <c:v>3.8376319999999255</c:v>
                </c:pt>
                <c:pt idx="101">
                  <c:v>3.2967577142857722</c:v>
                </c:pt>
                <c:pt idx="102">
                  <c:v>3.0649544285715224</c:v>
                </c:pt>
                <c:pt idx="103">
                  <c:v>3.0649545714285837</c:v>
                </c:pt>
                <c:pt idx="104">
                  <c:v>2.6528597142857366</c:v>
                </c:pt>
                <c:pt idx="105">
                  <c:v>2.1377412857140685</c:v>
                </c:pt>
                <c:pt idx="106">
                  <c:v>1.8801821428571062</c:v>
                </c:pt>
                <c:pt idx="107">
                  <c:v>1.3135518571429516</c:v>
                </c:pt>
                <c:pt idx="108">
                  <c:v>1.4423314285713191</c:v>
                </c:pt>
                <c:pt idx="109">
                  <c:v>1.3135518571429516</c:v>
                </c:pt>
                <c:pt idx="110">
                  <c:v>0.90145714285739331</c:v>
                </c:pt>
                <c:pt idx="111">
                  <c:v>0.82418942857128485</c:v>
                </c:pt>
                <c:pt idx="112">
                  <c:v>1.0044808571428208</c:v>
                </c:pt>
                <c:pt idx="113">
                  <c:v>1.1847722857143568</c:v>
                </c:pt>
                <c:pt idx="114">
                  <c:v>1.2620401428570718</c:v>
                </c:pt>
                <c:pt idx="115">
                  <c:v>1.390819714285894</c:v>
                </c:pt>
                <c:pt idx="116">
                  <c:v>1.3393078571424981</c:v>
                </c:pt>
                <c:pt idx="117">
                  <c:v>1.3135518571427243</c:v>
                </c:pt>
                <c:pt idx="118">
                  <c:v>1.57111114285743</c:v>
                </c:pt>
                <c:pt idx="119">
                  <c:v>1.4165755714286066</c:v>
                </c:pt>
                <c:pt idx="120">
                  <c:v>1.674134857143085</c:v>
                </c:pt>
                <c:pt idx="121">
                  <c:v>1.6741347142855689</c:v>
                </c:pt>
                <c:pt idx="122">
                  <c:v>1.2105282857141306</c:v>
                </c:pt>
                <c:pt idx="123">
                  <c:v>1.1847722857143568</c:v>
                </c:pt>
                <c:pt idx="124">
                  <c:v>1.3135518571427243</c:v>
                </c:pt>
                <c:pt idx="125">
                  <c:v>1.133260428571643</c:v>
                </c:pt>
                <c:pt idx="126">
                  <c:v>1.1332604285714156</c:v>
                </c:pt>
                <c:pt idx="127">
                  <c:v>0.64389799999997621</c:v>
                </c:pt>
                <c:pt idx="128">
                  <c:v>0.72116571428562992</c:v>
                </c:pt>
                <c:pt idx="129">
                  <c:v>0.84994528571422479</c:v>
                </c:pt>
                <c:pt idx="130">
                  <c:v>1.0044808571428208</c:v>
                </c:pt>
                <c:pt idx="131">
                  <c:v>0.95296900000010709</c:v>
                </c:pt>
                <c:pt idx="132">
                  <c:v>0.87570128571445338</c:v>
                </c:pt>
                <c:pt idx="133">
                  <c:v>0.90145728571422723</c:v>
                </c:pt>
                <c:pt idx="134">
                  <c:v>0.6954097142856287</c:v>
                </c:pt>
                <c:pt idx="135">
                  <c:v>0.41209471428549904</c:v>
                </c:pt>
                <c:pt idx="136">
                  <c:v>-0.10302371428571433</c:v>
                </c:pt>
                <c:pt idx="137">
                  <c:v>-0.10302371428571433</c:v>
                </c:pt>
                <c:pt idx="138">
                  <c:v>-0.10302371428571433</c:v>
                </c:pt>
                <c:pt idx="139">
                  <c:v>-0.10302371428571433</c:v>
                </c:pt>
                <c:pt idx="140">
                  <c:v>-0.10302371428571433</c:v>
                </c:pt>
                <c:pt idx="141">
                  <c:v>-0.10302371428571433</c:v>
                </c:pt>
                <c:pt idx="142">
                  <c:v>-0.10302371428571433</c:v>
                </c:pt>
                <c:pt idx="143">
                  <c:v>-0.10302371428571433</c:v>
                </c:pt>
                <c:pt idx="144">
                  <c:v>-0.10302371428571433</c:v>
                </c:pt>
                <c:pt idx="145">
                  <c:v>-0.10302371428571433</c:v>
                </c:pt>
                <c:pt idx="146">
                  <c:v>-0.10302371428571433</c:v>
                </c:pt>
                <c:pt idx="147">
                  <c:v>-0.10302371428571433</c:v>
                </c:pt>
                <c:pt idx="148">
                  <c:v>-0.10302371428571433</c:v>
                </c:pt>
                <c:pt idx="149">
                  <c:v>-0.10302371428571433</c:v>
                </c:pt>
                <c:pt idx="150">
                  <c:v>-0.10302371428571433</c:v>
                </c:pt>
                <c:pt idx="151">
                  <c:v>-0.10302371428571433</c:v>
                </c:pt>
                <c:pt idx="152">
                  <c:v>-0.10302371428571433</c:v>
                </c:pt>
                <c:pt idx="153">
                  <c:v>-0.10302371428571433</c:v>
                </c:pt>
                <c:pt idx="154">
                  <c:v>-0.10302371428571433</c:v>
                </c:pt>
                <c:pt idx="155">
                  <c:v>-0.10302371428571433</c:v>
                </c:pt>
                <c:pt idx="156">
                  <c:v>-0.10302371428571433</c:v>
                </c:pt>
                <c:pt idx="157">
                  <c:v>-0.10302371428571433</c:v>
                </c:pt>
                <c:pt idx="158">
                  <c:v>-0.10302371428571433</c:v>
                </c:pt>
                <c:pt idx="159">
                  <c:v>-0.10302371428571433</c:v>
                </c:pt>
                <c:pt idx="160">
                  <c:v>-0.10302371428571433</c:v>
                </c:pt>
                <c:pt idx="161">
                  <c:v>-0.10302371428571433</c:v>
                </c:pt>
                <c:pt idx="162">
                  <c:v>-0.10302371428571433</c:v>
                </c:pt>
                <c:pt idx="163">
                  <c:v>-0.10302371428571433</c:v>
                </c:pt>
                <c:pt idx="164">
                  <c:v>-0.10302371428571433</c:v>
                </c:pt>
                <c:pt idx="165">
                  <c:v>-0.10302371428571433</c:v>
                </c:pt>
                <c:pt idx="166">
                  <c:v>-0.10302371428571433</c:v>
                </c:pt>
                <c:pt idx="167">
                  <c:v>-0.10302371428571433</c:v>
                </c:pt>
                <c:pt idx="168">
                  <c:v>-0.10302371428571433</c:v>
                </c:pt>
                <c:pt idx="169">
                  <c:v>-0.10302371428571433</c:v>
                </c:pt>
                <c:pt idx="170">
                  <c:v>-0.10302371428571433</c:v>
                </c:pt>
                <c:pt idx="171">
                  <c:v>-0.10302371428571433</c:v>
                </c:pt>
                <c:pt idx="172">
                  <c:v>-0.10302371428571433</c:v>
                </c:pt>
                <c:pt idx="173">
                  <c:v>-0.10302371428571433</c:v>
                </c:pt>
                <c:pt idx="174">
                  <c:v>-0.10302371428571433</c:v>
                </c:pt>
                <c:pt idx="175">
                  <c:v>-0.10302371428571433</c:v>
                </c:pt>
                <c:pt idx="176">
                  <c:v>-0.10302371428571433</c:v>
                </c:pt>
                <c:pt idx="177">
                  <c:v>-0.10302371428571433</c:v>
                </c:pt>
                <c:pt idx="178">
                  <c:v>-0.10302371428571433</c:v>
                </c:pt>
                <c:pt idx="179">
                  <c:v>-0.10302371428571433</c:v>
                </c:pt>
                <c:pt idx="180">
                  <c:v>-0.10302371428571433</c:v>
                </c:pt>
                <c:pt idx="181">
                  <c:v>-0.10302371428571433</c:v>
                </c:pt>
                <c:pt idx="182">
                  <c:v>-0.10302371428571433</c:v>
                </c:pt>
                <c:pt idx="183">
                  <c:v>-0.10302371428571433</c:v>
                </c:pt>
                <c:pt idx="184">
                  <c:v>-0.10302371428571433</c:v>
                </c:pt>
                <c:pt idx="185">
                  <c:v>-0.10302371428571433</c:v>
                </c:pt>
                <c:pt idx="186">
                  <c:v>-0.10302371428571433</c:v>
                </c:pt>
                <c:pt idx="187">
                  <c:v>-0.10302371428571433</c:v>
                </c:pt>
                <c:pt idx="188">
                  <c:v>-0.10302371428571433</c:v>
                </c:pt>
                <c:pt idx="189">
                  <c:v>-0.10302371428571433</c:v>
                </c:pt>
                <c:pt idx="190">
                  <c:v>-0.10302371428571433</c:v>
                </c:pt>
                <c:pt idx="191">
                  <c:v>-0.10302371428571433</c:v>
                </c:pt>
                <c:pt idx="192">
                  <c:v>-0.10302371428571433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74DC-4955-A715-96488000EF9D}"/>
            </c:ext>
          </c:extLst>
        </c:ser>
        <c:ser>
          <c:idx val="1"/>
          <c:order val="1"/>
          <c:tx>
            <c:strRef>
              <c:f>Cauchy!$N$1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Cauchy!$B$2:$B$199</c:f>
              <c:strCache>
                <c:ptCount val="193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</c:strCache>
            </c:strRef>
          </c:xVal>
          <c:yVal>
            <c:numRef>
              <c:f>Cauchy!$N$2:$N$199</c:f>
              <c:numCache>
                <c:formatCode>General</c:formatCode>
                <c:ptCount val="198"/>
                <c:pt idx="0">
                  <c:v>0</c:v>
                </c:pt>
                <c:pt idx="1">
                  <c:v>10.859945038159996</c:v>
                </c:pt>
                <c:pt idx="2">
                  <c:v>11.029612115189753</c:v>
                </c:pt>
                <c:pt idx="3">
                  <c:v>11.203276003653698</c:v>
                </c:pt>
                <c:pt idx="4">
                  <c:v>11.381062890289236</c:v>
                </c:pt>
                <c:pt idx="5">
                  <c:v>11.563103967416131</c:v>
                </c:pt>
                <c:pt idx="6">
                  <c:v>11.749535672426779</c:v>
                </c:pt>
                <c:pt idx="7">
                  <c:v>11.940499940711943</c:v>
                </c:pt>
                <c:pt idx="8">
                  <c:v>12.136144472887668</c:v>
                </c:pt>
                <c:pt idx="9">
                  <c:v>12.336623017252116</c:v>
                </c:pt>
                <c:pt idx="10">
                  <c:v>12.542095668469251</c:v>
                </c:pt>
                <c:pt idx="11">
                  <c:v>12.752729183550111</c:v>
                </c:pt>
                <c:pt idx="12">
                  <c:v>12.968697316282174</c:v>
                </c:pt>
                <c:pt idx="13">
                  <c:v>13.190181171344035</c:v>
                </c:pt>
                <c:pt idx="14">
                  <c:v>13.417369579436119</c:v>
                </c:pt>
                <c:pt idx="15">
                  <c:v>13.650459494860204</c:v>
                </c:pt>
                <c:pt idx="16">
                  <c:v>13.889656417090579</c:v>
                </c:pt>
                <c:pt idx="17">
                  <c:v>14.135174837999905</c:v>
                </c:pt>
                <c:pt idx="18">
                  <c:v>14.387238716532829</c:v>
                </c:pt>
                <c:pt idx="19">
                  <c:v>14.646081982762357</c:v>
                </c:pt>
                <c:pt idx="20">
                  <c:v>14.911949073417988</c:v>
                </c:pt>
                <c:pt idx="21">
                  <c:v>15.185095501142689</c:v>
                </c:pt>
                <c:pt idx="22">
                  <c:v>15.465788459918603</c:v>
                </c:pt>
                <c:pt idx="23">
                  <c:v>15.754307469301079</c:v>
                </c:pt>
                <c:pt idx="24">
                  <c:v>16.050945060318266</c:v>
                </c:pt>
                <c:pt idx="25">
                  <c:v>16.356007506131306</c:v>
                </c:pt>
                <c:pt idx="26">
                  <c:v>16.669815600810185</c:v>
                </c:pt>
                <c:pt idx="27">
                  <c:v>16.992705489864356</c:v>
                </c:pt>
                <c:pt idx="28">
                  <c:v>17.325029556478608</c:v>
                </c:pt>
                <c:pt idx="29">
                  <c:v>17.667157367745279</c:v>
                </c:pt>
                <c:pt idx="30">
                  <c:v>18.019476685557709</c:v>
                </c:pt>
                <c:pt idx="31">
                  <c:v>18.382394547239738</c:v>
                </c:pt>
                <c:pt idx="32">
                  <c:v>18.756338421436141</c:v>
                </c:pt>
                <c:pt idx="33">
                  <c:v>19.141757445283755</c:v>
                </c:pt>
                <c:pt idx="34">
                  <c:v>19.539123749427151</c:v>
                </c:pt>
                <c:pt idx="35">
                  <c:v>19.948933878041679</c:v>
                </c:pt>
                <c:pt idx="36">
                  <c:v>20.371710311686922</c:v>
                </c:pt>
                <c:pt idx="37">
                  <c:v>20.808003101541338</c:v>
                </c:pt>
                <c:pt idx="38">
                  <c:v>21.258391624372532</c:v>
                </c:pt>
                <c:pt idx="39">
                  <c:v>21.723486468485099</c:v>
                </c:pt>
                <c:pt idx="40">
                  <c:v>22.203931461869775</c:v>
                </c:pt>
                <c:pt idx="41">
                  <c:v>22.700405854864265</c:v>
                </c:pt>
                <c:pt idx="42">
                  <c:v>23.213626670839879</c:v>
                </c:pt>
                <c:pt idx="43">
                  <c:v>23.744351239763667</c:v>
                </c:pt>
                <c:pt idx="44">
                  <c:v>24.293379930967621</c:v>
                </c:pt>
                <c:pt idx="45">
                  <c:v>24.861559103104469</c:v>
                </c:pt>
                <c:pt idx="46">
                  <c:v>25.449784291101501</c:v>
                </c:pt>
                <c:pt idx="47">
                  <c:v>26.059003651965121</c:v>
                </c:pt>
                <c:pt idx="48">
                  <c:v>26.690221693563718</c:v>
                </c:pt>
                <c:pt idx="49">
                  <c:v>27.344503313055316</c:v>
                </c:pt>
                <c:pt idx="50">
                  <c:v>28.022978174463447</c:v>
                </c:pt>
                <c:pt idx="51">
                  <c:v>28.726845458077158</c:v>
                </c:pt>
                <c:pt idx="52">
                  <c:v>29.457379017904323</c:v>
                </c:pt>
                <c:pt idx="53">
                  <c:v>30.215932987389923</c:v>
                </c:pt>
                <c:pt idx="54">
                  <c:v>31.003947878082094</c:v>
                </c:pt>
                <c:pt idx="55">
                  <c:v>31.822957220951647</c:v>
                </c:pt>
                <c:pt idx="56">
                  <c:v>32.67459480572365</c:v>
                </c:pt>
                <c:pt idx="57">
                  <c:v>33.560602579946163</c:v>
                </c:pt>
                <c:pt idx="58">
                  <c:v>34.48283927670299</c:v>
                </c:pt>
                <c:pt idx="59">
                  <c:v>35.4432898479876</c:v>
                </c:pt>
                <c:pt idx="60">
                  <c:v>36.444075789926572</c:v>
                </c:pt>
                <c:pt idx="61">
                  <c:v>37.487466456425075</c:v>
                </c:pt>
                <c:pt idx="62">
                  <c:v>38.575891469581016</c:v>
                </c:pt>
                <c:pt idx="63">
                  <c:v>39.711954348580782</c:v>
                </c:pt>
                <c:pt idx="64">
                  <c:v>40.898447493985884</c:v>
                </c:pt>
                <c:pt idx="65">
                  <c:v>42.138368681619788</c:v>
                </c:pt>
                <c:pt idx="66">
                  <c:v>43.434939239985532</c:v>
                </c:pt>
                <c:pt idx="67">
                  <c:v>44.791624107660482</c:v>
                </c:pt>
                <c:pt idx="68">
                  <c:v>46.21215399285375</c:v>
                </c:pt>
                <c:pt idx="69">
                  <c:v>47.700549886781353</c:v>
                </c:pt>
                <c:pt idx="70">
                  <c:v>49.261150216300642</c:v>
                </c:pt>
                <c:pt idx="71">
                  <c:v>50.898640960038534</c:v>
                </c:pt>
                <c:pt idx="72">
                  <c:v>52.618089096853623</c:v>
                </c:pt>
                <c:pt idx="73">
                  <c:v>54.424979806834536</c:v>
                </c:pt>
                <c:pt idx="74">
                  <c:v>56.325257904265136</c:v>
                </c:pt>
                <c:pt idx="75">
                  <c:v>58.325374050382578</c:v>
                </c:pt>
                <c:pt idx="76">
                  <c:v>60.43233637284623</c:v>
                </c:pt>
                <c:pt idx="77">
                  <c:v>62.653768210423152</c:v>
                </c:pt>
                <c:pt idx="78">
                  <c:v>64.997972807594465</c:v>
                </c:pt>
                <c:pt idx="79">
                  <c:v>67.474005907085811</c:v>
                </c:pt>
                <c:pt idx="80">
                  <c:v>70.091757331653</c:v>
                </c:pt>
                <c:pt idx="81">
                  <c:v>72.862042813253737</c:v>
                </c:pt>
                <c:pt idx="82">
                  <c:v>75.796707522053481</c:v>
                </c:pt>
                <c:pt idx="83">
                  <c:v>78.908742974292934</c:v>
                </c:pt>
                <c:pt idx="84">
                  <c:v>82.212419262439951</c:v>
                </c:pt>
                <c:pt idx="85">
                  <c:v>85.723434859740223</c:v>
                </c:pt>
                <c:pt idx="86">
                  <c:v>89.459086611795541</c:v>
                </c:pt>
                <c:pt idx="87">
                  <c:v>93.438462948828374</c:v>
                </c:pt>
                <c:pt idx="88">
                  <c:v>97.682663843791033</c:v>
                </c:pt>
                <c:pt idx="89">
                  <c:v>102.21505161471974</c:v>
                </c:pt>
                <c:pt idx="90">
                  <c:v>107.06153733727494</c:v>
                </c:pt>
                <c:pt idx="91">
                  <c:v>112.25090840892506</c:v>
                </c:pt>
                <c:pt idx="92">
                  <c:v>117.81520370408525</c:v>
                </c:pt>
                <c:pt idx="93">
                  <c:v>123.79014379396654</c:v>
                </c:pt>
                <c:pt idx="94">
                  <c:v>130.2156248886113</c:v>
                </c:pt>
                <c:pt idx="95">
                  <c:v>137.13628650030248</c:v>
                </c:pt>
                <c:pt idx="96">
                  <c:v>144.60216432802466</c:v>
                </c:pt>
                <c:pt idx="97">
                  <c:v>152.66944150852981</c:v>
                </c:pt>
                <c:pt idx="98">
                  <c:v>161.40131313339248</c:v>
                </c:pt>
                <c:pt idx="99">
                  <c:v>170.86898071654647</c:v>
                </c:pt>
                <c:pt idx="100">
                  <c:v>181.15279497381667</c:v>
                </c:pt>
                <c:pt idx="101">
                  <c:v>192.34356660718547</c:v>
                </c:pt>
                <c:pt idx="102">
                  <c:v>204.54406538184131</c:v>
                </c:pt>
                <c:pt idx="103">
                  <c:v>217.87072701957354</c:v>
                </c:pt>
                <c:pt idx="104">
                  <c:v>232.45558432862839</c:v>
                </c:pt>
                <c:pt idx="105">
                  <c:v>248.44843203308631</c:v>
                </c:pt>
                <c:pt idx="106">
                  <c:v>266.01922163984125</c:v>
                </c:pt>
                <c:pt idx="107">
                  <c:v>285.36065989224591</c:v>
                </c:pt>
                <c:pt idx="108">
                  <c:v>306.69094668677593</c:v>
                </c:pt>
                <c:pt idx="109">
                  <c:v>330.25652808335349</c:v>
                </c:pt>
                <c:pt idx="110">
                  <c:v>356.33464608028419</c:v>
                </c:pt>
                <c:pt idx="111">
                  <c:v>385.23532336210957</c:v>
                </c:pt>
                <c:pt idx="112">
                  <c:v>417.30220657805773</c:v>
                </c:pt>
                <c:pt idx="113">
                  <c:v>452.91137747345385</c:v>
                </c:pt>
                <c:pt idx="114">
                  <c:v>492.46679303188552</c:v>
                </c:pt>
                <c:pt idx="115">
                  <c:v>536.39039815599165</c:v>
                </c:pt>
                <c:pt idx="116">
                  <c:v>585.10414396691476</c:v>
                </c:pt>
                <c:pt idx="117">
                  <c:v>639.00016041600418</c:v>
                </c:pt>
                <c:pt idx="118">
                  <c:v>698.3942937022457</c:v>
                </c:pt>
                <c:pt idx="119">
                  <c:v>763.45745100677686</c:v>
                </c:pt>
                <c:pt idx="120">
                  <c:v>834.11937853609174</c:v>
                </c:pt>
                <c:pt idx="121">
                  <c:v>909.94184661747465</c:v>
                </c:pt>
                <c:pt idx="122">
                  <c:v>989.96454049975057</c:v>
                </c:pt>
                <c:pt idx="123">
                  <c:v>1072.5393213452423</c:v>
                </c:pt>
                <c:pt idx="124">
                  <c:v>1155.1879460798193</c:v>
                </c:pt>
                <c:pt idx="125">
                  <c:v>1234.5420654397417</c:v>
                </c:pt>
                <c:pt idx="126">
                  <c:v>1306.4422306929239</c:v>
                </c:pt>
                <c:pt idx="127">
                  <c:v>1366.2659242538793</c:v>
                </c:pt>
                <c:pt idx="128">
                  <c:v>1409.5029254249475</c:v>
                </c:pt>
                <c:pt idx="129">
                  <c:v>1432.4970797410106</c:v>
                </c:pt>
                <c:pt idx="130">
                  <c:v>1433.1634297598553</c:v>
                </c:pt>
                <c:pt idx="131">
                  <c:v>1411.4400726605618</c:v>
                </c:pt>
                <c:pt idx="132">
                  <c:v>1369.302033858909</c:v>
                </c:pt>
                <c:pt idx="133">
                  <c:v>1310.331629047357</c:v>
                </c:pt>
                <c:pt idx="134">
                  <c:v>1239.0103031670012</c:v>
                </c:pt>
                <c:pt idx="135">
                  <c:v>1159.9721075763539</c:v>
                </c:pt>
                <c:pt idx="136">
                  <c:v>10.859945038159996</c:v>
                </c:pt>
                <c:pt idx="137">
                  <c:v>10.859945038159996</c:v>
                </c:pt>
                <c:pt idx="138">
                  <c:v>10.859945038159996</c:v>
                </c:pt>
                <c:pt idx="139">
                  <c:v>10.859945038159996</c:v>
                </c:pt>
                <c:pt idx="140">
                  <c:v>10.859945038159996</c:v>
                </c:pt>
                <c:pt idx="141">
                  <c:v>10.859945038159996</c:v>
                </c:pt>
                <c:pt idx="142">
                  <c:v>10.859945038159996</c:v>
                </c:pt>
                <c:pt idx="143">
                  <c:v>10.859945038159996</c:v>
                </c:pt>
                <c:pt idx="144">
                  <c:v>10.859945038159996</c:v>
                </c:pt>
                <c:pt idx="145">
                  <c:v>10.859945038159996</c:v>
                </c:pt>
                <c:pt idx="146">
                  <c:v>10.859945038159996</c:v>
                </c:pt>
                <c:pt idx="147">
                  <c:v>10.859945038159996</c:v>
                </c:pt>
                <c:pt idx="148">
                  <c:v>10.859945038159996</c:v>
                </c:pt>
                <c:pt idx="149">
                  <c:v>10.859945038159996</c:v>
                </c:pt>
                <c:pt idx="150">
                  <c:v>10.859945038159996</c:v>
                </c:pt>
                <c:pt idx="151">
                  <c:v>10.859945038159996</c:v>
                </c:pt>
                <c:pt idx="152">
                  <c:v>10.859945038159996</c:v>
                </c:pt>
                <c:pt idx="153">
                  <c:v>10.859945038159996</c:v>
                </c:pt>
                <c:pt idx="154">
                  <c:v>10.859945038159996</c:v>
                </c:pt>
                <c:pt idx="155">
                  <c:v>10.859945038159996</c:v>
                </c:pt>
                <c:pt idx="156">
                  <c:v>10.859945038159996</c:v>
                </c:pt>
                <c:pt idx="157">
                  <c:v>10.859945038159996</c:v>
                </c:pt>
                <c:pt idx="158">
                  <c:v>10.859945038159996</c:v>
                </c:pt>
                <c:pt idx="159">
                  <c:v>10.859945038159996</c:v>
                </c:pt>
                <c:pt idx="160">
                  <c:v>10.859945038159996</c:v>
                </c:pt>
                <c:pt idx="161">
                  <c:v>10.859945038159996</c:v>
                </c:pt>
                <c:pt idx="162">
                  <c:v>10.859945038159996</c:v>
                </c:pt>
                <c:pt idx="163">
                  <c:v>10.859945038159996</c:v>
                </c:pt>
                <c:pt idx="164">
                  <c:v>10.859945038159996</c:v>
                </c:pt>
                <c:pt idx="165">
                  <c:v>10.859945038159996</c:v>
                </c:pt>
                <c:pt idx="166">
                  <c:v>10.859945038159996</c:v>
                </c:pt>
                <c:pt idx="167">
                  <c:v>10.859945038159996</c:v>
                </c:pt>
                <c:pt idx="168">
                  <c:v>10.859945038159996</c:v>
                </c:pt>
                <c:pt idx="169">
                  <c:v>10.859945038159996</c:v>
                </c:pt>
                <c:pt idx="170">
                  <c:v>10.859945038159996</c:v>
                </c:pt>
                <c:pt idx="171">
                  <c:v>10.859945038159996</c:v>
                </c:pt>
                <c:pt idx="172">
                  <c:v>10.859945038159996</c:v>
                </c:pt>
                <c:pt idx="173">
                  <c:v>10.859945038159996</c:v>
                </c:pt>
                <c:pt idx="174">
                  <c:v>10.859945038159996</c:v>
                </c:pt>
                <c:pt idx="175">
                  <c:v>10.859945038159996</c:v>
                </c:pt>
                <c:pt idx="176">
                  <c:v>10.859945038159996</c:v>
                </c:pt>
                <c:pt idx="177">
                  <c:v>10.859945038159996</c:v>
                </c:pt>
                <c:pt idx="178">
                  <c:v>10.859945038159996</c:v>
                </c:pt>
                <c:pt idx="179">
                  <c:v>10.859945038159996</c:v>
                </c:pt>
                <c:pt idx="180">
                  <c:v>10.859945038159996</c:v>
                </c:pt>
                <c:pt idx="181">
                  <c:v>10.859945038159996</c:v>
                </c:pt>
                <c:pt idx="182">
                  <c:v>10.859945038159996</c:v>
                </c:pt>
                <c:pt idx="183">
                  <c:v>10.859945038159996</c:v>
                </c:pt>
                <c:pt idx="184">
                  <c:v>10.859945038159996</c:v>
                </c:pt>
                <c:pt idx="185">
                  <c:v>10.859945038159996</c:v>
                </c:pt>
                <c:pt idx="186">
                  <c:v>10.859945038159996</c:v>
                </c:pt>
                <c:pt idx="187">
                  <c:v>10.859945038159996</c:v>
                </c:pt>
                <c:pt idx="188">
                  <c:v>10.859945038159996</c:v>
                </c:pt>
                <c:pt idx="189">
                  <c:v>10.859945038159996</c:v>
                </c:pt>
                <c:pt idx="190">
                  <c:v>10.859945038159996</c:v>
                </c:pt>
                <c:pt idx="191">
                  <c:v>10.859945038159996</c:v>
                </c:pt>
                <c:pt idx="192">
                  <c:v>10.859945038159996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74DC-4955-A715-96488000EF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438504"/>
        <c:axId val="486437720"/>
      </c:scatterChart>
      <c:valAx>
        <c:axId val="486438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437720"/>
        <c:crosses val="autoZero"/>
        <c:crossBetween val="midCat"/>
      </c:valAx>
      <c:valAx>
        <c:axId val="486437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438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Weibull!$F$1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Weibull!$B$2:$B$194</c:f>
              <c:strCache>
                <c:ptCount val="82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</c:strCache>
            </c:strRef>
          </c:xVal>
          <c:yVal>
            <c:numRef>
              <c:f>Weibull!$F$2:$F$194</c:f>
              <c:numCache>
                <c:formatCode>General</c:formatCode>
                <c:ptCount val="193"/>
                <c:pt idx="0">
                  <c:v>0</c:v>
                </c:pt>
                <c:pt idx="1">
                  <c:v>0</c:v>
                </c:pt>
                <c:pt idx="2">
                  <c:v>0.25755914285714299</c:v>
                </c:pt>
                <c:pt idx="3">
                  <c:v>0.59238614285714297</c:v>
                </c:pt>
                <c:pt idx="4">
                  <c:v>0.90145728571428541</c:v>
                </c:pt>
                <c:pt idx="5">
                  <c:v>1.3393078571428569</c:v>
                </c:pt>
                <c:pt idx="6">
                  <c:v>1.9574498571428576</c:v>
                </c:pt>
                <c:pt idx="7">
                  <c:v>2.833151142857143</c:v>
                </c:pt>
                <c:pt idx="8">
                  <c:v>4.1982148571428572</c:v>
                </c:pt>
                <c:pt idx="9">
                  <c:v>5.4087431428571424</c:v>
                </c:pt>
                <c:pt idx="10">
                  <c:v>9.0145718571428581</c:v>
                </c:pt>
                <c:pt idx="11">
                  <c:v>14.423314999999999</c:v>
                </c:pt>
                <c:pt idx="12">
                  <c:v>20.115373428571427</c:v>
                </c:pt>
                <c:pt idx="13">
                  <c:v>26.477085714285717</c:v>
                </c:pt>
                <c:pt idx="14">
                  <c:v>33.714499285714282</c:v>
                </c:pt>
                <c:pt idx="15">
                  <c:v>40.848889142857139</c:v>
                </c:pt>
                <c:pt idx="16">
                  <c:v>49.631657857142862</c:v>
                </c:pt>
                <c:pt idx="17">
                  <c:v>57.229654428571429</c:v>
                </c:pt>
                <c:pt idx="18">
                  <c:v>64.904918714285699</c:v>
                </c:pt>
                <c:pt idx="19">
                  <c:v>74.743680142857144</c:v>
                </c:pt>
                <c:pt idx="20">
                  <c:v>85.638434428571429</c:v>
                </c:pt>
                <c:pt idx="21">
                  <c:v>97.769472714285712</c:v>
                </c:pt>
                <c:pt idx="22">
                  <c:v>111.78069328571426</c:v>
                </c:pt>
                <c:pt idx="23">
                  <c:v>126.15249685714285</c:v>
                </c:pt>
                <c:pt idx="24">
                  <c:v>141.37424557142856</c:v>
                </c:pt>
                <c:pt idx="25">
                  <c:v>157.96105814285713</c:v>
                </c:pt>
                <c:pt idx="26">
                  <c:v>173.77519314285715</c:v>
                </c:pt>
                <c:pt idx="27">
                  <c:v>190.56805299999999</c:v>
                </c:pt>
                <c:pt idx="28">
                  <c:v>206.69125914285715</c:v>
                </c:pt>
                <c:pt idx="29">
                  <c:v>221.26911000000001</c:v>
                </c:pt>
                <c:pt idx="30">
                  <c:v>235.69242528571428</c:v>
                </c:pt>
                <c:pt idx="31">
                  <c:v>250.47632342857148</c:v>
                </c:pt>
                <c:pt idx="32">
                  <c:v>268.89180628571432</c:v>
                </c:pt>
                <c:pt idx="33">
                  <c:v>286.58612342857145</c:v>
                </c:pt>
                <c:pt idx="34">
                  <c:v>307.80900171428578</c:v>
                </c:pt>
                <c:pt idx="35">
                  <c:v>330.73177057142863</c:v>
                </c:pt>
                <c:pt idx="36">
                  <c:v>357.54368342857146</c:v>
                </c:pt>
                <c:pt idx="37">
                  <c:v>385.54036857142859</c:v>
                </c:pt>
                <c:pt idx="38">
                  <c:v>415.26270042857141</c:v>
                </c:pt>
                <c:pt idx="39">
                  <c:v>441.61100671428568</c:v>
                </c:pt>
                <c:pt idx="40">
                  <c:v>468.5774551428571</c:v>
                </c:pt>
                <c:pt idx="41">
                  <c:v>491.44871228571429</c:v>
                </c:pt>
                <c:pt idx="42">
                  <c:v>513.41851214285714</c:v>
                </c:pt>
                <c:pt idx="43">
                  <c:v>532.73545228571425</c:v>
                </c:pt>
                <c:pt idx="44">
                  <c:v>552.41297528571442</c:v>
                </c:pt>
                <c:pt idx="45">
                  <c:v>570.95723785714279</c:v>
                </c:pt>
                <c:pt idx="46">
                  <c:v>590.94383200000004</c:v>
                </c:pt>
                <c:pt idx="47">
                  <c:v>611.78037142857147</c:v>
                </c:pt>
                <c:pt idx="48">
                  <c:v>632.48813114285701</c:v>
                </c:pt>
                <c:pt idx="49">
                  <c:v>654.45793114285721</c:v>
                </c:pt>
                <c:pt idx="50">
                  <c:v>677.43221185714287</c:v>
                </c:pt>
                <c:pt idx="51">
                  <c:v>700.99887885714293</c:v>
                </c:pt>
                <c:pt idx="52">
                  <c:v>724.33374257142862</c:v>
                </c:pt>
                <c:pt idx="53">
                  <c:v>744.7839431428572</c:v>
                </c:pt>
                <c:pt idx="54">
                  <c:v>765.20838785714307</c:v>
                </c:pt>
                <c:pt idx="55">
                  <c:v>786.50853385714299</c:v>
                </c:pt>
                <c:pt idx="56">
                  <c:v>805.20733185714278</c:v>
                </c:pt>
                <c:pt idx="57">
                  <c:v>825.21968185714275</c:v>
                </c:pt>
                <c:pt idx="58">
                  <c:v>843.53214100000002</c:v>
                </c:pt>
                <c:pt idx="59">
                  <c:v>860.42802457142852</c:v>
                </c:pt>
                <c:pt idx="60">
                  <c:v>878.4829245714285</c:v>
                </c:pt>
                <c:pt idx="61">
                  <c:v>895.94543842857138</c:v>
                </c:pt>
                <c:pt idx="62">
                  <c:v>912.22317999999984</c:v>
                </c:pt>
                <c:pt idx="63">
                  <c:v>929.53115828571424</c:v>
                </c:pt>
                <c:pt idx="64">
                  <c:v>946.71035700000004</c:v>
                </c:pt>
                <c:pt idx="65">
                  <c:v>964.17287085714293</c:v>
                </c:pt>
                <c:pt idx="66">
                  <c:v>981.86718800000006</c:v>
                </c:pt>
                <c:pt idx="67">
                  <c:v>999.99935585714297</c:v>
                </c:pt>
                <c:pt idx="68">
                  <c:v>1018.2345472857144</c:v>
                </c:pt>
                <c:pt idx="69">
                  <c:v>1035.156186857143</c:v>
                </c:pt>
                <c:pt idx="70">
                  <c:v>1050.3779357142857</c:v>
                </c:pt>
                <c:pt idx="71">
                  <c:v>1062.7665334285714</c:v>
                </c:pt>
                <c:pt idx="72">
                  <c:v>1074.9233278571428</c:v>
                </c:pt>
                <c:pt idx="73">
                  <c:v>1087.5437287142859</c:v>
                </c:pt>
                <c:pt idx="74">
                  <c:v>1098.0006322857143</c:v>
                </c:pt>
                <c:pt idx="75">
                  <c:v>1107.9166615714287</c:v>
                </c:pt>
                <c:pt idx="76">
                  <c:v>1118.1160058571429</c:v>
                </c:pt>
                <c:pt idx="77">
                  <c:v>1128.3153502857144</c:v>
                </c:pt>
                <c:pt idx="78">
                  <c:v>1138.3344031428571</c:v>
                </c:pt>
                <c:pt idx="79">
                  <c:v>1147.2974632857142</c:v>
                </c:pt>
                <c:pt idx="80">
                  <c:v>1155.2560427142857</c:v>
                </c:pt>
                <c:pt idx="81">
                  <c:v>1162.5192121428572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C271-419B-86EC-CFD71898686D}"/>
            </c:ext>
          </c:extLst>
        </c:ser>
        <c:ser>
          <c:idx val="1"/>
          <c:order val="1"/>
          <c:tx>
            <c:strRef>
              <c:f>Weibull!$G$1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Weibull!$B$2:$B$194</c:f>
              <c:strCache>
                <c:ptCount val="82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</c:strCache>
            </c:strRef>
          </c:xVal>
          <c:yVal>
            <c:numRef>
              <c:f>Weibull!$G$2:$G$194</c:f>
              <c:numCache>
                <c:formatCode>General</c:formatCode>
                <c:ptCount val="193"/>
                <c:pt idx="0">
                  <c:v>0</c:v>
                </c:pt>
                <c:pt idx="1">
                  <c:v>0</c:v>
                </c:pt>
                <c:pt idx="2">
                  <c:v>2.8138057156390874E-2</c:v>
                </c:pt>
                <c:pt idx="3">
                  <c:v>0.19270687384411697</c:v>
                </c:pt>
                <c:pt idx="4">
                  <c:v>0.59371657329053196</c:v>
                </c:pt>
                <c:pt idx="5">
                  <c:v>1.3186782469590592</c:v>
                </c:pt>
                <c:pt idx="6">
                  <c:v>2.4475850328124493</c:v>
                </c:pt>
                <c:pt idx="7">
                  <c:v>4.0545266012515082</c:v>
                </c:pt>
                <c:pt idx="8">
                  <c:v>6.2082746717893311</c:v>
                </c:pt>
                <c:pt idx="9">
                  <c:v>8.9723916678438211</c:v>
                </c:pt>
                <c:pt idx="10">
                  <c:v>12.405075160024397</c:v>
                </c:pt>
                <c:pt idx="11">
                  <c:v>16.558842749890477</c:v>
                </c:pt>
                <c:pt idx="12">
                  <c:v>21.480118932853156</c:v>
                </c:pt>
                <c:pt idx="13">
                  <c:v>27.208765771331912</c:v>
                </c:pt>
                <c:pt idx="14">
                  <c:v>33.777589335945748</c:v>
                </c:pt>
                <c:pt idx="15">
                  <c:v>41.21184853813071</c:v>
                </c:pt>
                <c:pt idx="16">
                  <c:v>49.528789830806097</c:v>
                </c:pt>
                <c:pt idx="17">
                  <c:v>58.737229137689312</c:v>
                </c:pt>
                <c:pt idx="18">
                  <c:v>68.837200667609224</c:v>
                </c:pt>
                <c:pt idx="19">
                  <c:v>79.819690624347885</c:v>
                </c:pt>
                <c:pt idx="20">
                  <c:v>91.666472025465424</c:v>
                </c:pt>
                <c:pt idx="21">
                  <c:v>104.35005477145602</c:v>
                </c:pt>
                <c:pt idx="22">
                  <c:v>117.83376269288975</c:v>
                </c:pt>
                <c:pt idx="23">
                  <c:v>132.07194652377132</c:v>
                </c:pt>
                <c:pt idx="24">
                  <c:v>147.01033861442042</c:v>
                </c:pt>
                <c:pt idx="25">
                  <c:v>162.58655174633401</c:v>
                </c:pt>
                <c:pt idx="26">
                  <c:v>178.73072071006024</c:v>
                </c:pt>
                <c:pt idx="27">
                  <c:v>195.36628144273195</c:v>
                </c:pt>
                <c:pt idx="28">
                  <c:v>212.41087860079324</c:v>
                </c:pt>
                <c:pt idx="29">
                  <c:v>229.77738858617028</c:v>
                </c:pt>
                <c:pt idx="30">
                  <c:v>247.37504138057139</c:v>
                </c:pt>
                <c:pt idx="31">
                  <c:v>265.1106212064193</c:v>
                </c:pt>
                <c:pt idx="32">
                  <c:v>282.88972315544225</c:v>
                </c:pt>
                <c:pt idx="33">
                  <c:v>300.61804062979024</c:v>
                </c:pt>
                <c:pt idx="34">
                  <c:v>318.20265683324652</c:v>
                </c:pt>
                <c:pt idx="35">
                  <c:v>335.55331271811264</c:v>
                </c:pt>
                <c:pt idx="36">
                  <c:v>352.58362379662879</c:v>
                </c:pt>
                <c:pt idx="37">
                  <c:v>369.21221909353574</c:v>
                </c:pt>
                <c:pt idx="38">
                  <c:v>385.36377724393094</c:v>
                </c:pt>
                <c:pt idx="39">
                  <c:v>400.96993728799862</c:v>
                </c:pt>
                <c:pt idx="40">
                  <c:v>415.97006500661826</c:v>
                </c:pt>
                <c:pt idx="41">
                  <c:v>430.3118595715444</c:v>
                </c:pt>
                <c:pt idx="42">
                  <c:v>443.95178971418261</c:v>
                </c:pt>
                <c:pt idx="43">
                  <c:v>456.85535338803993</c:v>
                </c:pt>
                <c:pt idx="44">
                  <c:v>468.99715983544047</c:v>
                </c:pt>
                <c:pt idx="45">
                  <c:v>480.36083788458353</c:v>
                </c:pt>
                <c:pt idx="46">
                  <c:v>490.93877901434911</c:v>
                </c:pt>
                <c:pt idx="47">
                  <c:v>500.73172805650057</c:v>
                </c:pt>
                <c:pt idx="48">
                  <c:v>509.74823820072953</c:v>
                </c:pt>
                <c:pt idx="49">
                  <c:v>518.00401009506663</c:v>
                </c:pt>
                <c:pt idx="50">
                  <c:v>525.52113719151976</c:v>
                </c:pt>
                <c:pt idx="51">
                  <c:v>532.32728100911356</c:v>
                </c:pt>
                <c:pt idx="52">
                  <c:v>538.45480064669425</c:v>
                </c:pt>
                <c:pt idx="53">
                  <c:v>543.93986068743493</c:v>
                </c:pt>
                <c:pt idx="54">
                  <c:v>548.82154064429153</c:v>
                </c:pt>
                <c:pt idx="55">
                  <c:v>553.14096738222793</c:v>
                </c:pt>
                <c:pt idx="56">
                  <c:v>556.94048962817214</c:v>
                </c:pt>
                <c:pt idx="57">
                  <c:v>560.26291087371476</c:v>
                </c:pt>
                <c:pt idx="58">
                  <c:v>563.15079383237025</c:v>
                </c:pt>
                <c:pt idx="59">
                  <c:v>565.64584628212742</c:v>
                </c:pt>
                <c:pt idx="60">
                  <c:v>567.78839475204234</c:v>
                </c:pt>
                <c:pt idx="61">
                  <c:v>569.61694923627192</c:v>
                </c:pt>
                <c:pt idx="62">
                  <c:v>571.16785906189148</c:v>
                </c:pt>
                <c:pt idx="63">
                  <c:v>572.47505729916088</c:v>
                </c:pt>
                <c:pt idx="64">
                  <c:v>573.56988876160142</c:v>
                </c:pt>
                <c:pt idx="65">
                  <c:v>574.48101474962436</c:v>
                </c:pt>
                <c:pt idx="66">
                  <c:v>575.23438627093901</c:v>
                </c:pt>
                <c:pt idx="67">
                  <c:v>575.85327652449848</c:v>
                </c:pt>
                <c:pt idx="68">
                  <c:v>576.3583629413813</c:v>
                </c:pt>
                <c:pt idx="69">
                  <c:v>576.76784899651318</c:v>
                </c:pt>
                <c:pt idx="70">
                  <c:v>577.09761628619526</c:v>
                </c:pt>
                <c:pt idx="71">
                  <c:v>577.36139794518022</c:v>
                </c:pt>
                <c:pt idx="72">
                  <c:v>577.5709652856558</c:v>
                </c:pt>
                <c:pt idx="73">
                  <c:v>577.73632051027005</c:v>
                </c:pt>
                <c:pt idx="74">
                  <c:v>577.86588941650643</c:v>
                </c:pt>
                <c:pt idx="75">
                  <c:v>577.96670911038177</c:v>
                </c:pt>
                <c:pt idx="76">
                  <c:v>578.04460683183049</c:v>
                </c:pt>
                <c:pt idx="77">
                  <c:v>578.10436702000379</c:v>
                </c:pt>
                <c:pt idx="78">
                  <c:v>578.14988468193644</c:v>
                </c:pt>
                <c:pt idx="79">
                  <c:v>578.18430395060182</c:v>
                </c:pt>
                <c:pt idx="80">
                  <c:v>578.21014141570799</c:v>
                </c:pt>
                <c:pt idx="81">
                  <c:v>578.229394378449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C271-419B-86EC-CFD7189868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438112"/>
        <c:axId val="486440072"/>
      </c:scatterChart>
      <c:valAx>
        <c:axId val="486438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440072"/>
        <c:crosses val="autoZero"/>
        <c:crossBetween val="midCat"/>
      </c:valAx>
      <c:valAx>
        <c:axId val="486440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438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27</xdr:col>
      <xdr:colOff>193376</xdr:colOff>
      <xdr:row>2</xdr:row>
      <xdr:rowOff>146649</xdr:rowOff>
    </xdr:from>
    <xdr:ext cx="1415644" cy="4374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xmlns="" id="{B0FA135A-B499-447C-8B56-F9DC681CE7AA}"/>
                </a:ext>
              </a:extLst>
            </xdr:cNvPr>
            <xdr:cNvSpPr txBox="1"/>
          </xdr:nvSpPr>
          <xdr:spPr>
            <a:xfrm>
              <a:off x="18050055" y="556404"/>
              <a:ext cx="1415644" cy="4374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𝐴𝑐</m:t>
                        </m:r>
                      </m:num>
                      <m:den>
                        <m:d>
                          <m:d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1+</m:t>
                            </m:r>
                            <m:func>
                              <m:funcPr>
                                <m:ctrlPr>
                                  <a:rPr lang="en-GB" sz="1100" b="0" i="1">
                                    <a:latin typeface="Cambria Math" panose="02040503050406030204" pitchFamily="18" charset="0"/>
                                  </a:rPr>
                                </m:ctrlPr>
                              </m:funcPr>
                              <m:fName>
                                <m:r>
                                  <m:rPr>
                                    <m:sty m:val="p"/>
                                  </m:rPr>
                                  <a:rPr lang="en-GB" sz="1100" b="0" i="0">
                                    <a:latin typeface="Cambria Math" panose="02040503050406030204" pitchFamily="18" charset="0"/>
                                  </a:rPr>
                                  <m:t>exp</m:t>
                                </m:r>
                              </m:fName>
                              <m:e>
                                <m:d>
                                  <m:dPr>
                                    <m:begChr m:val="{"/>
                                    <m:endChr m:val="}"/>
                                    <m:ctrlPr>
                                      <a:rPr lang="en-GB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r>
                                      <a:rPr lang="en-GB" sz="1100" b="0" i="1">
                                        <a:latin typeface="Cambria Math" panose="02040503050406030204" pitchFamily="18" charset="0"/>
                                      </a:rPr>
                                      <m:t>−</m:t>
                                    </m:r>
                                    <m:f>
                                      <m:fPr>
                                        <m:ctrlPr>
                                          <a:rPr lang="en-GB" sz="1100" b="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fPr>
                                      <m:num>
                                        <m:r>
                                          <a:rPr lang="en-GB" sz="1100" b="0" i="1">
                                            <a:latin typeface="Cambria Math" panose="02040503050406030204" pitchFamily="18" charset="0"/>
                                          </a:rPr>
                                          <m:t>𝑥</m:t>
                                        </m:r>
                                        <m:r>
                                          <a:rPr lang="en-GB" sz="1100" b="0" i="1">
                                            <a:latin typeface="Cambria Math" panose="02040503050406030204" pitchFamily="18" charset="0"/>
                                          </a:rPr>
                                          <m:t>−</m:t>
                                        </m:r>
                                        <m:r>
                                          <a:rPr lang="en-GB" sz="1100" b="0" i="1">
                                            <a:latin typeface="Cambria Math" panose="02040503050406030204" pitchFamily="18" charset="0"/>
                                          </a:rPr>
                                          <m:t>𝑢</m:t>
                                        </m:r>
                                      </m:num>
                                      <m:den>
                                        <m:r>
                                          <a:rPr lang="en-GB" sz="1100" b="0" i="1">
                                            <a:latin typeface="Cambria Math" panose="02040503050406030204" pitchFamily="18" charset="0"/>
                                          </a:rPr>
                                          <m:t>𝑠</m:t>
                                        </m:r>
                                      </m:den>
                                    </m:f>
                                  </m:e>
                                </m:d>
                              </m:e>
                            </m:func>
                          </m:e>
                        </m:d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^2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B0FA135A-B499-447C-8B56-F9DC681CE7AA}"/>
                </a:ext>
              </a:extLst>
            </xdr:cNvPr>
            <xdr:cNvSpPr txBox="1"/>
          </xdr:nvSpPr>
          <xdr:spPr>
            <a:xfrm>
              <a:off x="18050055" y="556404"/>
              <a:ext cx="1415644" cy="4374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b="0" i="0">
                  <a:latin typeface="Cambria Math" panose="02040503050406030204" pitchFamily="18" charset="0"/>
                </a:rPr>
                <a:t>𝐴𝑐/((1+exp⁡{−(𝑥−𝑢)/𝑠} )^2)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27</xdr:col>
      <xdr:colOff>237946</xdr:colOff>
      <xdr:row>7</xdr:row>
      <xdr:rowOff>40257</xdr:rowOff>
    </xdr:from>
    <xdr:ext cx="1614481" cy="52944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xmlns="" id="{D0812C40-571A-4F44-B798-1A8092345106}"/>
                </a:ext>
              </a:extLst>
            </xdr:cNvPr>
            <xdr:cNvSpPr txBox="1"/>
          </xdr:nvSpPr>
          <xdr:spPr>
            <a:xfrm>
              <a:off x="18094625" y="1348597"/>
              <a:ext cx="1614481" cy="5294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𝐴𝑐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func>
                          <m:func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uncPr>
                          <m:fName>
                            <m:r>
                              <m:rPr>
                                <m:sty m:val="p"/>
                              </m:rPr>
                              <a:rPr lang="en-GB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exp</m:t>
                            </m:r>
                          </m:fName>
                          <m:e>
                            <m:d>
                              <m:dPr>
                                <m:begChr m:val="{"/>
                                <m:endChr m:val="}"/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f>
                                  <m:f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𝑢</m:t>
                                    </m:r>
                                  </m:num>
                                  <m:den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𝑠</m:t>
                                    </m:r>
                                  </m:den>
                                </m:f>
                              </m:e>
                            </m:d>
                          </m:e>
                        </m:func>
                      </m:num>
                      <m:den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𝑠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d>
                          <m:d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1+</m:t>
                            </m:r>
                            <m:func>
                              <m:funcPr>
                                <m:ctrlPr>
                                  <a:rPr lang="en-GB" sz="1100" b="0" i="1">
                                    <a:latin typeface="Cambria Math" panose="02040503050406030204" pitchFamily="18" charset="0"/>
                                  </a:rPr>
                                </m:ctrlPr>
                              </m:funcPr>
                              <m:fName>
                                <m:r>
                                  <m:rPr>
                                    <m:sty m:val="p"/>
                                  </m:rPr>
                                  <a:rPr lang="en-GB" sz="1100" b="0" i="0">
                                    <a:latin typeface="Cambria Math" panose="02040503050406030204" pitchFamily="18" charset="0"/>
                                  </a:rPr>
                                  <m:t>exp</m:t>
                                </m:r>
                              </m:fName>
                              <m:e>
                                <m:d>
                                  <m:dPr>
                                    <m:begChr m:val="{"/>
                                    <m:endChr m:val="}"/>
                                    <m:ctrlPr>
                                      <a:rPr lang="en-GB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r>
                                      <a:rPr lang="en-GB" sz="1100" b="0" i="1">
                                        <a:latin typeface="Cambria Math" panose="02040503050406030204" pitchFamily="18" charset="0"/>
                                      </a:rPr>
                                      <m:t>−</m:t>
                                    </m:r>
                                    <m:f>
                                      <m:fPr>
                                        <m:ctrlPr>
                                          <a:rPr lang="en-GB" sz="1100" b="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fPr>
                                      <m:num>
                                        <m:r>
                                          <a:rPr lang="en-GB" sz="1100" b="0" i="1">
                                            <a:latin typeface="Cambria Math" panose="02040503050406030204" pitchFamily="18" charset="0"/>
                                          </a:rPr>
                                          <m:t>𝑥</m:t>
                                        </m:r>
                                        <m:r>
                                          <a:rPr lang="en-GB" sz="1100" b="0" i="1">
                                            <a:latin typeface="Cambria Math" panose="02040503050406030204" pitchFamily="18" charset="0"/>
                                          </a:rPr>
                                          <m:t>−</m:t>
                                        </m:r>
                                        <m:r>
                                          <a:rPr lang="en-GB" sz="1100" b="0" i="1">
                                            <a:latin typeface="Cambria Math" panose="02040503050406030204" pitchFamily="18" charset="0"/>
                                          </a:rPr>
                                          <m:t>𝑢</m:t>
                                        </m:r>
                                      </m:num>
                                      <m:den>
                                        <m:r>
                                          <a:rPr lang="en-GB" sz="1100" b="0" i="1">
                                            <a:latin typeface="Cambria Math" panose="02040503050406030204" pitchFamily="18" charset="0"/>
                                          </a:rPr>
                                          <m:t>𝑠</m:t>
                                        </m:r>
                                      </m:den>
                                    </m:f>
                                  </m:e>
                                </m:d>
                              </m:e>
                            </m:func>
                          </m:e>
                        </m:d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^2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D0812C40-571A-4F44-B798-1A8092345106}"/>
                </a:ext>
              </a:extLst>
            </xdr:cNvPr>
            <xdr:cNvSpPr txBox="1"/>
          </xdr:nvSpPr>
          <xdr:spPr>
            <a:xfrm>
              <a:off x="18094625" y="1348597"/>
              <a:ext cx="1614481" cy="5294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i="0">
                  <a:latin typeface="Cambria Math" panose="02040503050406030204" pitchFamily="18" charset="0"/>
                </a:rPr>
                <a:t>(</a:t>
              </a:r>
              <a:r>
                <a:rPr lang="en-GB" sz="1100" b="0" i="0">
                  <a:latin typeface="Cambria Math" panose="02040503050406030204" pitchFamily="18" charset="0"/>
                </a:rPr>
                <a:t>𝐴𝑐∗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exp⁡{−(𝑥−𝑢)/𝑠}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</a:t>
              </a:r>
              <a:r>
                <a:rPr lang="en-GB" sz="1100" b="0" i="0">
                  <a:latin typeface="Cambria Math" panose="02040503050406030204" pitchFamily="18" charset="0"/>
                </a:rPr>
                <a:t>𝑠∗(1+exp⁡{−(𝑥−𝑢)/𝑠} )^2)</a:t>
              </a:r>
              <a:endParaRPr lang="en-GB" sz="1100"/>
            </a:p>
          </xdr:txBody>
        </xdr:sp>
      </mc:Fallback>
    </mc:AlternateContent>
    <xdr:clientData/>
  </xdr:oneCellAnchor>
  <xdr:twoCellAnchor>
    <xdr:from>
      <xdr:col>5</xdr:col>
      <xdr:colOff>729651</xdr:colOff>
      <xdr:row>6</xdr:row>
      <xdr:rowOff>51759</xdr:rowOff>
    </xdr:from>
    <xdr:to>
      <xdr:col>12</xdr:col>
      <xdr:colOff>147367</xdr:colOff>
      <xdr:row>21</xdr:row>
      <xdr:rowOff>99205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61CC823A-FF02-4236-8521-859F89FED5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132991</xdr:colOff>
      <xdr:row>5</xdr:row>
      <xdr:rowOff>1438</xdr:rowOff>
    </xdr:from>
    <xdr:to>
      <xdr:col>19</xdr:col>
      <xdr:colOff>600256</xdr:colOff>
      <xdr:row>20</xdr:row>
      <xdr:rowOff>48884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F53E8DF2-4C5D-49FE-AA7D-C1E547475C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555770</xdr:colOff>
      <xdr:row>6</xdr:row>
      <xdr:rowOff>176868</xdr:rowOff>
    </xdr:from>
    <xdr:to>
      <xdr:col>9</xdr:col>
      <xdr:colOff>192247</xdr:colOff>
      <xdr:row>22</xdr:row>
      <xdr:rowOff>11885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88D8C4B2-49AF-4413-B64E-F8D96A9A20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101368</xdr:colOff>
      <xdr:row>7</xdr:row>
      <xdr:rowOff>113951</xdr:rowOff>
    </xdr:from>
    <xdr:to>
      <xdr:col>16</xdr:col>
      <xdr:colOff>590726</xdr:colOff>
      <xdr:row>22</xdr:row>
      <xdr:rowOff>130729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9C5A6660-0719-4286-B484-3CBE7F9172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601980</xdr:colOff>
      <xdr:row>8</xdr:row>
      <xdr:rowOff>140970</xdr:rowOff>
    </xdr:from>
    <xdr:to>
      <xdr:col>9</xdr:col>
      <xdr:colOff>632460</xdr:colOff>
      <xdr:row>23</xdr:row>
      <xdr:rowOff>140970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325C3B41-C39A-4CC7-B877-3A00B25129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769620</xdr:colOff>
      <xdr:row>8</xdr:row>
      <xdr:rowOff>95250</xdr:rowOff>
    </xdr:from>
    <xdr:to>
      <xdr:col>16</xdr:col>
      <xdr:colOff>434340</xdr:colOff>
      <xdr:row>23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AFD24813-C5BE-47F4-8361-0F05A5A3AA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581025</xdr:colOff>
      <xdr:row>7</xdr:row>
      <xdr:rowOff>109538</xdr:rowOff>
    </xdr:from>
    <xdr:to>
      <xdr:col>9</xdr:col>
      <xdr:colOff>47625</xdr:colOff>
      <xdr:row>22</xdr:row>
      <xdr:rowOff>138113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F12E2300-DD40-40E7-BA01-D034DF2E0B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285750</xdr:colOff>
      <xdr:row>9</xdr:row>
      <xdr:rowOff>109538</xdr:rowOff>
    </xdr:from>
    <xdr:to>
      <xdr:col>16</xdr:col>
      <xdr:colOff>171450</xdr:colOff>
      <xdr:row>24</xdr:row>
      <xdr:rowOff>138113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xmlns="" id="{84B27AA8-34EF-45E9-9D3F-054C8BDFD1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525780</xdr:colOff>
      <xdr:row>7</xdr:row>
      <xdr:rowOff>125730</xdr:rowOff>
    </xdr:from>
    <xdr:to>
      <xdr:col>10</xdr:col>
      <xdr:colOff>190500</xdr:colOff>
      <xdr:row>22</xdr:row>
      <xdr:rowOff>125730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xmlns="" id="{E11BD031-23EF-4963-89D3-D3111B4DE9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220980</xdr:colOff>
      <xdr:row>6</xdr:row>
      <xdr:rowOff>26670</xdr:rowOff>
    </xdr:from>
    <xdr:to>
      <xdr:col>18</xdr:col>
      <xdr:colOff>99060</xdr:colOff>
      <xdr:row>21</xdr:row>
      <xdr:rowOff>26670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xmlns="" id="{5746552D-ED70-432A-945B-78B2403C15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</xdr:colOff>
      <xdr:row>5</xdr:row>
      <xdr:rowOff>72390</xdr:rowOff>
    </xdr:from>
    <xdr:to>
      <xdr:col>8</xdr:col>
      <xdr:colOff>464820</xdr:colOff>
      <xdr:row>20</xdr:row>
      <xdr:rowOff>72390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104C35D2-B1C4-4632-AFCC-180E55B976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373380</xdr:colOff>
      <xdr:row>5</xdr:row>
      <xdr:rowOff>179070</xdr:rowOff>
    </xdr:from>
    <xdr:to>
      <xdr:col>17</xdr:col>
      <xdr:colOff>38100</xdr:colOff>
      <xdr:row>20</xdr:row>
      <xdr:rowOff>179070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9FD2E0C6-9EBB-401F-858D-A3368953A0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re-Setup/Desktop/today/al/cd/Bhanu_Bharat/K_Cluster/infection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_Raw"/>
      <sheetName val="Albania"/>
      <sheetName val="01Austria"/>
      <sheetName val="02belgium"/>
      <sheetName val="03Bulgaria"/>
      <sheetName val="04Croatia"/>
      <sheetName val="05Czechia"/>
      <sheetName val="06Denmark"/>
      <sheetName val="07Estonia"/>
      <sheetName val="08Finland"/>
      <sheetName val="09France"/>
      <sheetName val="10Germany"/>
      <sheetName val="11Greece"/>
      <sheetName val="Hungary"/>
      <sheetName val="Ireland"/>
      <sheetName val="Italy"/>
      <sheetName val="Latvia"/>
      <sheetName val="lithuania"/>
      <sheetName val="Netherlands"/>
      <sheetName val="Norway"/>
      <sheetName val="Poland"/>
      <sheetName val="Portugal"/>
      <sheetName val="Romania"/>
      <sheetName val="Spain"/>
      <sheetName val="Switzerland"/>
      <sheetName val="UK"/>
    </sheetNames>
    <sheetDataSet>
      <sheetData sheetId="0">
        <row r="2">
          <cell r="N2">
            <v>0</v>
          </cell>
        </row>
        <row r="3">
          <cell r="N3">
            <v>0</v>
          </cell>
        </row>
        <row r="4">
          <cell r="N4">
            <v>0</v>
          </cell>
        </row>
        <row r="5">
          <cell r="N5">
            <v>0</v>
          </cell>
        </row>
        <row r="6">
          <cell r="N6">
            <v>0</v>
          </cell>
        </row>
        <row r="7">
          <cell r="N7">
            <v>1.191E-2</v>
          </cell>
        </row>
        <row r="8">
          <cell r="N8">
            <v>4.7638E-2</v>
          </cell>
        </row>
        <row r="9">
          <cell r="N9">
            <v>4.7638E-2</v>
          </cell>
        </row>
        <row r="10">
          <cell r="N10">
            <v>4.7638E-2</v>
          </cell>
        </row>
        <row r="11">
          <cell r="N11">
            <v>5.9547999999999997E-2</v>
          </cell>
        </row>
        <row r="12">
          <cell r="N12">
            <v>9.5277000000000001E-2</v>
          </cell>
        </row>
        <row r="13">
          <cell r="N13">
            <v>0.11909599999999999</v>
          </cell>
        </row>
        <row r="14">
          <cell r="N14">
            <v>0.14291499999999999</v>
          </cell>
        </row>
        <row r="15">
          <cell r="N15">
            <v>0.14291499999999999</v>
          </cell>
        </row>
        <row r="16">
          <cell r="N16">
            <v>0.14291499999999999</v>
          </cell>
        </row>
        <row r="17">
          <cell r="N17">
            <v>0.14291499999999999</v>
          </cell>
        </row>
        <row r="18">
          <cell r="N18">
            <v>0.15482499999999999</v>
          </cell>
        </row>
        <row r="19">
          <cell r="N19">
            <v>0.15482499999999999</v>
          </cell>
        </row>
        <row r="20">
          <cell r="N20">
            <v>0.16673399999999999</v>
          </cell>
        </row>
        <row r="21">
          <cell r="N21">
            <v>0.16673399999999999</v>
          </cell>
        </row>
        <row r="22">
          <cell r="N22">
            <v>0.190553</v>
          </cell>
        </row>
        <row r="23">
          <cell r="N23">
            <v>0.190553</v>
          </cell>
        </row>
        <row r="24">
          <cell r="N24">
            <v>0.190553</v>
          </cell>
        </row>
        <row r="25">
          <cell r="N25">
            <v>0.190553</v>
          </cell>
        </row>
        <row r="26">
          <cell r="N26">
            <v>0.190553</v>
          </cell>
        </row>
        <row r="27">
          <cell r="N27">
            <v>0.190553</v>
          </cell>
        </row>
        <row r="28">
          <cell r="N28">
            <v>0.190553</v>
          </cell>
        </row>
        <row r="29">
          <cell r="N29">
            <v>0.190553</v>
          </cell>
        </row>
        <row r="30">
          <cell r="N30">
            <v>0.190553</v>
          </cell>
        </row>
        <row r="31">
          <cell r="N31">
            <v>0.190553</v>
          </cell>
        </row>
        <row r="32">
          <cell r="N32">
            <v>0.190553</v>
          </cell>
        </row>
        <row r="33">
          <cell r="N33">
            <v>0.190553</v>
          </cell>
        </row>
        <row r="34">
          <cell r="N34">
            <v>0.190553</v>
          </cell>
        </row>
        <row r="35">
          <cell r="N35">
            <v>0.190553</v>
          </cell>
        </row>
        <row r="36">
          <cell r="N36">
            <v>0.202463</v>
          </cell>
        </row>
        <row r="37">
          <cell r="N37">
            <v>0.32155899999999998</v>
          </cell>
        </row>
        <row r="38">
          <cell r="N38">
            <v>0.54784100000000002</v>
          </cell>
        </row>
        <row r="39">
          <cell r="N39">
            <v>0.57165999999999995</v>
          </cell>
        </row>
        <row r="40">
          <cell r="N40">
            <v>0.94085700000000005</v>
          </cell>
        </row>
        <row r="41">
          <cell r="N41">
            <v>1.5482450000000001</v>
          </cell>
        </row>
        <row r="42">
          <cell r="N42">
            <v>1.8936230000000001</v>
          </cell>
        </row>
        <row r="43">
          <cell r="N43">
            <v>2.3342770000000002</v>
          </cell>
        </row>
        <row r="44">
          <cell r="N44">
            <v>3.1203090000000002</v>
          </cell>
        </row>
        <row r="45">
          <cell r="N45">
            <v>5.7404159999999997</v>
          </cell>
        </row>
        <row r="46">
          <cell r="N46">
            <v>7.9794169999999998</v>
          </cell>
        </row>
        <row r="47">
          <cell r="N47">
            <v>9.5157530000000001</v>
          </cell>
        </row>
        <row r="48">
          <cell r="N48">
            <v>12.385961</v>
          </cell>
        </row>
        <row r="49">
          <cell r="N49">
            <v>14.005663</v>
          </cell>
        </row>
        <row r="50">
          <cell r="N50">
            <v>17.352255</v>
          </cell>
        </row>
        <row r="51">
          <cell r="N51">
            <v>22.723474</v>
          </cell>
        </row>
        <row r="52">
          <cell r="N52">
            <v>24.748103</v>
          </cell>
        </row>
        <row r="53">
          <cell r="N53">
            <v>43.767698000000003</v>
          </cell>
        </row>
        <row r="54">
          <cell r="N54">
            <v>54.605414000000003</v>
          </cell>
        </row>
        <row r="55">
          <cell r="N55">
            <v>69.016002999999998</v>
          </cell>
        </row>
        <row r="56">
          <cell r="N56">
            <v>86.606449999999995</v>
          </cell>
        </row>
        <row r="57">
          <cell r="N57">
            <v>110.246961</v>
          </cell>
        </row>
        <row r="58">
          <cell r="N58">
            <v>146.80936500000001</v>
          </cell>
        </row>
        <row r="59">
          <cell r="N59">
            <v>182.45473100000001</v>
          </cell>
        </row>
        <row r="60">
          <cell r="N60">
            <v>236.38130000000001</v>
          </cell>
        </row>
        <row r="61">
          <cell r="N61">
            <v>264.54745100000002</v>
          </cell>
        </row>
        <row r="62">
          <cell r="N62">
            <v>296.22692799999999</v>
          </cell>
        </row>
        <row r="63">
          <cell r="N63">
            <v>346.044692</v>
          </cell>
        </row>
        <row r="64">
          <cell r="N64">
            <v>392.849332</v>
          </cell>
        </row>
        <row r="65">
          <cell r="N65">
            <v>444.501171</v>
          </cell>
        </row>
        <row r="66">
          <cell r="N66">
            <v>523.28302799999994</v>
          </cell>
        </row>
        <row r="67">
          <cell r="N67">
            <v>605.85213099999999</v>
          </cell>
        </row>
        <row r="68">
          <cell r="N68">
            <v>687.12308900000005</v>
          </cell>
        </row>
        <row r="69">
          <cell r="N69">
            <v>739.52523199999996</v>
          </cell>
        </row>
        <row r="70">
          <cell r="N70">
            <v>796.57210899999995</v>
          </cell>
        </row>
        <row r="71">
          <cell r="N71">
            <v>855.20295999999996</v>
          </cell>
        </row>
        <row r="72">
          <cell r="N72">
            <v>927.42264</v>
          </cell>
        </row>
        <row r="73">
          <cell r="N73">
            <v>1009.860737</v>
          </cell>
        </row>
        <row r="74">
          <cell r="N74">
            <v>1085.6651999999999</v>
          </cell>
        </row>
        <row r="75">
          <cell r="N75">
            <v>1144.4151469999999</v>
          </cell>
        </row>
        <row r="76">
          <cell r="N76">
            <v>1192.4226550000001</v>
          </cell>
        </row>
        <row r="77">
          <cell r="N77">
            <v>1231.1406919999999</v>
          </cell>
        </row>
        <row r="78">
          <cell r="N78">
            <v>1282.220871</v>
          </cell>
        </row>
        <row r="79">
          <cell r="N79">
            <v>1349.3075229999999</v>
          </cell>
        </row>
        <row r="80">
          <cell r="N80">
            <v>1407.4858099999999</v>
          </cell>
        </row>
        <row r="81">
          <cell r="N81">
            <v>1455.005026</v>
          </cell>
        </row>
        <row r="82">
          <cell r="N82">
            <v>1487.6015400000001</v>
          </cell>
        </row>
        <row r="83">
          <cell r="N83">
            <v>1522.687156</v>
          </cell>
        </row>
        <row r="84">
          <cell r="N84">
            <v>1549.1025999999999</v>
          </cell>
        </row>
        <row r="85">
          <cell r="N85">
            <v>1564.4302259999999</v>
          </cell>
        </row>
        <row r="86">
          <cell r="N86">
            <v>1604.8513330000001</v>
          </cell>
        </row>
        <row r="87">
          <cell r="N87">
            <v>1639.9250400000001</v>
          </cell>
        </row>
        <row r="88">
          <cell r="N88">
            <v>1683.978568</v>
          </cell>
        </row>
        <row r="89">
          <cell r="N89">
            <v>1707.142697</v>
          </cell>
        </row>
        <row r="90">
          <cell r="N90">
            <v>1729.0801389999999</v>
          </cell>
        </row>
        <row r="91">
          <cell r="N91">
            <v>1751.4820549999999</v>
          </cell>
        </row>
        <row r="92">
          <cell r="N92">
            <v>1766.0831969999999</v>
          </cell>
        </row>
        <row r="93">
          <cell r="N93">
            <v>1794.154072</v>
          </cell>
        </row>
        <row r="94">
          <cell r="N94">
            <v>1823.701734</v>
          </cell>
        </row>
        <row r="95">
          <cell r="N95">
            <v>1845.9726450000001</v>
          </cell>
        </row>
        <row r="96">
          <cell r="N96">
            <v>1864.003745</v>
          </cell>
        </row>
        <row r="97">
          <cell r="N97">
            <v>1878.9740850000001</v>
          </cell>
        </row>
        <row r="98">
          <cell r="N98">
            <v>1890.7407479999999</v>
          </cell>
        </row>
        <row r="99">
          <cell r="N99">
            <v>1904.4844000000001</v>
          </cell>
        </row>
        <row r="100">
          <cell r="N100">
            <v>1923.861283</v>
          </cell>
        </row>
        <row r="101">
          <cell r="N101">
            <v>1941.368363</v>
          </cell>
        </row>
        <row r="102">
          <cell r="N102">
            <v>1954.087792</v>
          </cell>
        </row>
        <row r="103">
          <cell r="N103">
            <v>1964.687316</v>
          </cell>
        </row>
        <row r="104">
          <cell r="N104">
            <v>1972.988292</v>
          </cell>
        </row>
        <row r="105">
          <cell r="N105">
            <v>1978.800166</v>
          </cell>
        </row>
        <row r="106">
          <cell r="N106">
            <v>1988.982855</v>
          </cell>
        </row>
        <row r="107">
          <cell r="N107">
            <v>2002.738417</v>
          </cell>
        </row>
        <row r="108">
          <cell r="N108">
            <v>2017.839761</v>
          </cell>
        </row>
        <row r="109">
          <cell r="N109">
            <v>2031.6310530000001</v>
          </cell>
        </row>
        <row r="110">
          <cell r="N110">
            <v>2040.3965020000001</v>
          </cell>
        </row>
        <row r="111">
          <cell r="N111">
            <v>2047.0063170000001</v>
          </cell>
        </row>
        <row r="112">
          <cell r="N112">
            <v>2055.3072929999998</v>
          </cell>
        </row>
        <row r="113">
          <cell r="N113">
            <v>2062.3934920000002</v>
          </cell>
        </row>
        <row r="114">
          <cell r="N114">
            <v>2073.4336699999999</v>
          </cell>
        </row>
        <row r="115">
          <cell r="N115">
            <v>2077.9593100000002</v>
          </cell>
        </row>
        <row r="116">
          <cell r="N116">
            <v>2086.9510409999998</v>
          </cell>
        </row>
        <row r="117">
          <cell r="N117">
            <v>2093.1321119999998</v>
          </cell>
        </row>
        <row r="118">
          <cell r="N118">
            <v>2100.4803219999999</v>
          </cell>
        </row>
        <row r="119">
          <cell r="N119">
            <v>2102.6478649999999</v>
          </cell>
        </row>
        <row r="120">
          <cell r="N120">
            <v>2117.2609170000001</v>
          </cell>
        </row>
        <row r="121">
          <cell r="N121">
            <v>2125.5380730000002</v>
          </cell>
        </row>
        <row r="122">
          <cell r="N122">
            <v>2132.0645220000001</v>
          </cell>
        </row>
        <row r="123">
          <cell r="N123">
            <v>2140.2702210000002</v>
          </cell>
        </row>
        <row r="124">
          <cell r="N124">
            <v>2143.557264</v>
          </cell>
        </row>
        <row r="125">
          <cell r="N125">
            <v>2147.6303400000002</v>
          </cell>
        </row>
        <row r="126">
          <cell r="N126">
            <v>2150.869745</v>
          </cell>
        </row>
        <row r="127">
          <cell r="N127">
            <v>2158.015492</v>
          </cell>
        </row>
        <row r="128">
          <cell r="N128">
            <v>2161.8741949999999</v>
          </cell>
        </row>
        <row r="129">
          <cell r="N129">
            <v>2169.8774309999999</v>
          </cell>
        </row>
        <row r="130">
          <cell r="N130">
            <v>2178.5237849999999</v>
          </cell>
        </row>
        <row r="131">
          <cell r="N131">
            <v>2181.7036419999999</v>
          </cell>
        </row>
        <row r="132">
          <cell r="N132">
            <v>2184.3356589999999</v>
          </cell>
        </row>
        <row r="133">
          <cell r="N133">
            <v>2186.5270209999999</v>
          </cell>
        </row>
        <row r="134">
          <cell r="N134">
            <v>2189.9212510000002</v>
          </cell>
        </row>
        <row r="135">
          <cell r="N135">
            <v>2192.8033679999999</v>
          </cell>
        </row>
        <row r="136">
          <cell r="N136">
            <v>2196.9836300000002</v>
          </cell>
        </row>
        <row r="137">
          <cell r="N137">
            <v>2202.366759</v>
          </cell>
        </row>
        <row r="138">
          <cell r="N138">
            <v>2208.6311970000002</v>
          </cell>
        </row>
        <row r="139">
          <cell r="N139">
            <v>2212.2040710000001</v>
          </cell>
        </row>
        <row r="140">
          <cell r="N140">
            <v>2216.479609</v>
          </cell>
        </row>
        <row r="141">
          <cell r="N141">
            <v>2221.207711</v>
          </cell>
        </row>
        <row r="142">
          <cell r="N142">
            <v>2221.3982649999998</v>
          </cell>
        </row>
        <row r="143">
          <cell r="N143">
            <v>2223.4109830000002</v>
          </cell>
        </row>
        <row r="144">
          <cell r="N144">
            <v>2229.7826070000001</v>
          </cell>
        </row>
        <row r="145">
          <cell r="N145">
            <v>2230.2709</v>
          </cell>
        </row>
        <row r="146">
          <cell r="N146">
            <v>2233.2602040000002</v>
          </cell>
        </row>
        <row r="147">
          <cell r="N147">
            <v>2235.2133749999998</v>
          </cell>
        </row>
        <row r="148">
          <cell r="N148">
            <v>2242.0018340000001</v>
          </cell>
        </row>
        <row r="149">
          <cell r="N149">
            <v>2246.1940060000002</v>
          </cell>
        </row>
        <row r="150">
          <cell r="N150">
            <v>2260.6403230000001</v>
          </cell>
        </row>
        <row r="151">
          <cell r="N151">
            <v>2266.3807400000001</v>
          </cell>
        </row>
        <row r="152">
          <cell r="N152">
            <v>2270.7991929999998</v>
          </cell>
        </row>
        <row r="153">
          <cell r="N153">
            <v>2277.9687589999999</v>
          </cell>
        </row>
        <row r="154">
          <cell r="N154">
            <v>2283.8759100000002</v>
          </cell>
        </row>
        <row r="155">
          <cell r="N155">
            <v>2292.3555289999999</v>
          </cell>
        </row>
        <row r="156">
          <cell r="N156">
            <v>2297.012174</v>
          </cell>
        </row>
        <row r="157">
          <cell r="N157">
            <v>2302.9669629999999</v>
          </cell>
        </row>
        <row r="158">
          <cell r="N158">
            <v>2310.8868320000001</v>
          </cell>
        </row>
        <row r="159">
          <cell r="N159">
            <v>2315.9126740000002</v>
          </cell>
        </row>
        <row r="160">
          <cell r="N160">
            <v>2318.711425</v>
          </cell>
        </row>
        <row r="161">
          <cell r="N161">
            <v>2322.8678669999999</v>
          </cell>
        </row>
        <row r="162">
          <cell r="N162">
            <v>2327.3458690000002</v>
          </cell>
        </row>
        <row r="163">
          <cell r="N163">
            <v>2333.0029180000001</v>
          </cell>
        </row>
        <row r="164">
          <cell r="N164">
            <v>2338.6837869999999</v>
          </cell>
        </row>
        <row r="165">
          <cell r="N165">
            <v>2343.5667130000002</v>
          </cell>
        </row>
        <row r="166">
          <cell r="N166">
            <v>2348.5449170000002</v>
          </cell>
        </row>
        <row r="167">
          <cell r="N167">
            <v>2352.4155300000002</v>
          </cell>
        </row>
        <row r="168">
          <cell r="N168">
            <v>2358.8586110000001</v>
          </cell>
        </row>
        <row r="169">
          <cell r="N169">
            <v>2362.181384</v>
          </cell>
        </row>
        <row r="170">
          <cell r="N170">
            <v>2366.4211930000001</v>
          </cell>
        </row>
        <row r="171">
          <cell r="N171">
            <v>2370.0178860000001</v>
          </cell>
        </row>
        <row r="172">
          <cell r="N172">
            <v>2373.9599560000001</v>
          </cell>
        </row>
        <row r="173">
          <cell r="N173">
            <v>2378.4498669999998</v>
          </cell>
        </row>
        <row r="174">
          <cell r="N174">
            <v>2380.9508780000001</v>
          </cell>
        </row>
        <row r="175">
          <cell r="N175">
            <v>2384.0592780000002</v>
          </cell>
        </row>
        <row r="176">
          <cell r="N176">
            <v>2387.346321</v>
          </cell>
        </row>
        <row r="177">
          <cell r="N177">
            <v>2392.5150779999999</v>
          </cell>
        </row>
        <row r="178">
          <cell r="N178">
            <v>2399.1844420000002</v>
          </cell>
        </row>
        <row r="179">
          <cell r="N179">
            <v>2406.2706400000002</v>
          </cell>
        </row>
        <row r="180">
          <cell r="N180">
            <v>2410.8081900000002</v>
          </cell>
        </row>
        <row r="181">
          <cell r="N181">
            <v>2414.488249</v>
          </cell>
        </row>
        <row r="182">
          <cell r="N182">
            <v>2421.5149000000001</v>
          </cell>
        </row>
        <row r="183">
          <cell r="N183">
            <v>2426.183454</v>
          </cell>
        </row>
        <row r="184">
          <cell r="N184">
            <v>2432.8409080000001</v>
          </cell>
        </row>
        <row r="185">
          <cell r="N185">
            <v>2440.0462029999999</v>
          </cell>
        </row>
        <row r="186">
          <cell r="N186">
            <v>2448.8831100000002</v>
          </cell>
        </row>
        <row r="187">
          <cell r="N187">
            <v>2456.6838830000002</v>
          </cell>
        </row>
        <row r="188">
          <cell r="N188">
            <v>2461.3167090000002</v>
          </cell>
        </row>
        <row r="189">
          <cell r="N189">
            <v>2466.6164709999998</v>
          </cell>
        </row>
        <row r="190">
          <cell r="N190">
            <v>2473.7026700000001</v>
          </cell>
        </row>
        <row r="191">
          <cell r="N191">
            <v>2483.6948050000001</v>
          </cell>
        </row>
        <row r="192">
          <cell r="N192">
            <v>2495.4733780000001</v>
          </cell>
        </row>
        <row r="193">
          <cell r="N193">
            <v>2505.7632530000001</v>
          </cell>
        </row>
        <row r="194">
          <cell r="N194">
            <v>2512.9804570000001</v>
          </cell>
        </row>
        <row r="195">
          <cell r="N195">
            <v>2515.5410160000001</v>
          </cell>
        </row>
        <row r="196">
          <cell r="N196">
            <v>2526.15245</v>
          </cell>
        </row>
        <row r="197">
          <cell r="N197">
            <v>2534.6916179999998</v>
          </cell>
        </row>
        <row r="198">
          <cell r="N198">
            <v>2549.9954250000001</v>
          </cell>
        </row>
        <row r="199">
          <cell r="N199">
            <v>2561.023694</v>
          </cell>
        </row>
        <row r="200">
          <cell r="N200">
            <v>2574.8030749999998</v>
          </cell>
        </row>
        <row r="201">
          <cell r="N201">
            <v>2583.2231470000002</v>
          </cell>
        </row>
        <row r="202">
          <cell r="N202">
            <v>2587.8083339999998</v>
          </cell>
        </row>
        <row r="203">
          <cell r="N203">
            <v>2602.3380189999998</v>
          </cell>
        </row>
        <row r="204">
          <cell r="N204">
            <v>2614.6287029999999</v>
          </cell>
        </row>
        <row r="205">
          <cell r="N205">
            <v>2630.3374370000001</v>
          </cell>
        </row>
        <row r="206">
          <cell r="N206">
            <v>2647.272856</v>
          </cell>
        </row>
        <row r="207">
          <cell r="N207">
            <v>2665.2563190000001</v>
          </cell>
        </row>
        <row r="208">
          <cell r="N208">
            <v>2673.5572940000002</v>
          </cell>
        </row>
        <row r="209">
          <cell r="N209">
            <v>2679.7383650000002</v>
          </cell>
        </row>
        <row r="210">
          <cell r="N210">
            <v>2699.90128</v>
          </cell>
        </row>
        <row r="211">
          <cell r="N211">
            <v>2716.8128809999998</v>
          </cell>
        </row>
        <row r="212">
          <cell r="N212">
            <v>2735.7014709999999</v>
          </cell>
        </row>
        <row r="213">
          <cell r="N213">
            <v>2754.5900609999999</v>
          </cell>
        </row>
        <row r="214">
          <cell r="N214">
            <v>2775.2769979999998</v>
          </cell>
        </row>
        <row r="215">
          <cell r="N215">
            <v>2785.1857669999999</v>
          </cell>
        </row>
        <row r="216">
          <cell r="N216">
            <v>2792.7245290000001</v>
          </cell>
        </row>
        <row r="217">
          <cell r="N217">
            <v>2812.1133220000002</v>
          </cell>
        </row>
        <row r="218">
          <cell r="N218">
            <v>2829.5132149999999</v>
          </cell>
        </row>
        <row r="219">
          <cell r="N219">
            <v>2846.5081829999999</v>
          </cell>
        </row>
        <row r="220">
          <cell r="N220">
            <v>2865.0990339999998</v>
          </cell>
        </row>
        <row r="221">
          <cell r="N221">
            <v>2883.6184269999999</v>
          </cell>
        </row>
        <row r="222">
          <cell r="N222">
            <v>2892.0623179999998</v>
          </cell>
        </row>
        <row r="223">
          <cell r="N223">
            <v>2897.659819</v>
          </cell>
        </row>
        <row r="224">
          <cell r="N224">
            <v>2915.4884569999999</v>
          </cell>
        </row>
        <row r="225">
          <cell r="N225">
            <v>2929.9347750000002</v>
          </cell>
        </row>
        <row r="226">
          <cell r="N226">
            <v>2946.5605460000002</v>
          </cell>
        </row>
        <row r="227">
          <cell r="N227">
            <v>2963.5793319999998</v>
          </cell>
        </row>
        <row r="228">
          <cell r="N228">
            <v>2980.7648530000001</v>
          </cell>
        </row>
        <row r="229">
          <cell r="N229">
            <v>2989.994776</v>
          </cell>
        </row>
        <row r="230">
          <cell r="N230">
            <v>2997.974193</v>
          </cell>
        </row>
        <row r="231">
          <cell r="N231">
            <v>3020.578571</v>
          </cell>
        </row>
        <row r="232">
          <cell r="N232">
            <v>3036.4302189999999</v>
          </cell>
        </row>
        <row r="233">
          <cell r="N233">
            <v>3054.0087560000002</v>
          </cell>
        </row>
        <row r="234">
          <cell r="N234">
            <v>3074.445592</v>
          </cell>
        </row>
        <row r="235">
          <cell r="N235">
            <v>3093.3341820000001</v>
          </cell>
        </row>
        <row r="236">
          <cell r="N236">
            <v>3106.2203450000002</v>
          </cell>
        </row>
        <row r="237">
          <cell r="N237">
            <v>3117.1771570000001</v>
          </cell>
        </row>
        <row r="238">
          <cell r="N238">
            <v>3134.8628800000001</v>
          </cell>
        </row>
        <row r="239">
          <cell r="N239">
            <v>3156.204843</v>
          </cell>
        </row>
        <row r="240">
          <cell r="N240">
            <v>3178.29711</v>
          </cell>
        </row>
        <row r="241">
          <cell r="N241">
            <v>3204.2480799999998</v>
          </cell>
        </row>
        <row r="242">
          <cell r="N242">
            <v>3230.4372410000001</v>
          </cell>
        </row>
        <row r="243">
          <cell r="N243">
            <v>3250.50488</v>
          </cell>
        </row>
        <row r="244">
          <cell r="N244">
            <v>3262.8074740000002</v>
          </cell>
        </row>
        <row r="245">
          <cell r="N245">
            <v>3281.8032499999999</v>
          </cell>
        </row>
        <row r="246">
          <cell r="N246">
            <v>3303.8597880000002</v>
          </cell>
        </row>
        <row r="247">
          <cell r="N247">
            <v>3323.0699370000002</v>
          </cell>
        </row>
        <row r="248">
          <cell r="N248">
            <v>3350.7120669999999</v>
          </cell>
        </row>
        <row r="249">
          <cell r="N249">
            <v>3378.890128</v>
          </cell>
        </row>
        <row r="250">
          <cell r="N250">
            <v>3394.5393130000002</v>
          </cell>
        </row>
        <row r="251">
          <cell r="N251">
            <v>3410.1765890000001</v>
          </cell>
        </row>
        <row r="252">
          <cell r="N252">
            <v>3437.4733409999999</v>
          </cell>
        </row>
        <row r="253">
          <cell r="N253">
            <v>3459.3869639999998</v>
          </cell>
        </row>
        <row r="254">
          <cell r="N254">
            <v>3488.4701530000002</v>
          </cell>
        </row>
        <row r="255">
          <cell r="N255">
            <v>3519.7447040000002</v>
          </cell>
        </row>
        <row r="256">
          <cell r="N256">
            <v>3553.5083570000002</v>
          </cell>
        </row>
        <row r="257">
          <cell r="N257">
            <v>3573.1948889999999</v>
          </cell>
        </row>
        <row r="258">
          <cell r="N258">
            <v>3591.6070970000001</v>
          </cell>
        </row>
        <row r="259">
          <cell r="N259">
            <v>3628.5267880000001</v>
          </cell>
        </row>
        <row r="260">
          <cell r="N260">
            <v>3657.752892</v>
          </cell>
        </row>
        <row r="261">
          <cell r="N261">
            <v>3705.5102980000001</v>
          </cell>
        </row>
        <row r="262">
          <cell r="N262">
            <v>3762.7239100000002</v>
          </cell>
        </row>
        <row r="263">
          <cell r="N263">
            <v>3816.9601269999998</v>
          </cell>
        </row>
        <row r="264">
          <cell r="N264">
            <v>3852.3077539999999</v>
          </cell>
        </row>
        <row r="265">
          <cell r="N265">
            <v>3886.2024120000001</v>
          </cell>
        </row>
        <row r="266">
          <cell r="N266">
            <v>3964.1029610000001</v>
          </cell>
        </row>
        <row r="267">
          <cell r="N267">
            <v>4017.2673159999999</v>
          </cell>
        </row>
        <row r="268">
          <cell r="N268">
            <v>4102.6947170000003</v>
          </cell>
        </row>
        <row r="269">
          <cell r="N269">
            <v>4193.4457000000002</v>
          </cell>
        </row>
        <row r="270">
          <cell r="N270">
            <v>4285.0899010000003</v>
          </cell>
        </row>
        <row r="271">
          <cell r="N271">
            <v>4342.9942680000004</v>
          </cell>
        </row>
        <row r="272">
          <cell r="N272">
            <v>4390.7159460000003</v>
          </cell>
        </row>
        <row r="273">
          <cell r="N273">
            <v>4490.7206699999997</v>
          </cell>
        </row>
        <row r="274">
          <cell r="N274">
            <v>4592.2260020000003</v>
          </cell>
        </row>
        <row r="275">
          <cell r="N275">
            <v>4739.0830050000004</v>
          </cell>
        </row>
        <row r="276">
          <cell r="N276">
            <v>4809.9688120000001</v>
          </cell>
        </row>
        <row r="277">
          <cell r="N277">
            <v>4970.4622820000004</v>
          </cell>
        </row>
        <row r="278">
          <cell r="N278">
            <v>5095.0126460000001</v>
          </cell>
        </row>
        <row r="279">
          <cell r="N279">
            <v>5212.7983709999999</v>
          </cell>
        </row>
        <row r="280">
          <cell r="N280">
            <v>5362.3826669999999</v>
          </cell>
        </row>
        <row r="281">
          <cell r="N281">
            <v>5519.1246199999996</v>
          </cell>
        </row>
        <row r="282">
          <cell r="N282">
            <v>5712.0835989999996</v>
          </cell>
        </row>
        <row r="283">
          <cell r="N283">
            <v>5935.1857200000004</v>
          </cell>
        </row>
        <row r="284">
          <cell r="N284">
            <v>6166.0171559999999</v>
          </cell>
        </row>
        <row r="285">
          <cell r="N285">
            <v>6333.394362</v>
          </cell>
        </row>
        <row r="286">
          <cell r="N286">
            <v>6482.93102</v>
          </cell>
        </row>
        <row r="287">
          <cell r="N287">
            <v>6783.6716779999997</v>
          </cell>
        </row>
        <row r="288">
          <cell r="N288">
            <v>6873.386528</v>
          </cell>
        </row>
        <row r="289">
          <cell r="N289">
            <v>7248.3000359999996</v>
          </cell>
        </row>
        <row r="290">
          <cell r="N290">
            <v>7516.9920199999997</v>
          </cell>
        </row>
        <row r="291">
          <cell r="N291">
            <v>7788.7685849999998</v>
          </cell>
        </row>
        <row r="292">
          <cell r="N292">
            <v>7956.9556419999999</v>
          </cell>
        </row>
        <row r="293">
          <cell r="N293">
            <v>8129.7636149999998</v>
          </cell>
        </row>
        <row r="294">
          <cell r="N294">
            <v>8207.4378809999998</v>
          </cell>
        </row>
        <row r="295">
          <cell r="N295">
            <v>8523.6014429999996</v>
          </cell>
        </row>
        <row r="296">
          <cell r="N296">
            <v>8790.3878939999995</v>
          </cell>
        </row>
        <row r="297">
          <cell r="N297">
            <v>9085.0070290000003</v>
          </cell>
        </row>
        <row r="298">
          <cell r="N298">
            <v>9350.1261400000003</v>
          </cell>
        </row>
        <row r="299">
          <cell r="N299">
            <v>9524.4823579999993</v>
          </cell>
        </row>
        <row r="300">
          <cell r="N300">
            <v>9562.7478319999991</v>
          </cell>
        </row>
        <row r="301">
          <cell r="N301">
            <v>9736.3894749999999</v>
          </cell>
        </row>
        <row r="302">
          <cell r="N302">
            <v>10048.78961</v>
          </cell>
        </row>
        <row r="303">
          <cell r="N303">
            <v>10331.368162000001</v>
          </cell>
        </row>
        <row r="304">
          <cell r="N304">
            <v>10617.686320999999</v>
          </cell>
        </row>
        <row r="305">
          <cell r="N305">
            <v>10886.759410999999</v>
          </cell>
        </row>
        <row r="306">
          <cell r="N306">
            <v>11051.969074000001</v>
          </cell>
        </row>
        <row r="307">
          <cell r="N307">
            <v>11104.097296</v>
          </cell>
        </row>
        <row r="308">
          <cell r="N308">
            <v>11276.250243</v>
          </cell>
        </row>
        <row r="309">
          <cell r="N309">
            <v>11471.210031000001</v>
          </cell>
        </row>
        <row r="310">
          <cell r="N310">
            <v>11860.498399</v>
          </cell>
        </row>
        <row r="311">
          <cell r="N311">
            <v>12121.925541000001</v>
          </cell>
        </row>
        <row r="312">
          <cell r="N312">
            <v>12369.871041</v>
          </cell>
        </row>
        <row r="313">
          <cell r="N313">
            <v>12534.759145</v>
          </cell>
        </row>
        <row r="314">
          <cell r="N314">
            <v>12572.834064999999</v>
          </cell>
        </row>
        <row r="315">
          <cell r="N315">
            <v>12742.20017</v>
          </cell>
        </row>
        <row r="316">
          <cell r="N316">
            <v>13037.152773</v>
          </cell>
        </row>
        <row r="317">
          <cell r="N317">
            <v>13314.348196000001</v>
          </cell>
        </row>
        <row r="318">
          <cell r="N318">
            <v>13595.307045</v>
          </cell>
        </row>
        <row r="319">
          <cell r="N319">
            <v>13785.503001999999</v>
          </cell>
        </row>
        <row r="320">
          <cell r="N320">
            <v>14096.652631000001</v>
          </cell>
        </row>
        <row r="321">
          <cell r="N321">
            <v>14226.586123999999</v>
          </cell>
        </row>
        <row r="322">
          <cell r="N322">
            <v>14291.564780999999</v>
          </cell>
        </row>
        <row r="323">
          <cell r="N323">
            <v>14640.074755</v>
          </cell>
        </row>
        <row r="324">
          <cell r="N324">
            <v>14938.874152</v>
          </cell>
        </row>
        <row r="325">
          <cell r="N325">
            <v>15328.72227</v>
          </cell>
        </row>
        <row r="326">
          <cell r="N326">
            <v>15652.865248</v>
          </cell>
        </row>
        <row r="327">
          <cell r="N327">
            <v>15912.398767000001</v>
          </cell>
        </row>
        <row r="328">
          <cell r="N328">
            <v>16087.576746999999</v>
          </cell>
        </row>
        <row r="329">
          <cell r="N329">
            <v>16164.405433</v>
          </cell>
        </row>
        <row r="330">
          <cell r="N330">
            <v>16567.246900999999</v>
          </cell>
        </row>
        <row r="331">
          <cell r="N331">
            <v>16957.214114999999</v>
          </cell>
        </row>
        <row r="332">
          <cell r="N332">
            <v>17316.633263</v>
          </cell>
        </row>
        <row r="333">
          <cell r="N333">
            <v>17707.624701000001</v>
          </cell>
        </row>
        <row r="334">
          <cell r="N334">
            <v>17965.812438000001</v>
          </cell>
        </row>
        <row r="335">
          <cell r="N335">
            <v>18042.557756999999</v>
          </cell>
        </row>
        <row r="336">
          <cell r="N336">
            <v>18271.888586000001</v>
          </cell>
        </row>
        <row r="337">
          <cell r="N337">
            <v>18702.455550999999</v>
          </cell>
        </row>
        <row r="338">
          <cell r="N338">
            <v>19104.499078000001</v>
          </cell>
        </row>
        <row r="339">
          <cell r="N339">
            <v>19419.709871999999</v>
          </cell>
        </row>
        <row r="340">
          <cell r="N340">
            <v>19445.196369000001</v>
          </cell>
        </row>
        <row r="341">
          <cell r="N341">
            <v>19606.023306999999</v>
          </cell>
        </row>
        <row r="342">
          <cell r="N342">
            <v>19753.690161999999</v>
          </cell>
        </row>
        <row r="343">
          <cell r="N343">
            <v>19920.471889</v>
          </cell>
        </row>
        <row r="344">
          <cell r="N344">
            <v>20152.30373</v>
          </cell>
        </row>
        <row r="345">
          <cell r="N345">
            <v>20736.397062</v>
          </cell>
        </row>
        <row r="346">
          <cell r="N346">
            <v>20967.049855000001</v>
          </cell>
        </row>
        <row r="347">
          <cell r="N347">
            <v>20992.262430999999</v>
          </cell>
        </row>
        <row r="348">
          <cell r="N348">
            <v>21122.112557</v>
          </cell>
        </row>
        <row r="349">
          <cell r="N349">
            <v>21245.448144000002</v>
          </cell>
        </row>
        <row r="350">
          <cell r="N350">
            <v>21392.174143</v>
          </cell>
        </row>
        <row r="351">
          <cell r="N351">
            <v>21610.702985</v>
          </cell>
        </row>
        <row r="352">
          <cell r="N352">
            <v>21928.248057000001</v>
          </cell>
        </row>
        <row r="353">
          <cell r="N353">
            <v>22468.144946</v>
          </cell>
        </row>
        <row r="354">
          <cell r="N354">
            <v>22695.343960999999</v>
          </cell>
        </row>
        <row r="355">
          <cell r="N355">
            <v>22967.168163999999</v>
          </cell>
        </row>
        <row r="356">
          <cell r="N356">
            <v>22978.458444</v>
          </cell>
        </row>
        <row r="357">
          <cell r="N357">
            <v>23117.871961000001</v>
          </cell>
        </row>
        <row r="358">
          <cell r="N358">
            <v>23441.931572000001</v>
          </cell>
        </row>
        <row r="359">
          <cell r="N359">
            <v>23746.411838</v>
          </cell>
        </row>
        <row r="360">
          <cell r="N360">
            <v>24000.597956000001</v>
          </cell>
        </row>
        <row r="361">
          <cell r="N361">
            <v>24102.936957999998</v>
          </cell>
        </row>
        <row r="362">
          <cell r="N362">
            <v>24279.401172000002</v>
          </cell>
        </row>
        <row r="363">
          <cell r="N363">
            <v>24416.170762999998</v>
          </cell>
        </row>
        <row r="364">
          <cell r="N364">
            <v>24526.370085999999</v>
          </cell>
        </row>
        <row r="365">
          <cell r="N365">
            <v>24672.059950999999</v>
          </cell>
        </row>
        <row r="366">
          <cell r="N366">
            <v>25017.473435</v>
          </cell>
        </row>
        <row r="367">
          <cell r="N367">
            <v>25116.049009999999</v>
          </cell>
        </row>
        <row r="368">
          <cell r="N368">
            <v>25310.961159999999</v>
          </cell>
        </row>
        <row r="369">
          <cell r="N369">
            <v>25458.997211000002</v>
          </cell>
        </row>
        <row r="370">
          <cell r="N370">
            <v>25579.021936000001</v>
          </cell>
        </row>
        <row r="371">
          <cell r="N371">
            <v>25661.043197999999</v>
          </cell>
        </row>
        <row r="372">
          <cell r="N372">
            <v>25772.838404999999</v>
          </cell>
        </row>
        <row r="373">
          <cell r="N373">
            <v>25959.056562999998</v>
          </cell>
        </row>
        <row r="374">
          <cell r="N374">
            <v>26136.306809000002</v>
          </cell>
        </row>
        <row r="375">
          <cell r="N375">
            <v>26289.118600999998</v>
          </cell>
        </row>
        <row r="376">
          <cell r="N376">
            <v>26497.750584000001</v>
          </cell>
        </row>
        <row r="377">
          <cell r="N377">
            <v>26506.658949000001</v>
          </cell>
        </row>
        <row r="378">
          <cell r="N378">
            <v>26586.072013000001</v>
          </cell>
        </row>
        <row r="379">
          <cell r="N379">
            <v>26677.656665999999</v>
          </cell>
        </row>
        <row r="380">
          <cell r="N380">
            <v>26826.371564000001</v>
          </cell>
        </row>
        <row r="381">
          <cell r="N381">
            <v>26981.577181000001</v>
          </cell>
        </row>
        <row r="382">
          <cell r="N382">
            <v>27110.617456</v>
          </cell>
        </row>
        <row r="383">
          <cell r="N383">
            <v>27213.420932000001</v>
          </cell>
        </row>
        <row r="384">
          <cell r="N384">
            <v>27292.857814999999</v>
          </cell>
        </row>
        <row r="385">
          <cell r="N385">
            <v>27348.237352</v>
          </cell>
        </row>
        <row r="386">
          <cell r="N386">
            <v>27416.455414</v>
          </cell>
        </row>
        <row r="387">
          <cell r="N387">
            <v>27526.571370000001</v>
          </cell>
        </row>
        <row r="388">
          <cell r="N388">
            <v>27644.809657999998</v>
          </cell>
        </row>
        <row r="389">
          <cell r="N389">
            <v>27754.342044000001</v>
          </cell>
        </row>
        <row r="390">
          <cell r="N390">
            <v>27831.563747</v>
          </cell>
        </row>
        <row r="391">
          <cell r="N391">
            <v>27889.182283999999</v>
          </cell>
        </row>
        <row r="392">
          <cell r="N392">
            <v>27950.302237</v>
          </cell>
        </row>
        <row r="393">
          <cell r="N393">
            <v>28020.449649999999</v>
          </cell>
        </row>
        <row r="394">
          <cell r="N394">
            <v>28134.757777999999</v>
          </cell>
        </row>
        <row r="395">
          <cell r="N395">
            <v>28252.007570999998</v>
          </cell>
        </row>
        <row r="396">
          <cell r="N396">
            <v>28359.789250000002</v>
          </cell>
        </row>
        <row r="397">
          <cell r="N397">
            <v>28445.085646</v>
          </cell>
        </row>
        <row r="398">
          <cell r="N398">
            <v>28517.662612</v>
          </cell>
        </row>
        <row r="399">
          <cell r="N399">
            <v>28577.019948000001</v>
          </cell>
        </row>
        <row r="400">
          <cell r="N400">
            <v>28645.666754000002</v>
          </cell>
        </row>
        <row r="401">
          <cell r="N401">
            <v>28773.980544999999</v>
          </cell>
        </row>
        <row r="402">
          <cell r="N402">
            <v>28905.367007000001</v>
          </cell>
        </row>
        <row r="403">
          <cell r="N403">
            <v>29017.757693</v>
          </cell>
        </row>
        <row r="404">
          <cell r="N404">
            <v>29109.116064000002</v>
          </cell>
        </row>
        <row r="405">
          <cell r="N405">
            <v>29181.978859999999</v>
          </cell>
        </row>
        <row r="406">
          <cell r="N406">
            <v>29244.789973999999</v>
          </cell>
        </row>
        <row r="407">
          <cell r="N407">
            <v>29322.106951999998</v>
          </cell>
        </row>
        <row r="408">
          <cell r="N408">
            <v>29451.349689999999</v>
          </cell>
        </row>
        <row r="409">
          <cell r="N409">
            <v>29587.035510000002</v>
          </cell>
        </row>
        <row r="410">
          <cell r="N410">
            <v>29701.141175000001</v>
          </cell>
        </row>
        <row r="411">
          <cell r="N411">
            <v>29799.561925000002</v>
          </cell>
        </row>
        <row r="412">
          <cell r="N412">
            <v>29877.021819000001</v>
          </cell>
        </row>
        <row r="413">
          <cell r="N413">
            <v>29938.106043</v>
          </cell>
        </row>
        <row r="414">
          <cell r="N414">
            <v>30019.496098</v>
          </cell>
        </row>
        <row r="415">
          <cell r="N415">
            <v>30271.538492</v>
          </cell>
        </row>
        <row r="416">
          <cell r="N416">
            <v>30328.049438999999</v>
          </cell>
        </row>
        <row r="417">
          <cell r="N417">
            <v>30480.134747</v>
          </cell>
        </row>
        <row r="418">
          <cell r="N418">
            <v>30605.995165</v>
          </cell>
        </row>
        <row r="419">
          <cell r="N419">
            <v>30712.919354000001</v>
          </cell>
        </row>
        <row r="420">
          <cell r="N420">
            <v>30790.843721000001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4">
          <cell r="G4">
            <v>0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1"/>
  <sheetViews>
    <sheetView tabSelected="1" topLeftCell="A3" zoomScale="77" zoomScaleNormal="77" workbookViewId="0">
      <selection activeCell="J64" sqref="J5:J64"/>
    </sheetView>
  </sheetViews>
  <sheetFormatPr defaultRowHeight="15" x14ac:dyDescent="0.25"/>
  <cols>
    <col min="1" max="2" width="14.42578125" customWidth="1"/>
    <col min="3" max="3" width="12.85546875" bestFit="1" customWidth="1"/>
    <col min="4" max="4" width="18.85546875" bestFit="1" customWidth="1"/>
    <col min="5" max="5" width="15.7109375" bestFit="1" customWidth="1"/>
    <col min="6" max="6" width="17.7109375" customWidth="1"/>
    <col min="9" max="9" width="14.7109375" bestFit="1" customWidth="1"/>
    <col min="10" max="10" width="12.28515625" bestFit="1" customWidth="1"/>
    <col min="11" max="11" width="20.5703125" customWidth="1"/>
  </cols>
  <sheetData>
    <row r="1" spans="1:12" s="6" customFormat="1" ht="23.45" x14ac:dyDescent="0.45">
      <c r="A1" s="26" t="s">
        <v>468</v>
      </c>
      <c r="B1" s="26"/>
    </row>
    <row r="2" spans="1:12" x14ac:dyDescent="0.25">
      <c r="A2" s="7" t="s">
        <v>36</v>
      </c>
      <c r="B2" s="7" t="s">
        <v>37</v>
      </c>
      <c r="C2" s="8" t="s">
        <v>38</v>
      </c>
      <c r="D2" t="s">
        <v>39</v>
      </c>
      <c r="E2" t="s">
        <v>40</v>
      </c>
      <c r="F2" s="27" t="s">
        <v>467</v>
      </c>
      <c r="G2" s="27"/>
      <c r="H2" s="27"/>
      <c r="I2" s="27"/>
      <c r="J2" s="27"/>
      <c r="K2" s="27"/>
      <c r="L2" s="14"/>
    </row>
    <row r="3" spans="1:12" ht="24" x14ac:dyDescent="0.25">
      <c r="A3" s="9" t="s">
        <v>41</v>
      </c>
      <c r="B3" s="9"/>
      <c r="C3" s="10">
        <f>[1]Sheet1_Raw!N2</f>
        <v>0</v>
      </c>
      <c r="F3" s="11" t="s">
        <v>36</v>
      </c>
      <c r="G3" s="11" t="s">
        <v>37</v>
      </c>
      <c r="H3" s="11" t="s">
        <v>38</v>
      </c>
      <c r="I3" s="11" t="s">
        <v>42</v>
      </c>
      <c r="J3" s="11" t="s">
        <v>43</v>
      </c>
      <c r="K3" s="11"/>
    </row>
    <row r="4" spans="1:12" ht="24" x14ac:dyDescent="0.25">
      <c r="A4" s="9" t="s">
        <v>44</v>
      </c>
      <c r="B4" s="9"/>
      <c r="C4" s="10">
        <f>[1]Sheet1_Raw!N3</f>
        <v>0</v>
      </c>
      <c r="F4" t="s">
        <v>85</v>
      </c>
      <c r="G4">
        <v>0</v>
      </c>
      <c r="H4">
        <v>1.0817490000000001</v>
      </c>
      <c r="I4">
        <v>0.79843371428571441</v>
      </c>
      <c r="J4">
        <v>0.10302371428571433</v>
      </c>
    </row>
    <row r="5" spans="1:12" ht="24" x14ac:dyDescent="0.25">
      <c r="A5" s="9" t="s">
        <v>45</v>
      </c>
      <c r="B5" s="9"/>
      <c r="C5" s="10">
        <f>[1]Sheet1_Raw!N4</f>
        <v>0</v>
      </c>
      <c r="F5" t="s">
        <v>86</v>
      </c>
      <c r="G5">
        <v>1</v>
      </c>
      <c r="H5">
        <v>2.163497</v>
      </c>
      <c r="I5">
        <v>1.0559928571428574</v>
      </c>
      <c r="J5">
        <v>0.25755914285714299</v>
      </c>
    </row>
    <row r="6" spans="1:12" ht="24" x14ac:dyDescent="0.25">
      <c r="A6" s="9" t="s">
        <v>46</v>
      </c>
      <c r="B6" s="9"/>
      <c r="C6" s="10">
        <f>[1]Sheet1_Raw!N5</f>
        <v>0</v>
      </c>
      <c r="F6" t="s">
        <v>87</v>
      </c>
      <c r="G6">
        <v>2</v>
      </c>
      <c r="H6">
        <v>2.7043720000000002</v>
      </c>
      <c r="I6">
        <v>1.3908198571428574</v>
      </c>
      <c r="J6">
        <v>0.33482699999999999</v>
      </c>
    </row>
    <row r="7" spans="1:12" ht="24" x14ac:dyDescent="0.25">
      <c r="A7" s="9" t="s">
        <v>47</v>
      </c>
      <c r="B7" s="9"/>
      <c r="C7" s="10">
        <f>[1]Sheet1_Raw!N6</f>
        <v>0</v>
      </c>
      <c r="F7" t="s">
        <v>88</v>
      </c>
      <c r="G7">
        <v>3</v>
      </c>
      <c r="H7">
        <v>2.7043720000000002</v>
      </c>
      <c r="I7">
        <v>1.6998909999999998</v>
      </c>
      <c r="J7">
        <v>0.30907114285714243</v>
      </c>
    </row>
    <row r="8" spans="1:12" ht="24" x14ac:dyDescent="0.25">
      <c r="A8" s="9" t="s">
        <v>48</v>
      </c>
      <c r="B8" s="9"/>
      <c r="C8" s="10">
        <f>[1]Sheet1_Raw!N7</f>
        <v>1.191E-2</v>
      </c>
      <c r="F8" t="s">
        <v>89</v>
      </c>
      <c r="G8">
        <v>4</v>
      </c>
      <c r="H8">
        <v>4.1467029999999996</v>
      </c>
      <c r="I8">
        <v>2.1377415714285712</v>
      </c>
      <c r="J8">
        <v>0.43785057142857142</v>
      </c>
    </row>
    <row r="9" spans="1:12" ht="24" x14ac:dyDescent="0.25">
      <c r="A9" s="9" t="s">
        <v>49</v>
      </c>
      <c r="B9" s="9"/>
      <c r="C9" s="10">
        <f>[1]Sheet1_Raw!N8</f>
        <v>4.7638E-2</v>
      </c>
      <c r="F9" t="s">
        <v>90</v>
      </c>
      <c r="G9">
        <v>5</v>
      </c>
      <c r="H9">
        <v>5.4087430000000003</v>
      </c>
      <c r="I9">
        <v>2.7558835714285719</v>
      </c>
      <c r="J9">
        <v>0.61814200000000064</v>
      </c>
    </row>
    <row r="10" spans="1:12" ht="24" x14ac:dyDescent="0.25">
      <c r="A10" s="9" t="s">
        <v>50</v>
      </c>
      <c r="B10" s="9"/>
      <c r="C10" s="10">
        <f>[1]Sheet1_Raw!N9</f>
        <v>4.7638E-2</v>
      </c>
      <c r="F10" t="s">
        <v>91</v>
      </c>
      <c r="G10">
        <v>6</v>
      </c>
      <c r="H10">
        <v>7.2116579999999999</v>
      </c>
      <c r="I10">
        <v>3.6315848571428573</v>
      </c>
      <c r="J10">
        <v>0.8757012857142854</v>
      </c>
    </row>
    <row r="11" spans="1:12" ht="24" x14ac:dyDescent="0.25">
      <c r="A11" s="9" t="s">
        <v>51</v>
      </c>
      <c r="B11" s="9"/>
      <c r="C11" s="10">
        <f>[1]Sheet1_Raw!N10</f>
        <v>4.7638E-2</v>
      </c>
      <c r="F11" t="s">
        <v>92</v>
      </c>
      <c r="G11">
        <v>7</v>
      </c>
      <c r="H11">
        <v>10.637195</v>
      </c>
      <c r="I11">
        <v>4.9966485714285716</v>
      </c>
      <c r="J11">
        <v>1.3650637142857143</v>
      </c>
    </row>
    <row r="12" spans="1:12" ht="24" x14ac:dyDescent="0.25">
      <c r="A12" s="9" t="s">
        <v>52</v>
      </c>
      <c r="B12" s="9"/>
      <c r="C12" s="10">
        <f>[1]Sheet1_Raw!N11</f>
        <v>5.9547999999999997E-2</v>
      </c>
      <c r="F12" t="s">
        <v>93</v>
      </c>
      <c r="G12">
        <v>8</v>
      </c>
      <c r="H12">
        <v>10.637195</v>
      </c>
      <c r="I12">
        <v>6.2071768571428567</v>
      </c>
      <c r="J12">
        <v>1.2105282857142852</v>
      </c>
    </row>
    <row r="13" spans="1:12" ht="24" x14ac:dyDescent="0.25">
      <c r="A13" s="9" t="s">
        <v>53</v>
      </c>
      <c r="B13" s="9"/>
      <c r="C13" s="10">
        <f>[1]Sheet1_Raw!N12</f>
        <v>9.5277000000000001E-2</v>
      </c>
      <c r="F13" t="s">
        <v>94</v>
      </c>
      <c r="G13">
        <v>9</v>
      </c>
      <c r="H13">
        <v>27.945173</v>
      </c>
      <c r="I13">
        <v>9.8130055714285724</v>
      </c>
      <c r="J13">
        <v>3.6058287142857157</v>
      </c>
    </row>
    <row r="14" spans="1:12" ht="24" x14ac:dyDescent="0.25">
      <c r="A14" s="9" t="s">
        <v>54</v>
      </c>
      <c r="B14" s="9"/>
      <c r="C14" s="10">
        <f>[1]Sheet1_Raw!N13</f>
        <v>0.11909599999999999</v>
      </c>
      <c r="F14" t="s">
        <v>95</v>
      </c>
      <c r="G14">
        <v>10</v>
      </c>
      <c r="H14">
        <v>40.565573999999998</v>
      </c>
      <c r="I14">
        <v>15.221748714285713</v>
      </c>
      <c r="J14">
        <v>5.4087431428571406</v>
      </c>
    </row>
    <row r="15" spans="1:12" ht="24" x14ac:dyDescent="0.25">
      <c r="A15" s="9" t="s">
        <v>55</v>
      </c>
      <c r="B15" s="9"/>
      <c r="C15" s="10">
        <f>[1]Sheet1_Raw!N14</f>
        <v>0.14291499999999999</v>
      </c>
      <c r="F15" t="s">
        <v>96</v>
      </c>
      <c r="G15">
        <v>11</v>
      </c>
      <c r="H15">
        <v>43.991112000000001</v>
      </c>
      <c r="I15">
        <v>20.913807142857141</v>
      </c>
      <c r="J15">
        <v>5.6920584285714284</v>
      </c>
    </row>
    <row r="16" spans="1:12" ht="24" x14ac:dyDescent="0.25">
      <c r="A16" s="9" t="s">
        <v>56</v>
      </c>
      <c r="B16" s="9"/>
      <c r="C16" s="10">
        <f>[1]Sheet1_Raw!N15</f>
        <v>0.14291499999999999</v>
      </c>
      <c r="F16" t="s">
        <v>97</v>
      </c>
      <c r="G16">
        <v>12</v>
      </c>
      <c r="H16">
        <v>49.940728999999997</v>
      </c>
      <c r="I16">
        <v>27.275519428571432</v>
      </c>
      <c r="J16">
        <v>6.3617122857142903</v>
      </c>
    </row>
    <row r="17" spans="1:10" ht="24" x14ac:dyDescent="0.25">
      <c r="A17" s="9" t="s">
        <v>57</v>
      </c>
      <c r="B17" s="9"/>
      <c r="C17" s="10">
        <f>[1]Sheet1_Raw!N16</f>
        <v>0.14291499999999999</v>
      </c>
      <c r="F17" t="s">
        <v>98</v>
      </c>
      <c r="G17">
        <v>13</v>
      </c>
      <c r="H17">
        <v>57.873553000000001</v>
      </c>
      <c r="I17">
        <v>34.512932999999997</v>
      </c>
      <c r="J17">
        <v>7.237413571428565</v>
      </c>
    </row>
    <row r="18" spans="1:10" ht="24" x14ac:dyDescent="0.25">
      <c r="A18" s="9" t="s">
        <v>58</v>
      </c>
      <c r="B18" s="9"/>
      <c r="C18" s="10">
        <f>[1]Sheet1_Raw!N17</f>
        <v>0.14291499999999999</v>
      </c>
      <c r="F18" t="s">
        <v>99</v>
      </c>
      <c r="G18">
        <v>14</v>
      </c>
      <c r="H18">
        <v>60.577924000000003</v>
      </c>
      <c r="I18">
        <v>41.647322857142854</v>
      </c>
      <c r="J18">
        <v>7.1343898571428568</v>
      </c>
    </row>
    <row r="19" spans="1:10" ht="24" x14ac:dyDescent="0.25">
      <c r="A19" s="9" t="s">
        <v>59</v>
      </c>
      <c r="B19" s="9"/>
      <c r="C19" s="10">
        <f>[1]Sheet1_Raw!N18</f>
        <v>0.15482499999999999</v>
      </c>
      <c r="F19" t="s">
        <v>100</v>
      </c>
      <c r="G19">
        <v>15</v>
      </c>
      <c r="H19">
        <v>72.116575999999995</v>
      </c>
      <c r="I19">
        <v>50.430091571428576</v>
      </c>
      <c r="J19">
        <v>8.7827687142857229</v>
      </c>
    </row>
    <row r="20" spans="1:10" ht="24" x14ac:dyDescent="0.25">
      <c r="A20" s="9" t="s">
        <v>60</v>
      </c>
      <c r="B20" s="9"/>
      <c r="C20" s="10">
        <f>[1]Sheet1_Raw!N19</f>
        <v>0.15482499999999999</v>
      </c>
      <c r="F20" t="s">
        <v>101</v>
      </c>
      <c r="G20">
        <v>16</v>
      </c>
      <c r="H20">
        <v>81.131148999999994</v>
      </c>
      <c r="I20">
        <v>58.028088142857143</v>
      </c>
      <c r="J20">
        <v>7.5979965714285669</v>
      </c>
    </row>
    <row r="21" spans="1:10" ht="24" x14ac:dyDescent="0.25">
      <c r="A21" s="9" t="s">
        <v>61</v>
      </c>
      <c r="B21" s="9"/>
      <c r="C21" s="10">
        <f>[1]Sheet1_Raw!N20</f>
        <v>0.16673399999999999</v>
      </c>
      <c r="F21" t="s">
        <v>102</v>
      </c>
      <c r="G21">
        <v>17</v>
      </c>
      <c r="H21">
        <v>94.292423999999997</v>
      </c>
      <c r="I21">
        <v>65.703352428571421</v>
      </c>
      <c r="J21">
        <v>7.6752642857142774</v>
      </c>
    </row>
    <row r="22" spans="1:10" ht="24" x14ac:dyDescent="0.25">
      <c r="A22" s="9" t="s">
        <v>62</v>
      </c>
      <c r="B22" s="9"/>
      <c r="C22" s="10">
        <f>[1]Sheet1_Raw!N21</f>
        <v>0.16673399999999999</v>
      </c>
      <c r="F22" t="s">
        <v>103</v>
      </c>
      <c r="G22">
        <v>18</v>
      </c>
      <c r="H22">
        <v>112.862442</v>
      </c>
      <c r="I22">
        <v>75.542113857142866</v>
      </c>
      <c r="J22">
        <v>9.8387614285714449</v>
      </c>
    </row>
    <row r="23" spans="1:10" ht="24" x14ac:dyDescent="0.25">
      <c r="A23" s="9" t="s">
        <v>63</v>
      </c>
      <c r="B23" s="9"/>
      <c r="C23" s="10">
        <f>[1]Sheet1_Raw!N22</f>
        <v>0.190553</v>
      </c>
      <c r="F23" t="s">
        <v>104</v>
      </c>
      <c r="G23">
        <v>19</v>
      </c>
      <c r="H23">
        <v>126.204009</v>
      </c>
      <c r="I23">
        <v>86.436868142857151</v>
      </c>
      <c r="J23">
        <v>10.894754285714285</v>
      </c>
    </row>
    <row r="24" spans="1:10" ht="24" x14ac:dyDescent="0.25">
      <c r="A24" s="9" t="s">
        <v>64</v>
      </c>
      <c r="B24" s="9"/>
      <c r="C24" s="10">
        <f>[1]Sheet1_Raw!N23</f>
        <v>0.190553</v>
      </c>
      <c r="F24" t="s">
        <v>105</v>
      </c>
      <c r="G24">
        <v>20</v>
      </c>
      <c r="H24">
        <v>142.79082099999999</v>
      </c>
      <c r="I24">
        <v>98.567906428571433</v>
      </c>
      <c r="J24">
        <v>12.131038285714283</v>
      </c>
    </row>
    <row r="25" spans="1:10" ht="24" x14ac:dyDescent="0.25">
      <c r="A25" s="9" t="s">
        <v>65</v>
      </c>
      <c r="B25" s="9"/>
      <c r="C25" s="10">
        <f>[1]Sheet1_Raw!N24</f>
        <v>0.190553</v>
      </c>
      <c r="F25" t="s">
        <v>106</v>
      </c>
      <c r="G25">
        <v>21</v>
      </c>
      <c r="H25">
        <v>158.65646799999999</v>
      </c>
      <c r="I25">
        <v>112.57912699999999</v>
      </c>
      <c r="J25">
        <v>14.011220571428552</v>
      </c>
    </row>
    <row r="26" spans="1:10" ht="24" x14ac:dyDescent="0.25">
      <c r="A26" s="9" t="s">
        <v>66</v>
      </c>
      <c r="B26" s="9"/>
      <c r="C26" s="10">
        <f>[1]Sheet1_Raw!N25</f>
        <v>0.190553</v>
      </c>
      <c r="F26" t="s">
        <v>107</v>
      </c>
      <c r="G26">
        <v>22</v>
      </c>
      <c r="H26">
        <v>172.719201</v>
      </c>
      <c r="I26">
        <v>126.95093057142857</v>
      </c>
      <c r="J26">
        <v>14.371803571428586</v>
      </c>
    </row>
    <row r="27" spans="1:10" ht="24" x14ac:dyDescent="0.25">
      <c r="A27" s="9" t="s">
        <v>67</v>
      </c>
      <c r="B27" s="9"/>
      <c r="C27" s="10">
        <f>[1]Sheet1_Raw!N26</f>
        <v>0.190553</v>
      </c>
      <c r="F27" t="s">
        <v>108</v>
      </c>
      <c r="G27">
        <v>23</v>
      </c>
      <c r="H27">
        <v>187.68339</v>
      </c>
      <c r="I27">
        <v>142.17267928571428</v>
      </c>
      <c r="J27">
        <v>15.22174871428571</v>
      </c>
    </row>
    <row r="28" spans="1:10" ht="24" x14ac:dyDescent="0.25">
      <c r="A28" s="9" t="s">
        <v>68</v>
      </c>
      <c r="B28" s="9"/>
      <c r="C28" s="10">
        <f>[1]Sheet1_Raw!N27</f>
        <v>0.190553</v>
      </c>
      <c r="F28" t="s">
        <v>109</v>
      </c>
      <c r="G28">
        <v>24</v>
      </c>
      <c r="H28">
        <v>210.40011200000001</v>
      </c>
      <c r="I28">
        <v>158.75949185714285</v>
      </c>
      <c r="J28">
        <v>16.586812571428567</v>
      </c>
    </row>
    <row r="29" spans="1:10" ht="24" x14ac:dyDescent="0.25">
      <c r="A29" s="9" t="s">
        <v>69</v>
      </c>
      <c r="B29" s="9"/>
      <c r="C29" s="10">
        <f>[1]Sheet1_Raw!N28</f>
        <v>0.190553</v>
      </c>
      <c r="F29" t="s">
        <v>110</v>
      </c>
      <c r="G29">
        <v>25</v>
      </c>
      <c r="H29">
        <v>223.561387</v>
      </c>
      <c r="I29">
        <v>174.57362685714287</v>
      </c>
      <c r="J29">
        <v>15.814135000000022</v>
      </c>
    </row>
    <row r="30" spans="1:10" ht="24" x14ac:dyDescent="0.25">
      <c r="A30" s="9" t="s">
        <v>70</v>
      </c>
      <c r="B30" s="9"/>
      <c r="C30" s="10">
        <f>[1]Sheet1_Raw!N29</f>
        <v>0.190553</v>
      </c>
      <c r="F30" t="s">
        <v>111</v>
      </c>
      <c r="G30">
        <v>26</v>
      </c>
      <c r="H30">
        <v>243.75402800000001</v>
      </c>
      <c r="I30">
        <v>191.36648671428571</v>
      </c>
      <c r="J30">
        <v>16.792859857142844</v>
      </c>
    </row>
    <row r="31" spans="1:10" ht="24" x14ac:dyDescent="0.25">
      <c r="A31" s="9" t="s">
        <v>71</v>
      </c>
      <c r="B31" s="9"/>
      <c r="C31" s="10">
        <f>[1]Sheet1_Raw!N30</f>
        <v>0.190553</v>
      </c>
      <c r="F31" t="s">
        <v>112</v>
      </c>
      <c r="G31">
        <v>27</v>
      </c>
      <c r="H31">
        <v>255.65326400000001</v>
      </c>
      <c r="I31">
        <v>207.48969285714287</v>
      </c>
      <c r="J31">
        <v>16.123206142857157</v>
      </c>
    </row>
    <row r="32" spans="1:10" ht="24" x14ac:dyDescent="0.25">
      <c r="A32" s="9" t="s">
        <v>72</v>
      </c>
      <c r="B32" s="9"/>
      <c r="C32" s="10">
        <f>[1]Sheet1_Raw!N31</f>
        <v>0.190553</v>
      </c>
      <c r="F32" t="s">
        <v>113</v>
      </c>
      <c r="G32">
        <v>28</v>
      </c>
      <c r="H32">
        <v>260.70142399999997</v>
      </c>
      <c r="I32">
        <v>222.06754371428573</v>
      </c>
      <c r="J32">
        <v>14.577850857142863</v>
      </c>
    </row>
    <row r="33" spans="1:10" ht="24" x14ac:dyDescent="0.25">
      <c r="A33" s="9" t="s">
        <v>73</v>
      </c>
      <c r="B33" s="9"/>
      <c r="C33" s="10">
        <f>[1]Sheet1_Raw!N32</f>
        <v>0.190553</v>
      </c>
      <c r="F33" t="s">
        <v>114</v>
      </c>
      <c r="G33">
        <v>29</v>
      </c>
      <c r="H33">
        <v>273.68240800000001</v>
      </c>
      <c r="I33">
        <v>236.490859</v>
      </c>
      <c r="J33">
        <v>14.423315285714267</v>
      </c>
    </row>
    <row r="34" spans="1:10" ht="24" x14ac:dyDescent="0.25">
      <c r="A34" s="9" t="s">
        <v>74</v>
      </c>
      <c r="B34" s="9"/>
      <c r="C34" s="10">
        <f>[1]Sheet1_Raw!N33</f>
        <v>0.190553</v>
      </c>
      <c r="D34" s="12">
        <f t="shared" ref="D34:D39" si="0">AVERAGE(C28:C34)</f>
        <v>0.190553</v>
      </c>
      <c r="F34" t="s">
        <v>115</v>
      </c>
      <c r="G34">
        <v>30</v>
      </c>
      <c r="H34">
        <v>291.17067700000001</v>
      </c>
      <c r="I34">
        <v>251.2747571428572</v>
      </c>
      <c r="J34">
        <v>14.783898142857197</v>
      </c>
    </row>
    <row r="35" spans="1:10" ht="24" x14ac:dyDescent="0.25">
      <c r="A35" s="9" t="s">
        <v>75</v>
      </c>
      <c r="B35" s="9"/>
      <c r="C35" s="10">
        <f>[1]Sheet1_Raw!N34</f>
        <v>0.190553</v>
      </c>
      <c r="D35" s="12">
        <f t="shared" si="0"/>
        <v>0.190553</v>
      </c>
      <c r="F35" t="s">
        <v>116</v>
      </c>
      <c r="G35">
        <v>31</v>
      </c>
      <c r="H35">
        <v>339.308492</v>
      </c>
      <c r="I35">
        <v>269.69024000000002</v>
      </c>
      <c r="J35">
        <v>18.41548285714282</v>
      </c>
    </row>
    <row r="36" spans="1:10" ht="24" x14ac:dyDescent="0.25">
      <c r="A36" s="9" t="s">
        <v>76</v>
      </c>
      <c r="B36" s="9">
        <v>-6</v>
      </c>
      <c r="C36" s="10">
        <f>[1]Sheet1_Raw!N35</f>
        <v>0.190553</v>
      </c>
      <c r="D36" s="12">
        <f t="shared" si="0"/>
        <v>0.190553</v>
      </c>
      <c r="F36" t="s">
        <v>117</v>
      </c>
      <c r="G36">
        <v>32</v>
      </c>
      <c r="H36">
        <v>347.42160699999999</v>
      </c>
      <c r="I36">
        <v>287.38455714285715</v>
      </c>
      <c r="J36">
        <v>17.69431714285713</v>
      </c>
    </row>
    <row r="37" spans="1:10" ht="24" x14ac:dyDescent="0.25">
      <c r="A37" s="9" t="s">
        <v>77</v>
      </c>
      <c r="B37" s="9">
        <v>-5</v>
      </c>
      <c r="C37" s="10">
        <f>[1]Sheet1_Raw!N36</f>
        <v>0.202463</v>
      </c>
      <c r="D37" s="12">
        <f t="shared" si="0"/>
        <v>0.19225442857142858</v>
      </c>
      <c r="F37" t="s">
        <v>118</v>
      </c>
      <c r="G37">
        <v>33</v>
      </c>
      <c r="H37">
        <v>392.31417599999997</v>
      </c>
      <c r="I37">
        <v>308.60743542857148</v>
      </c>
      <c r="J37">
        <v>21.22287828571433</v>
      </c>
    </row>
    <row r="38" spans="1:10" ht="24" x14ac:dyDescent="0.25">
      <c r="A38" s="9" t="s">
        <v>78</v>
      </c>
      <c r="B38" s="9">
        <v>-4</v>
      </c>
      <c r="C38" s="10">
        <f>[1]Sheet1_Raw!N37</f>
        <v>0.32155899999999998</v>
      </c>
      <c r="D38" s="12">
        <f t="shared" si="0"/>
        <v>0.2109695714285714</v>
      </c>
      <c r="E38" s="12">
        <f>D38-D37</f>
        <v>1.8715142857142819E-2</v>
      </c>
      <c r="F38" t="s">
        <v>119</v>
      </c>
      <c r="G38">
        <v>34</v>
      </c>
      <c r="H38">
        <v>416.11264599999998</v>
      </c>
      <c r="I38">
        <v>331.53020428571432</v>
      </c>
      <c r="J38">
        <v>22.922768857142842</v>
      </c>
    </row>
    <row r="39" spans="1:10" ht="24" x14ac:dyDescent="0.25">
      <c r="A39" s="9" t="s">
        <v>79</v>
      </c>
      <c r="B39" s="9">
        <v>-3</v>
      </c>
      <c r="C39" s="10">
        <f>[1]Sheet1_Raw!N38</f>
        <v>0.54784100000000002</v>
      </c>
      <c r="D39" s="12">
        <f t="shared" si="0"/>
        <v>0.26201071428571426</v>
      </c>
      <c r="E39" s="12">
        <f t="shared" ref="E39:E102" si="1">D39-D38</f>
        <v>5.1041142857142868E-2</v>
      </c>
      <c r="F39" t="s">
        <v>120</v>
      </c>
      <c r="G39">
        <v>35</v>
      </c>
      <c r="H39">
        <v>448.38481400000001</v>
      </c>
      <c r="I39">
        <v>358.34211714285715</v>
      </c>
      <c r="J39">
        <v>26.811912857142829</v>
      </c>
    </row>
    <row r="40" spans="1:10" ht="24" x14ac:dyDescent="0.25">
      <c r="A40" s="9" t="s">
        <v>80</v>
      </c>
      <c r="B40" s="9">
        <v>-2</v>
      </c>
      <c r="C40" s="10">
        <f>[1]Sheet1_Raw!N39</f>
        <v>0.57165999999999995</v>
      </c>
      <c r="D40" s="12">
        <f>AVERAGE(C34:C40)</f>
        <v>0.31645457142857142</v>
      </c>
      <c r="E40" s="12">
        <f t="shared" si="1"/>
        <v>5.4443857142857155E-2</v>
      </c>
      <c r="F40" t="s">
        <v>121</v>
      </c>
      <c r="G40">
        <v>36</v>
      </c>
      <c r="H40">
        <v>469.65920399999999</v>
      </c>
      <c r="I40">
        <v>386.33880228571428</v>
      </c>
      <c r="J40">
        <v>27.996685142857132</v>
      </c>
    </row>
    <row r="41" spans="1:10" ht="24" x14ac:dyDescent="0.25">
      <c r="A41" s="9" t="s">
        <v>81</v>
      </c>
      <c r="B41" s="9">
        <v>-1</v>
      </c>
      <c r="C41" s="10">
        <f>[1]Sheet1_Raw!N40</f>
        <v>0.94085700000000005</v>
      </c>
      <c r="D41" s="12">
        <f t="shared" ref="D41:D104" si="2">AVERAGE(C35:C41)</f>
        <v>0.42364085714285721</v>
      </c>
      <c r="E41" s="12">
        <f t="shared" si="1"/>
        <v>0.10718628571428579</v>
      </c>
      <c r="F41" t="s">
        <v>122</v>
      </c>
      <c r="G41">
        <v>37</v>
      </c>
      <c r="H41">
        <v>499.22699999999998</v>
      </c>
      <c r="I41">
        <v>416.0611341428571</v>
      </c>
      <c r="J41">
        <v>29.722331857142819</v>
      </c>
    </row>
    <row r="42" spans="1:10" ht="24" x14ac:dyDescent="0.25">
      <c r="A42" s="9" t="s">
        <v>82</v>
      </c>
      <c r="B42" s="9">
        <v>0</v>
      </c>
      <c r="C42" s="10">
        <f>[1]Sheet1_Raw!N41</f>
        <v>1.5482450000000001</v>
      </c>
      <c r="D42" s="12">
        <f t="shared" si="2"/>
        <v>0.61759685714285717</v>
      </c>
      <c r="E42" s="12">
        <f t="shared" si="1"/>
        <v>0.19395599999999996</v>
      </c>
      <c r="F42" t="s">
        <v>123</v>
      </c>
      <c r="G42">
        <v>38</v>
      </c>
      <c r="H42">
        <v>523.74663599999997</v>
      </c>
      <c r="I42">
        <v>442.40944042857137</v>
      </c>
      <c r="J42">
        <v>26.348306285714273</v>
      </c>
    </row>
    <row r="43" spans="1:10" ht="24" x14ac:dyDescent="0.25">
      <c r="A43" s="9" t="s">
        <v>83</v>
      </c>
      <c r="B43" s="9">
        <v>1</v>
      </c>
      <c r="C43" s="10">
        <f>[1]Sheet1_Raw!N42</f>
        <v>1.8936230000000001</v>
      </c>
      <c r="D43" s="12">
        <f t="shared" si="2"/>
        <v>0.86089257142857156</v>
      </c>
      <c r="E43" s="12">
        <f t="shared" si="1"/>
        <v>0.24329571428571439</v>
      </c>
      <c r="F43" t="s">
        <v>124</v>
      </c>
      <c r="G43">
        <v>39</v>
      </c>
      <c r="H43">
        <v>536.18674599999997</v>
      </c>
      <c r="I43">
        <v>469.3758888571428</v>
      </c>
      <c r="J43">
        <v>26.966448428571425</v>
      </c>
    </row>
    <row r="44" spans="1:10" ht="24" x14ac:dyDescent="0.25">
      <c r="A44" s="9" t="s">
        <v>84</v>
      </c>
      <c r="B44" s="9">
        <f t="shared" ref="B44:B107" si="3">1+B43</f>
        <v>2</v>
      </c>
      <c r="C44" s="10">
        <f>[1]Sheet1_Raw!N43</f>
        <v>2.3342770000000002</v>
      </c>
      <c r="D44" s="12">
        <f t="shared" si="2"/>
        <v>1.1654374285714286</v>
      </c>
      <c r="E44" s="12">
        <f t="shared" si="1"/>
        <v>0.30454485714285706</v>
      </c>
      <c r="F44" t="s">
        <v>125</v>
      </c>
      <c r="G44">
        <v>40</v>
      </c>
      <c r="H44">
        <v>552.41297599999996</v>
      </c>
      <c r="I44">
        <v>492.24714599999999</v>
      </c>
      <c r="J44">
        <v>22.871257142857189</v>
      </c>
    </row>
    <row r="45" spans="1:10" ht="24" x14ac:dyDescent="0.25">
      <c r="A45" s="9" t="s">
        <v>85</v>
      </c>
      <c r="B45" s="9">
        <f t="shared" si="3"/>
        <v>3</v>
      </c>
      <c r="C45" s="10">
        <f>[1]Sheet1_Raw!N44</f>
        <v>3.1203090000000002</v>
      </c>
      <c r="D45" s="12">
        <f t="shared" si="2"/>
        <v>1.5652588571428574</v>
      </c>
      <c r="E45" s="12">
        <f t="shared" si="1"/>
        <v>0.39982142857142877</v>
      </c>
      <c r="F45" t="s">
        <v>126</v>
      </c>
      <c r="G45">
        <v>41</v>
      </c>
      <c r="H45">
        <v>569.90124500000002</v>
      </c>
      <c r="I45">
        <v>514.21694585714283</v>
      </c>
      <c r="J45">
        <v>21.969799857142846</v>
      </c>
    </row>
    <row r="46" spans="1:10" ht="24" x14ac:dyDescent="0.25">
      <c r="A46" s="9" t="s">
        <v>86</v>
      </c>
      <c r="B46" s="9">
        <f t="shared" si="3"/>
        <v>4</v>
      </c>
      <c r="C46" s="10">
        <f>[1]Sheet1_Raw!N45</f>
        <v>5.7404159999999997</v>
      </c>
      <c r="D46" s="12">
        <f t="shared" si="2"/>
        <v>2.3070552857142856</v>
      </c>
      <c r="E46" s="12">
        <f t="shared" si="1"/>
        <v>0.74179642857142825</v>
      </c>
      <c r="F46" t="s">
        <v>127</v>
      </c>
      <c r="G46">
        <v>42</v>
      </c>
      <c r="H46">
        <v>583.60339499999998</v>
      </c>
      <c r="I46">
        <v>533.53388599999994</v>
      </c>
      <c r="J46">
        <v>19.316940142857106</v>
      </c>
    </row>
    <row r="47" spans="1:10" ht="24" x14ac:dyDescent="0.25">
      <c r="A47" s="9" t="s">
        <v>87</v>
      </c>
      <c r="B47" s="9">
        <f t="shared" si="3"/>
        <v>5</v>
      </c>
      <c r="C47" s="10">
        <f>[1]Sheet1_Raw!N46</f>
        <v>7.9794169999999998</v>
      </c>
      <c r="D47" s="12">
        <f t="shared" si="2"/>
        <v>3.3653062857142859</v>
      </c>
      <c r="E47" s="12">
        <f t="shared" si="1"/>
        <v>1.0582510000000003</v>
      </c>
      <c r="F47" t="s">
        <v>128</v>
      </c>
      <c r="G47">
        <v>43</v>
      </c>
      <c r="H47">
        <v>607.40186500000004</v>
      </c>
      <c r="I47">
        <v>553.21140900000012</v>
      </c>
      <c r="J47">
        <v>19.677523000000178</v>
      </c>
    </row>
    <row r="48" spans="1:10" ht="24" x14ac:dyDescent="0.25">
      <c r="A48" s="9" t="s">
        <v>88</v>
      </c>
      <c r="B48" s="9">
        <f t="shared" si="3"/>
        <v>6</v>
      </c>
      <c r="C48" s="10">
        <f>[1]Sheet1_Raw!N47</f>
        <v>9.5157530000000001</v>
      </c>
      <c r="D48" s="12">
        <f t="shared" si="2"/>
        <v>4.5902914285714287</v>
      </c>
      <c r="E48" s="12">
        <f t="shared" si="1"/>
        <v>1.2249851428571428</v>
      </c>
      <c r="F48" t="s">
        <v>129</v>
      </c>
      <c r="G48">
        <v>44</v>
      </c>
      <c r="H48">
        <v>629.03683799999999</v>
      </c>
      <c r="I48">
        <v>571.75567157142848</v>
      </c>
      <c r="J48">
        <v>18.544262571428362</v>
      </c>
    </row>
    <row r="49" spans="1:10" ht="24" x14ac:dyDescent="0.25">
      <c r="A49" s="9" t="s">
        <v>89</v>
      </c>
      <c r="B49" s="9">
        <f t="shared" si="3"/>
        <v>7</v>
      </c>
      <c r="C49" s="10">
        <f>[1]Sheet1_Raw!N48</f>
        <v>12.385961</v>
      </c>
      <c r="D49" s="12">
        <f t="shared" si="2"/>
        <v>6.1385365714285713</v>
      </c>
      <c r="E49" s="12">
        <f t="shared" si="1"/>
        <v>1.5482451428571427</v>
      </c>
      <c r="F49" t="s">
        <v>130</v>
      </c>
      <c r="G49">
        <v>45</v>
      </c>
      <c r="H49">
        <v>663.65279499999997</v>
      </c>
      <c r="I49">
        <v>591.74226571428574</v>
      </c>
      <c r="J49">
        <v>19.986594142857257</v>
      </c>
    </row>
    <row r="50" spans="1:10" ht="24" x14ac:dyDescent="0.25">
      <c r="A50" s="9" t="s">
        <v>90</v>
      </c>
      <c r="B50" s="9">
        <f t="shared" si="3"/>
        <v>8</v>
      </c>
      <c r="C50" s="10">
        <f>[1]Sheet1_Raw!N49</f>
        <v>14.005663</v>
      </c>
      <c r="D50" s="12">
        <f t="shared" si="2"/>
        <v>7.8688279999999997</v>
      </c>
      <c r="E50" s="12">
        <f t="shared" si="1"/>
        <v>1.7302914285714284</v>
      </c>
      <c r="F50" t="s">
        <v>131</v>
      </c>
      <c r="G50">
        <v>46</v>
      </c>
      <c r="H50">
        <v>682.04252199999996</v>
      </c>
      <c r="I50">
        <v>612.57880514285716</v>
      </c>
      <c r="J50">
        <v>20.836539428571427</v>
      </c>
    </row>
    <row r="51" spans="1:10" ht="24" x14ac:dyDescent="0.25">
      <c r="A51" s="9" t="s">
        <v>91</v>
      </c>
      <c r="B51" s="9">
        <f t="shared" si="3"/>
        <v>9</v>
      </c>
      <c r="C51" s="10">
        <f>[1]Sheet1_Raw!N50</f>
        <v>17.352255</v>
      </c>
      <c r="D51" s="12">
        <f t="shared" si="2"/>
        <v>10.014253428571427</v>
      </c>
      <c r="E51" s="12">
        <f t="shared" si="1"/>
        <v>2.1454254285714276</v>
      </c>
      <c r="F51" t="s">
        <v>132</v>
      </c>
      <c r="G51">
        <v>47</v>
      </c>
      <c r="H51">
        <v>697.36729400000002</v>
      </c>
      <c r="I51">
        <v>633.28656485714271</v>
      </c>
      <c r="J51">
        <v>20.707759714285544</v>
      </c>
    </row>
    <row r="52" spans="1:10" ht="24" x14ac:dyDescent="0.25">
      <c r="A52" s="9" t="s">
        <v>92</v>
      </c>
      <c r="B52" s="9">
        <f t="shared" si="3"/>
        <v>10</v>
      </c>
      <c r="C52" s="10">
        <f>[1]Sheet1_Raw!N51</f>
        <v>22.723474</v>
      </c>
      <c r="D52" s="12">
        <f t="shared" si="2"/>
        <v>12.814705571428572</v>
      </c>
      <c r="E52" s="12">
        <f t="shared" si="1"/>
        <v>2.8004521428571447</v>
      </c>
      <c r="F52" t="s">
        <v>133</v>
      </c>
      <c r="G52">
        <v>48</v>
      </c>
      <c r="H52">
        <v>723.68984499999999</v>
      </c>
      <c r="I52">
        <v>655.2563648571429</v>
      </c>
      <c r="J52">
        <v>21.969800000000191</v>
      </c>
    </row>
    <row r="53" spans="1:10" ht="24" x14ac:dyDescent="0.25">
      <c r="A53" s="9" t="s">
        <v>93</v>
      </c>
      <c r="B53" s="9">
        <f t="shared" si="3"/>
        <v>11</v>
      </c>
      <c r="C53" s="10">
        <f>[1]Sheet1_Raw!N52</f>
        <v>24.748103</v>
      </c>
      <c r="D53" s="12">
        <f t="shared" si="2"/>
        <v>15.530089428571429</v>
      </c>
      <c r="E53" s="12">
        <f t="shared" si="1"/>
        <v>2.7153838571428572</v>
      </c>
      <c r="F53" t="s">
        <v>134</v>
      </c>
      <c r="G53">
        <v>49</v>
      </c>
      <c r="H53">
        <v>744.42336</v>
      </c>
      <c r="I53">
        <v>678.23064557142857</v>
      </c>
      <c r="J53">
        <v>22.974280714285669</v>
      </c>
    </row>
    <row r="54" spans="1:10" ht="24" x14ac:dyDescent="0.25">
      <c r="A54" s="9" t="s">
        <v>94</v>
      </c>
      <c r="B54" s="9">
        <f t="shared" si="3"/>
        <v>12</v>
      </c>
      <c r="C54" s="10">
        <f>[1]Sheet1_Raw!N53</f>
        <v>43.767698000000003</v>
      </c>
      <c r="D54" s="12">
        <f t="shared" si="2"/>
        <v>20.642700999999999</v>
      </c>
      <c r="E54" s="12">
        <f t="shared" si="1"/>
        <v>5.1126115714285696</v>
      </c>
      <c r="F54" t="s">
        <v>135</v>
      </c>
      <c r="G54">
        <v>50</v>
      </c>
      <c r="H54">
        <v>772.36853399999995</v>
      </c>
      <c r="I54">
        <v>701.79731257142862</v>
      </c>
      <c r="J54">
        <v>23.566667000000052</v>
      </c>
    </row>
    <row r="55" spans="1:10" ht="24" x14ac:dyDescent="0.25">
      <c r="A55" s="9" t="s">
        <v>95</v>
      </c>
      <c r="B55" s="9">
        <f t="shared" si="3"/>
        <v>13</v>
      </c>
      <c r="C55" s="10">
        <f>[1]Sheet1_Raw!N54</f>
        <v>54.605414000000003</v>
      </c>
      <c r="D55" s="12">
        <f t="shared" si="2"/>
        <v>27.084081142857144</v>
      </c>
      <c r="E55" s="12">
        <f t="shared" si="1"/>
        <v>6.4413801428571453</v>
      </c>
      <c r="F55" t="s">
        <v>136</v>
      </c>
      <c r="G55">
        <v>51</v>
      </c>
      <c r="H55">
        <v>792.38088400000004</v>
      </c>
      <c r="I55">
        <v>725.13217628571431</v>
      </c>
      <c r="J55">
        <v>23.334863714285689</v>
      </c>
    </row>
    <row r="56" spans="1:10" ht="24" x14ac:dyDescent="0.25">
      <c r="A56" s="9" t="s">
        <v>96</v>
      </c>
      <c r="B56" s="9">
        <f t="shared" si="3"/>
        <v>14</v>
      </c>
      <c r="C56" s="10">
        <f>[1]Sheet1_Raw!N55</f>
        <v>69.016002999999998</v>
      </c>
      <c r="D56" s="12">
        <f t="shared" si="2"/>
        <v>35.174087142857147</v>
      </c>
      <c r="E56" s="12">
        <f t="shared" si="1"/>
        <v>8.0900060000000025</v>
      </c>
      <c r="F56" t="s">
        <v>137</v>
      </c>
      <c r="G56">
        <v>52</v>
      </c>
      <c r="H56">
        <v>806.80419900000004</v>
      </c>
      <c r="I56">
        <v>745.58237685714289</v>
      </c>
      <c r="J56">
        <v>20.450200571428581</v>
      </c>
    </row>
    <row r="57" spans="1:10" ht="24" x14ac:dyDescent="0.25">
      <c r="A57" s="9" t="s">
        <v>97</v>
      </c>
      <c r="B57" s="9">
        <f t="shared" si="3"/>
        <v>15</v>
      </c>
      <c r="C57" s="10">
        <f>[1]Sheet1_Raw!N56</f>
        <v>86.606449999999995</v>
      </c>
      <c r="D57" s="12">
        <f t="shared" si="2"/>
        <v>45.54562814285714</v>
      </c>
      <c r="E57" s="12">
        <f t="shared" si="1"/>
        <v>10.371540999999993</v>
      </c>
      <c r="F57" t="s">
        <v>138</v>
      </c>
      <c r="G57">
        <v>53</v>
      </c>
      <c r="H57">
        <v>825.01363500000002</v>
      </c>
      <c r="I57">
        <v>766.00682157142876</v>
      </c>
      <c r="J57">
        <v>20.424444714285869</v>
      </c>
    </row>
    <row r="58" spans="1:10" ht="24" x14ac:dyDescent="0.25">
      <c r="A58" s="9" t="s">
        <v>98</v>
      </c>
      <c r="B58" s="9">
        <f t="shared" si="3"/>
        <v>16</v>
      </c>
      <c r="C58" s="10">
        <f>[1]Sheet1_Raw!N57</f>
        <v>110.246961</v>
      </c>
      <c r="D58" s="12">
        <f t="shared" si="2"/>
        <v>58.816300428571424</v>
      </c>
      <c r="E58" s="12">
        <f t="shared" si="1"/>
        <v>13.270672285714284</v>
      </c>
      <c r="F58" t="s">
        <v>139</v>
      </c>
      <c r="G58">
        <v>54</v>
      </c>
      <c r="H58">
        <v>846.46831599999996</v>
      </c>
      <c r="I58">
        <v>787.30696757142869</v>
      </c>
      <c r="J58">
        <v>21.300145999999927</v>
      </c>
    </row>
    <row r="59" spans="1:10" ht="24" x14ac:dyDescent="0.25">
      <c r="A59" s="9" t="s">
        <v>99</v>
      </c>
      <c r="B59" s="9">
        <f t="shared" si="3"/>
        <v>17</v>
      </c>
      <c r="C59" s="10">
        <f>[1]Sheet1_Raw!N58</f>
        <v>146.80936500000001</v>
      </c>
      <c r="D59" s="12">
        <f t="shared" si="2"/>
        <v>76.542856285714279</v>
      </c>
      <c r="E59" s="12">
        <f t="shared" si="1"/>
        <v>17.726555857142856</v>
      </c>
      <c r="F59" t="s">
        <v>140</v>
      </c>
      <c r="G59">
        <v>55</v>
      </c>
      <c r="H59">
        <v>854.58143099999995</v>
      </c>
      <c r="I59">
        <v>806.00576557142847</v>
      </c>
      <c r="J59">
        <v>18.698797999999783</v>
      </c>
    </row>
    <row r="60" spans="1:10" ht="24" x14ac:dyDescent="0.25">
      <c r="A60" s="9" t="s">
        <v>100</v>
      </c>
      <c r="B60" s="9">
        <f t="shared" si="3"/>
        <v>18</v>
      </c>
      <c r="C60" s="10">
        <f>[1]Sheet1_Raw!N59</f>
        <v>182.45473100000001</v>
      </c>
      <c r="D60" s="12">
        <f t="shared" si="2"/>
        <v>99.072374571428568</v>
      </c>
      <c r="E60" s="12">
        <f t="shared" si="1"/>
        <v>22.529518285714289</v>
      </c>
      <c r="F60" t="s">
        <v>141</v>
      </c>
      <c r="G60">
        <v>56</v>
      </c>
      <c r="H60">
        <v>884.50981000000002</v>
      </c>
      <c r="I60">
        <v>826.01811557142844</v>
      </c>
      <c r="J60">
        <v>20.012349999999969</v>
      </c>
    </row>
    <row r="61" spans="1:10" ht="24" x14ac:dyDescent="0.25">
      <c r="A61" s="9" t="s">
        <v>101</v>
      </c>
      <c r="B61" s="9">
        <f t="shared" si="3"/>
        <v>19</v>
      </c>
      <c r="C61" s="10">
        <f>[1]Sheet1_Raw!N60</f>
        <v>236.38130000000001</v>
      </c>
      <c r="D61" s="12">
        <f t="shared" si="2"/>
        <v>126.58860342857143</v>
      </c>
      <c r="E61" s="12">
        <f t="shared" si="1"/>
        <v>27.516228857142863</v>
      </c>
      <c r="F61" t="s">
        <v>142</v>
      </c>
      <c r="G61">
        <v>57</v>
      </c>
      <c r="H61">
        <v>900.55574799999999</v>
      </c>
      <c r="I61">
        <v>844.33057471428572</v>
      </c>
      <c r="J61">
        <v>18.312459142857278</v>
      </c>
    </row>
    <row r="62" spans="1:10" ht="24" x14ac:dyDescent="0.25">
      <c r="A62" s="9" t="s">
        <v>102</v>
      </c>
      <c r="B62" s="9">
        <f t="shared" si="3"/>
        <v>20</v>
      </c>
      <c r="C62" s="10">
        <f>[1]Sheet1_Raw!N61</f>
        <v>264.54745100000002</v>
      </c>
      <c r="D62" s="12">
        <f t="shared" si="2"/>
        <v>156.58032299999999</v>
      </c>
      <c r="E62" s="12">
        <f t="shared" si="1"/>
        <v>29.991719571428561</v>
      </c>
      <c r="F62" t="s">
        <v>143</v>
      </c>
      <c r="G62">
        <v>58</v>
      </c>
      <c r="H62">
        <v>910.65206899999998</v>
      </c>
      <c r="I62">
        <v>861.22645828571422</v>
      </c>
      <c r="J62">
        <v>16.895883571428499</v>
      </c>
    </row>
    <row r="63" spans="1:10" ht="24" x14ac:dyDescent="0.25">
      <c r="A63" s="9" t="s">
        <v>103</v>
      </c>
      <c r="B63" s="9">
        <f t="shared" si="3"/>
        <v>21</v>
      </c>
      <c r="C63" s="10">
        <f>[1]Sheet1_Raw!N62</f>
        <v>296.22692799999999</v>
      </c>
      <c r="D63" s="12">
        <f t="shared" si="2"/>
        <v>189.03902657142859</v>
      </c>
      <c r="E63" s="12">
        <f t="shared" si="1"/>
        <v>32.4587035714286</v>
      </c>
      <c r="F63" t="s">
        <v>144</v>
      </c>
      <c r="G63">
        <v>59</v>
      </c>
      <c r="H63">
        <v>933.18849899999998</v>
      </c>
      <c r="I63">
        <v>879.28135828571419</v>
      </c>
      <c r="J63">
        <v>18.054899999999975</v>
      </c>
    </row>
    <row r="64" spans="1:10" ht="24" x14ac:dyDescent="0.25">
      <c r="A64" s="9" t="s">
        <v>104</v>
      </c>
      <c r="B64" s="9">
        <f t="shared" si="3"/>
        <v>22</v>
      </c>
      <c r="C64" s="10">
        <f>[1]Sheet1_Raw!N63</f>
        <v>346.044692</v>
      </c>
      <c r="D64" s="12">
        <f t="shared" si="2"/>
        <v>226.10163257142858</v>
      </c>
      <c r="E64" s="12">
        <f t="shared" si="1"/>
        <v>37.062605999999988</v>
      </c>
      <c r="F64" t="s">
        <v>145</v>
      </c>
      <c r="G64">
        <v>60</v>
      </c>
      <c r="H64">
        <v>947.25123199999996</v>
      </c>
      <c r="I64">
        <v>896.74387214285707</v>
      </c>
      <c r="J64">
        <v>17.462513857142881</v>
      </c>
    </row>
    <row r="65" spans="1:10" ht="24" x14ac:dyDescent="0.25">
      <c r="A65" s="9" t="s">
        <v>105</v>
      </c>
      <c r="B65" s="9">
        <f t="shared" si="3"/>
        <v>23</v>
      </c>
      <c r="C65" s="10">
        <f>[1]Sheet1_Raw!N64</f>
        <v>392.849332</v>
      </c>
      <c r="D65" s="12">
        <f t="shared" si="2"/>
        <v>266.47339985714285</v>
      </c>
      <c r="E65" s="12">
        <f t="shared" si="1"/>
        <v>40.37176728571427</v>
      </c>
      <c r="F65" t="s">
        <v>146</v>
      </c>
      <c r="G65">
        <v>61</v>
      </c>
      <c r="H65">
        <v>960.41250700000001</v>
      </c>
      <c r="I65">
        <v>913.02161371428554</v>
      </c>
      <c r="J65">
        <v>16.277741571428464</v>
      </c>
    </row>
    <row r="66" spans="1:10" ht="24" x14ac:dyDescent="0.25">
      <c r="A66" s="9" t="s">
        <v>106</v>
      </c>
      <c r="B66" s="9">
        <f t="shared" si="3"/>
        <v>24</v>
      </c>
      <c r="C66" s="10">
        <f>[1]Sheet1_Raw!N65</f>
        <v>444.501171</v>
      </c>
      <c r="D66" s="12">
        <f t="shared" si="2"/>
        <v>309.00080071428567</v>
      </c>
      <c r="E66" s="12">
        <f t="shared" si="1"/>
        <v>42.527400857142823</v>
      </c>
      <c r="F66" t="s">
        <v>147</v>
      </c>
      <c r="G66">
        <v>62</v>
      </c>
      <c r="H66">
        <v>975.73727899999994</v>
      </c>
      <c r="I66">
        <v>930.32959199999993</v>
      </c>
      <c r="J66">
        <v>17.307978285714398</v>
      </c>
    </row>
    <row r="67" spans="1:10" ht="24" x14ac:dyDescent="0.25">
      <c r="A67" s="9" t="s">
        <v>107</v>
      </c>
      <c r="B67" s="9">
        <f t="shared" si="3"/>
        <v>25</v>
      </c>
      <c r="C67" s="10">
        <f>[1]Sheet1_Raw!N66</f>
        <v>523.28302799999994</v>
      </c>
      <c r="D67" s="12">
        <f t="shared" si="2"/>
        <v>357.69055742857142</v>
      </c>
      <c r="E67" s="12">
        <f t="shared" si="1"/>
        <v>48.68975671428575</v>
      </c>
      <c r="F67" t="s">
        <v>148</v>
      </c>
      <c r="G67">
        <v>63</v>
      </c>
      <c r="H67">
        <v>1004.764201</v>
      </c>
      <c r="I67">
        <v>947.50879071428574</v>
      </c>
      <c r="J67">
        <v>17.179198714285803</v>
      </c>
    </row>
    <row r="68" spans="1:10" ht="24" x14ac:dyDescent="0.25">
      <c r="A68" s="9" t="s">
        <v>108</v>
      </c>
      <c r="B68" s="9">
        <f t="shared" si="3"/>
        <v>26</v>
      </c>
      <c r="C68" s="10">
        <f>[1]Sheet1_Raw!N67</f>
        <v>605.85213099999999</v>
      </c>
      <c r="D68" s="12">
        <f t="shared" si="2"/>
        <v>410.47210471428571</v>
      </c>
      <c r="E68" s="12">
        <f t="shared" si="1"/>
        <v>52.781547285714282</v>
      </c>
      <c r="F68" t="s">
        <v>149</v>
      </c>
      <c r="G68">
        <v>64</v>
      </c>
      <c r="H68">
        <v>1022.793345</v>
      </c>
      <c r="I68">
        <v>964.97130457142862</v>
      </c>
      <c r="J68">
        <v>17.462513857142881</v>
      </c>
    </row>
    <row r="69" spans="1:10" ht="24" x14ac:dyDescent="0.25">
      <c r="A69" s="9" t="s">
        <v>109</v>
      </c>
      <c r="B69" s="9">
        <f t="shared" si="3"/>
        <v>27</v>
      </c>
      <c r="C69" s="10">
        <f>[1]Sheet1_Raw!N68</f>
        <v>687.12308900000005</v>
      </c>
      <c r="D69" s="12">
        <f t="shared" si="2"/>
        <v>470.84005300000001</v>
      </c>
      <c r="E69" s="12">
        <f t="shared" si="1"/>
        <v>60.367948285714306</v>
      </c>
      <c r="F69" t="s">
        <v>150</v>
      </c>
      <c r="G69">
        <v>65</v>
      </c>
      <c r="H69">
        <v>1034.512289</v>
      </c>
      <c r="I69">
        <v>982.66562171428575</v>
      </c>
      <c r="J69">
        <v>17.69431714285713</v>
      </c>
    </row>
    <row r="70" spans="1:10" ht="24" x14ac:dyDescent="0.25">
      <c r="A70" s="9" t="s">
        <v>110</v>
      </c>
      <c r="B70" s="9">
        <f t="shared" si="3"/>
        <v>28</v>
      </c>
      <c r="C70" s="10">
        <f>[1]Sheet1_Raw!N69</f>
        <v>739.52523199999996</v>
      </c>
      <c r="D70" s="12">
        <f t="shared" si="2"/>
        <v>534.16838214285713</v>
      </c>
      <c r="E70" s="12">
        <f t="shared" si="1"/>
        <v>63.328329142857115</v>
      </c>
      <c r="F70" t="s">
        <v>151</v>
      </c>
      <c r="G70">
        <v>66</v>
      </c>
      <c r="H70">
        <v>1060.1136739999999</v>
      </c>
      <c r="I70">
        <v>1000.7977895714287</v>
      </c>
      <c r="J70">
        <v>18.132167857142917</v>
      </c>
    </row>
    <row r="71" spans="1:10" ht="24" x14ac:dyDescent="0.25">
      <c r="A71" s="9" t="s">
        <v>111</v>
      </c>
      <c r="B71" s="9">
        <f t="shared" si="3"/>
        <v>29</v>
      </c>
      <c r="C71" s="10">
        <f>[1]Sheet1_Raw!N70</f>
        <v>796.57210899999995</v>
      </c>
      <c r="D71" s="12">
        <f t="shared" si="2"/>
        <v>598.52944171428578</v>
      </c>
      <c r="E71" s="12">
        <f t="shared" si="1"/>
        <v>64.361059571428655</v>
      </c>
      <c r="F71" t="s">
        <v>152</v>
      </c>
      <c r="G71">
        <v>67</v>
      </c>
      <c r="H71">
        <v>1074.8975720000001</v>
      </c>
      <c r="I71">
        <v>1019.0329810000001</v>
      </c>
      <c r="J71">
        <v>18.235191428571397</v>
      </c>
    </row>
    <row r="72" spans="1:10" ht="24" x14ac:dyDescent="0.25">
      <c r="A72" s="9" t="s">
        <v>112</v>
      </c>
      <c r="B72" s="9">
        <f t="shared" si="3"/>
        <v>30</v>
      </c>
      <c r="C72" s="10">
        <f>[1]Sheet1_Raw!N71</f>
        <v>855.20295999999996</v>
      </c>
      <c r="D72" s="12">
        <f t="shared" si="2"/>
        <v>664.57995999999991</v>
      </c>
      <c r="E72" s="12">
        <f t="shared" si="1"/>
        <v>66.050518285714134</v>
      </c>
      <c r="F72" t="s">
        <v>153</v>
      </c>
      <c r="G72">
        <v>68</v>
      </c>
      <c r="H72">
        <v>1078.8639840000001</v>
      </c>
      <c r="I72">
        <v>1035.9546205714287</v>
      </c>
      <c r="J72">
        <v>16.921639571428614</v>
      </c>
    </row>
    <row r="73" spans="1:10" ht="24" x14ac:dyDescent="0.25">
      <c r="A73" s="9" t="s">
        <v>113</v>
      </c>
      <c r="B73" s="9">
        <f t="shared" si="3"/>
        <v>31</v>
      </c>
      <c r="C73" s="10">
        <f>[1]Sheet1_Raw!N72</f>
        <v>927.42264</v>
      </c>
      <c r="D73" s="12">
        <f t="shared" si="2"/>
        <v>733.56874128571417</v>
      </c>
      <c r="E73" s="12">
        <f t="shared" si="1"/>
        <v>68.988781285714253</v>
      </c>
      <c r="F73" t="s">
        <v>154</v>
      </c>
      <c r="G73">
        <v>69</v>
      </c>
      <c r="H73">
        <v>1082.2895209999999</v>
      </c>
      <c r="I73">
        <v>1051.1763694285714</v>
      </c>
      <c r="J73">
        <v>15.221748857142757</v>
      </c>
    </row>
    <row r="74" spans="1:10" ht="24" x14ac:dyDescent="0.25">
      <c r="A74" s="9" t="s">
        <v>114</v>
      </c>
      <c r="B74" s="9">
        <f t="shared" si="3"/>
        <v>32</v>
      </c>
      <c r="C74" s="10">
        <f>[1]Sheet1_Raw!N73</f>
        <v>1009.860737</v>
      </c>
      <c r="D74" s="12">
        <f t="shared" si="2"/>
        <v>803.07984257142857</v>
      </c>
      <c r="E74" s="12">
        <f t="shared" si="1"/>
        <v>69.511101285714403</v>
      </c>
      <c r="F74" t="s">
        <v>155</v>
      </c>
      <c r="G74">
        <v>70</v>
      </c>
      <c r="H74">
        <v>1091.484385</v>
      </c>
      <c r="I74">
        <v>1063.5649671428571</v>
      </c>
      <c r="J74">
        <v>12.388597714285652</v>
      </c>
    </row>
    <row r="75" spans="1:10" ht="24" x14ac:dyDescent="0.25">
      <c r="A75" s="9" t="s">
        <v>115</v>
      </c>
      <c r="B75" s="9">
        <f t="shared" si="3"/>
        <v>33</v>
      </c>
      <c r="C75" s="10">
        <f>[1]Sheet1_Raw!N74</f>
        <v>1085.6651999999999</v>
      </c>
      <c r="D75" s="12">
        <f t="shared" si="2"/>
        <v>871.62456671428583</v>
      </c>
      <c r="E75" s="12">
        <f t="shared" si="1"/>
        <v>68.544724142857262</v>
      </c>
      <c r="F75" t="s">
        <v>156</v>
      </c>
      <c r="G75">
        <v>71</v>
      </c>
      <c r="H75">
        <v>1107.8909060000001</v>
      </c>
      <c r="I75">
        <v>1075.7217615714285</v>
      </c>
      <c r="J75">
        <v>12.156794428571402</v>
      </c>
    </row>
    <row r="76" spans="1:10" ht="24" x14ac:dyDescent="0.25">
      <c r="A76" s="9" t="s">
        <v>116</v>
      </c>
      <c r="B76" s="9">
        <f t="shared" si="3"/>
        <v>34</v>
      </c>
      <c r="C76" s="10">
        <f>[1]Sheet1_Raw!N75</f>
        <v>1144.4151469999999</v>
      </c>
      <c r="D76" s="12">
        <f t="shared" si="2"/>
        <v>936.95200357142858</v>
      </c>
      <c r="E76" s="12">
        <f t="shared" si="1"/>
        <v>65.327436857142743</v>
      </c>
      <c r="F76" t="s">
        <v>157</v>
      </c>
      <c r="G76">
        <v>72</v>
      </c>
      <c r="H76">
        <v>1122.8550949999999</v>
      </c>
      <c r="I76">
        <v>1088.3421624285716</v>
      </c>
      <c r="J76">
        <v>12.620400857143068</v>
      </c>
    </row>
    <row r="77" spans="1:10" ht="24" x14ac:dyDescent="0.25">
      <c r="A77" s="9" t="s">
        <v>117</v>
      </c>
      <c r="B77" s="9">
        <f t="shared" si="3"/>
        <v>35</v>
      </c>
      <c r="C77" s="10">
        <f>[1]Sheet1_Raw!N76</f>
        <v>1192.4226550000001</v>
      </c>
      <c r="D77" s="12">
        <f t="shared" si="2"/>
        <v>1001.6516354285715</v>
      </c>
      <c r="E77" s="12">
        <f t="shared" si="1"/>
        <v>64.69963185714289</v>
      </c>
      <c r="F77" t="s">
        <v>158</v>
      </c>
      <c r="G77">
        <v>73</v>
      </c>
      <c r="H77">
        <v>1133.311999</v>
      </c>
      <c r="I77">
        <v>1098.799066</v>
      </c>
      <c r="J77">
        <v>10.456903571428484</v>
      </c>
    </row>
    <row r="78" spans="1:10" ht="24" x14ac:dyDescent="0.25">
      <c r="A78" s="9" t="s">
        <v>118</v>
      </c>
      <c r="B78" s="9">
        <f t="shared" si="3"/>
        <v>36</v>
      </c>
      <c r="C78" s="10">
        <f>[1]Sheet1_Raw!N77</f>
        <v>1231.1406919999999</v>
      </c>
      <c r="D78" s="12">
        <f t="shared" si="2"/>
        <v>1063.7328615714284</v>
      </c>
      <c r="E78" s="12">
        <f t="shared" si="1"/>
        <v>62.081226142856963</v>
      </c>
      <c r="F78" t="s">
        <v>159</v>
      </c>
      <c r="G78">
        <v>74</v>
      </c>
      <c r="H78">
        <v>1144.3097769999999</v>
      </c>
      <c r="I78">
        <v>1108.7150952857144</v>
      </c>
      <c r="J78">
        <v>9.9160292857143304</v>
      </c>
    </row>
    <row r="79" spans="1:10" ht="24" x14ac:dyDescent="0.25">
      <c r="A79" s="9" t="s">
        <v>119</v>
      </c>
      <c r="B79" s="9">
        <f t="shared" si="3"/>
        <v>37</v>
      </c>
      <c r="C79" s="10">
        <f>[1]Sheet1_Raw!N78</f>
        <v>1282.220871</v>
      </c>
      <c r="D79" s="12">
        <f t="shared" si="2"/>
        <v>1124.7354202857143</v>
      </c>
      <c r="E79" s="12">
        <f t="shared" si="1"/>
        <v>61.002558714285897</v>
      </c>
      <c r="F79" t="s">
        <v>160</v>
      </c>
      <c r="G79">
        <v>75</v>
      </c>
      <c r="H79">
        <v>1150.2593939999999</v>
      </c>
      <c r="I79">
        <v>1118.9144395714286</v>
      </c>
      <c r="J79">
        <v>10.199344285714233</v>
      </c>
    </row>
    <row r="80" spans="1:10" ht="24" x14ac:dyDescent="0.25">
      <c r="A80" s="9" t="s">
        <v>120</v>
      </c>
      <c r="B80" s="9">
        <f t="shared" si="3"/>
        <v>38</v>
      </c>
      <c r="C80" s="10">
        <f>[1]Sheet1_Raw!N79</f>
        <v>1349.3075229999999</v>
      </c>
      <c r="D80" s="12">
        <f t="shared" si="2"/>
        <v>1185.0046892857142</v>
      </c>
      <c r="E80" s="12">
        <f t="shared" si="1"/>
        <v>60.269268999999895</v>
      </c>
      <c r="F80" t="s">
        <v>161</v>
      </c>
      <c r="G80">
        <v>76</v>
      </c>
      <c r="H80">
        <v>1153.6849319999999</v>
      </c>
      <c r="I80">
        <v>1129.1137840000001</v>
      </c>
      <c r="J80">
        <v>10.199344428571521</v>
      </c>
    </row>
    <row r="81" spans="1:10" ht="24" x14ac:dyDescent="0.25">
      <c r="A81" s="9" t="s">
        <v>121</v>
      </c>
      <c r="B81" s="9">
        <f t="shared" si="3"/>
        <v>39</v>
      </c>
      <c r="C81" s="10">
        <f>[1]Sheet1_Raw!N80</f>
        <v>1407.4858099999999</v>
      </c>
      <c r="D81" s="12">
        <f t="shared" si="2"/>
        <v>1241.8082711428572</v>
      </c>
      <c r="E81" s="12">
        <f t="shared" si="1"/>
        <v>56.803581857142945</v>
      </c>
      <c r="F81" t="s">
        <v>162</v>
      </c>
      <c r="G81">
        <v>77</v>
      </c>
      <c r="H81">
        <v>1161.617755</v>
      </c>
      <c r="I81">
        <v>1139.1328368571428</v>
      </c>
      <c r="J81">
        <v>10.019052857142697</v>
      </c>
    </row>
    <row r="82" spans="1:10" ht="24" x14ac:dyDescent="0.25">
      <c r="A82" s="9" t="s">
        <v>122</v>
      </c>
      <c r="B82" s="9">
        <f t="shared" si="3"/>
        <v>40</v>
      </c>
      <c r="C82" s="10">
        <f>[1]Sheet1_Raw!N81</f>
        <v>1455.005026</v>
      </c>
      <c r="D82" s="12">
        <f t="shared" si="2"/>
        <v>1294.5711034285716</v>
      </c>
      <c r="E82" s="12">
        <f t="shared" si="1"/>
        <v>52.762832285714467</v>
      </c>
      <c r="F82" t="s">
        <v>163</v>
      </c>
      <c r="G82">
        <v>78</v>
      </c>
      <c r="H82">
        <v>1170.632327</v>
      </c>
      <c r="I82">
        <v>1148.0958969999999</v>
      </c>
      <c r="J82">
        <v>8.9630601428571026</v>
      </c>
    </row>
    <row r="83" spans="1:10" ht="24" x14ac:dyDescent="0.25">
      <c r="A83" s="9" t="s">
        <v>123</v>
      </c>
      <c r="B83" s="9">
        <f t="shared" si="3"/>
        <v>41</v>
      </c>
      <c r="C83" s="10">
        <f>[1]Sheet1_Raw!N82</f>
        <v>1487.6015400000001</v>
      </c>
      <c r="D83" s="12">
        <f t="shared" si="2"/>
        <v>1343.5977310000001</v>
      </c>
      <c r="E83" s="12">
        <f t="shared" si="1"/>
        <v>49.026627571428435</v>
      </c>
      <c r="F83" t="s">
        <v>164</v>
      </c>
      <c r="G83">
        <v>79</v>
      </c>
      <c r="H83">
        <v>1178.565151</v>
      </c>
      <c r="I83">
        <v>1156.0544764285714</v>
      </c>
      <c r="J83">
        <v>7.958579428571511</v>
      </c>
    </row>
    <row r="84" spans="1:10" ht="24" x14ac:dyDescent="0.25">
      <c r="A84" s="9" t="s">
        <v>124</v>
      </c>
      <c r="B84" s="9">
        <f t="shared" si="3"/>
        <v>42</v>
      </c>
      <c r="C84" s="10">
        <f>[1]Sheet1_Raw!N83</f>
        <v>1522.687156</v>
      </c>
      <c r="D84" s="12">
        <f t="shared" si="2"/>
        <v>1390.778374</v>
      </c>
      <c r="E84" s="12">
        <f t="shared" si="1"/>
        <v>47.180642999999918</v>
      </c>
      <c r="F84" t="s">
        <v>165</v>
      </c>
      <c r="G84">
        <v>80</v>
      </c>
      <c r="H84">
        <v>1184.1541850000001</v>
      </c>
      <c r="I84">
        <v>1163.3176458571429</v>
      </c>
      <c r="J84">
        <v>7.263169428571473</v>
      </c>
    </row>
    <row r="85" spans="1:10" ht="24" x14ac:dyDescent="0.25">
      <c r="A85" s="9" t="s">
        <v>125</v>
      </c>
      <c r="B85" s="9">
        <f t="shared" si="3"/>
        <v>43</v>
      </c>
      <c r="C85" s="10">
        <f>[1]Sheet1_Raw!N84</f>
        <v>1549.1025999999999</v>
      </c>
      <c r="D85" s="12">
        <f t="shared" si="2"/>
        <v>1436.2015037142858</v>
      </c>
      <c r="E85" s="12">
        <f t="shared" si="1"/>
        <v>45.423129714285778</v>
      </c>
      <c r="F85" t="s">
        <v>166</v>
      </c>
      <c r="G85">
        <v>81</v>
      </c>
      <c r="H85">
        <v>1186.137391</v>
      </c>
      <c r="I85">
        <v>1169.2930192857143</v>
      </c>
      <c r="J85">
        <v>5.9753734285714017</v>
      </c>
    </row>
    <row r="86" spans="1:10" ht="24" x14ac:dyDescent="0.25">
      <c r="A86" s="9" t="s">
        <v>126</v>
      </c>
      <c r="B86" s="9">
        <f t="shared" si="3"/>
        <v>44</v>
      </c>
      <c r="C86" s="10">
        <f>[1]Sheet1_Raw!N85</f>
        <v>1564.4302259999999</v>
      </c>
      <c r="D86" s="12">
        <f t="shared" si="2"/>
        <v>1476.5171258571429</v>
      </c>
      <c r="E86" s="12">
        <f t="shared" si="1"/>
        <v>40.315622142857137</v>
      </c>
      <c r="F86" t="s">
        <v>167</v>
      </c>
      <c r="G86">
        <v>82</v>
      </c>
      <c r="H86">
        <v>1189.7432200000001</v>
      </c>
      <c r="I86">
        <v>1174.9335658571429</v>
      </c>
      <c r="J86">
        <v>5.6405465714285583</v>
      </c>
    </row>
    <row r="87" spans="1:10" ht="24" x14ac:dyDescent="0.25">
      <c r="A87" s="9" t="s">
        <v>127</v>
      </c>
      <c r="B87" s="9">
        <f t="shared" si="3"/>
        <v>45</v>
      </c>
      <c r="C87" s="10">
        <f>[1]Sheet1_Raw!N86</f>
        <v>1604.8513330000001</v>
      </c>
      <c r="D87" s="12">
        <f t="shared" si="2"/>
        <v>1513.0233844285717</v>
      </c>
      <c r="E87" s="12">
        <f t="shared" si="1"/>
        <v>36.506258571428816</v>
      </c>
      <c r="F87" t="s">
        <v>168</v>
      </c>
      <c r="G87">
        <v>83</v>
      </c>
      <c r="H87">
        <v>1194.9716719999999</v>
      </c>
      <c r="I87">
        <v>1180.8316715714286</v>
      </c>
      <c r="J87">
        <v>5.898105714285748</v>
      </c>
    </row>
    <row r="88" spans="1:10" ht="24" x14ac:dyDescent="0.25">
      <c r="A88" s="9" t="s">
        <v>128</v>
      </c>
      <c r="B88" s="9">
        <f t="shared" si="3"/>
        <v>46</v>
      </c>
      <c r="C88" s="10">
        <f>[1]Sheet1_Raw!N87</f>
        <v>1639.9250400000001</v>
      </c>
      <c r="D88" s="12">
        <f t="shared" si="2"/>
        <v>1546.2289887142858</v>
      </c>
      <c r="E88" s="12">
        <f t="shared" si="1"/>
        <v>33.205604285714116</v>
      </c>
      <c r="F88" t="s">
        <v>169</v>
      </c>
      <c r="G88">
        <v>84</v>
      </c>
      <c r="H88">
        <v>1206.5103240000001</v>
      </c>
      <c r="I88">
        <v>1187.2448957142858</v>
      </c>
      <c r="J88">
        <v>6.4132241428571888</v>
      </c>
    </row>
    <row r="89" spans="1:10" ht="24" x14ac:dyDescent="0.25">
      <c r="A89" s="9" t="s">
        <v>129</v>
      </c>
      <c r="B89" s="9">
        <f t="shared" si="3"/>
        <v>47</v>
      </c>
      <c r="C89" s="10">
        <f>[1]Sheet1_Raw!N88</f>
        <v>1683.978568</v>
      </c>
      <c r="D89" s="12">
        <f t="shared" si="2"/>
        <v>1578.939494714286</v>
      </c>
      <c r="E89" s="12">
        <f t="shared" si="1"/>
        <v>32.710506000000123</v>
      </c>
      <c r="F89" t="s">
        <v>170</v>
      </c>
      <c r="G89">
        <v>85</v>
      </c>
      <c r="H89">
        <v>1215.705187</v>
      </c>
      <c r="I89">
        <v>1193.6838757142857</v>
      </c>
      <c r="J89">
        <v>6.4389799999999013</v>
      </c>
    </row>
    <row r="90" spans="1:10" ht="24" x14ac:dyDescent="0.25">
      <c r="A90" s="9" t="s">
        <v>130</v>
      </c>
      <c r="B90" s="9">
        <f t="shared" si="3"/>
        <v>48</v>
      </c>
      <c r="C90" s="10">
        <f>[1]Sheet1_Raw!N89</f>
        <v>1707.142697</v>
      </c>
      <c r="D90" s="12">
        <f t="shared" si="2"/>
        <v>1610.3025171428574</v>
      </c>
      <c r="E90" s="12">
        <f t="shared" si="1"/>
        <v>31.363022428571412</v>
      </c>
      <c r="F90" t="s">
        <v>171</v>
      </c>
      <c r="G90">
        <v>86</v>
      </c>
      <c r="H90">
        <v>1221.6548049999999</v>
      </c>
      <c r="I90">
        <v>1199.8395405714286</v>
      </c>
      <c r="J90">
        <v>6.1556648571429378</v>
      </c>
    </row>
    <row r="91" spans="1:10" ht="24" x14ac:dyDescent="0.25">
      <c r="A91" s="9" t="s">
        <v>131</v>
      </c>
      <c r="B91" s="9">
        <f t="shared" si="3"/>
        <v>49</v>
      </c>
      <c r="C91" s="10">
        <f>[1]Sheet1_Raw!N90</f>
        <v>1729.0801389999999</v>
      </c>
      <c r="D91" s="12">
        <f t="shared" si="2"/>
        <v>1639.7872289999998</v>
      </c>
      <c r="E91" s="12">
        <f t="shared" si="1"/>
        <v>29.484711857142429</v>
      </c>
      <c r="F91" t="s">
        <v>172</v>
      </c>
      <c r="G91">
        <v>87</v>
      </c>
      <c r="H91">
        <v>1230.6693769999999</v>
      </c>
      <c r="I91">
        <v>1206.4845680000001</v>
      </c>
      <c r="J91">
        <v>6.6450274285714386</v>
      </c>
    </row>
    <row r="92" spans="1:10" ht="24" x14ac:dyDescent="0.25">
      <c r="A92" s="9" t="s">
        <v>132</v>
      </c>
      <c r="B92" s="9">
        <f t="shared" si="3"/>
        <v>50</v>
      </c>
      <c r="C92" s="10">
        <f>[1]Sheet1_Raw!N91</f>
        <v>1751.4820549999999</v>
      </c>
      <c r="D92" s="12">
        <f t="shared" si="2"/>
        <v>1668.6985797142856</v>
      </c>
      <c r="E92" s="12">
        <f t="shared" si="1"/>
        <v>28.911350714285845</v>
      </c>
      <c r="F92" t="s">
        <v>173</v>
      </c>
      <c r="G92">
        <v>88</v>
      </c>
      <c r="H92">
        <v>1236.618995</v>
      </c>
      <c r="I92">
        <v>1213.6962257142859</v>
      </c>
      <c r="J92">
        <v>7.2116577142858205</v>
      </c>
    </row>
    <row r="93" spans="1:10" ht="24" x14ac:dyDescent="0.25">
      <c r="A93" s="9" t="s">
        <v>133</v>
      </c>
      <c r="B93" s="9">
        <f t="shared" si="3"/>
        <v>51</v>
      </c>
      <c r="C93" s="10">
        <f>[1]Sheet1_Raw!N92</f>
        <v>1766.0831969999999</v>
      </c>
      <c r="D93" s="12">
        <f t="shared" si="2"/>
        <v>1697.5061470000001</v>
      </c>
      <c r="E93" s="12">
        <f t="shared" si="1"/>
        <v>28.807567285714413</v>
      </c>
      <c r="F93" t="s">
        <v>174</v>
      </c>
      <c r="G93">
        <v>89</v>
      </c>
      <c r="H93">
        <v>1241.306572</v>
      </c>
      <c r="I93">
        <v>1221.062418857143</v>
      </c>
      <c r="J93">
        <v>7.3661931428571279</v>
      </c>
    </row>
    <row r="94" spans="1:10" ht="24" x14ac:dyDescent="0.25">
      <c r="A94" s="9" t="s">
        <v>134</v>
      </c>
      <c r="B94" s="9">
        <f t="shared" si="3"/>
        <v>52</v>
      </c>
      <c r="C94" s="10">
        <f>[1]Sheet1_Raw!N93</f>
        <v>1794.154072</v>
      </c>
      <c r="D94" s="12">
        <f t="shared" si="2"/>
        <v>1724.5493954285714</v>
      </c>
      <c r="E94" s="12">
        <f t="shared" si="1"/>
        <v>27.04324842857136</v>
      </c>
      <c r="F94" t="s">
        <v>175</v>
      </c>
      <c r="G94">
        <v>90</v>
      </c>
      <c r="H94">
        <v>1241.6671550000001</v>
      </c>
      <c r="I94">
        <v>1227.7332021428572</v>
      </c>
      <c r="J94">
        <v>6.6707832857141511</v>
      </c>
    </row>
    <row r="95" spans="1:10" ht="24" x14ac:dyDescent="0.25">
      <c r="A95" s="9" t="s">
        <v>135</v>
      </c>
      <c r="B95" s="9">
        <f t="shared" si="3"/>
        <v>53</v>
      </c>
      <c r="C95" s="10">
        <f>[1]Sheet1_Raw!N94</f>
        <v>1823.701734</v>
      </c>
      <c r="D95" s="12">
        <f t="shared" si="2"/>
        <v>1750.8032088571429</v>
      </c>
      <c r="E95" s="12">
        <f t="shared" si="1"/>
        <v>26.253813428571448</v>
      </c>
      <c r="F95" t="s">
        <v>176</v>
      </c>
      <c r="G95">
        <v>91</v>
      </c>
      <c r="H95">
        <v>1245.99415</v>
      </c>
      <c r="I95">
        <v>1233.3737487142857</v>
      </c>
      <c r="J95">
        <v>5.6405465714285583</v>
      </c>
    </row>
    <row r="96" spans="1:10" ht="24" x14ac:dyDescent="0.25">
      <c r="A96" s="9" t="s">
        <v>136</v>
      </c>
      <c r="B96" s="9">
        <f t="shared" si="3"/>
        <v>54</v>
      </c>
      <c r="C96" s="10">
        <f>[1]Sheet1_Raw!N95</f>
        <v>1845.9726450000001</v>
      </c>
      <c r="D96" s="12">
        <f t="shared" si="2"/>
        <v>1773.9452198571428</v>
      </c>
      <c r="E96" s="12">
        <f t="shared" si="1"/>
        <v>23.142010999999911</v>
      </c>
      <c r="F96" t="s">
        <v>177</v>
      </c>
      <c r="G96">
        <v>92</v>
      </c>
      <c r="H96">
        <v>1245.99415</v>
      </c>
      <c r="I96">
        <v>1237.7007434285715</v>
      </c>
      <c r="J96">
        <v>4.3269947142857745</v>
      </c>
    </row>
    <row r="97" spans="1:10" ht="24" x14ac:dyDescent="0.25">
      <c r="A97" s="9" t="s">
        <v>137</v>
      </c>
      <c r="B97" s="9">
        <f t="shared" si="3"/>
        <v>55</v>
      </c>
      <c r="C97" s="10">
        <f>[1]Sheet1_Raw!N96</f>
        <v>1864.003745</v>
      </c>
      <c r="D97" s="12">
        <f t="shared" si="2"/>
        <v>1796.3539409999998</v>
      </c>
      <c r="E97" s="12">
        <f t="shared" si="1"/>
        <v>22.408721142857075</v>
      </c>
      <c r="F97" t="s">
        <v>178</v>
      </c>
      <c r="G97">
        <v>93</v>
      </c>
      <c r="H97">
        <v>1251.4028929999999</v>
      </c>
      <c r="I97">
        <v>1241.9504702857143</v>
      </c>
      <c r="J97">
        <v>4.2497268571428322</v>
      </c>
    </row>
    <row r="98" spans="1:10" ht="24" x14ac:dyDescent="0.25">
      <c r="A98" s="9" t="s">
        <v>138</v>
      </c>
      <c r="B98" s="9">
        <f t="shared" si="3"/>
        <v>56</v>
      </c>
      <c r="C98" s="10">
        <f>[1]Sheet1_Raw!N97</f>
        <v>1878.9740850000001</v>
      </c>
      <c r="D98" s="12">
        <f t="shared" si="2"/>
        <v>1817.7673618571428</v>
      </c>
      <c r="E98" s="12">
        <f t="shared" si="1"/>
        <v>21.41342085714291</v>
      </c>
      <c r="F98" t="s">
        <v>179</v>
      </c>
      <c r="G98">
        <v>94</v>
      </c>
      <c r="H98">
        <v>1255.5495960000001</v>
      </c>
      <c r="I98">
        <v>1245.5047872857144</v>
      </c>
      <c r="J98">
        <v>3.5543170000000828</v>
      </c>
    </row>
    <row r="99" spans="1:10" ht="24" x14ac:dyDescent="0.25">
      <c r="A99" s="9" t="s">
        <v>139</v>
      </c>
      <c r="B99" s="9">
        <f t="shared" si="3"/>
        <v>57</v>
      </c>
      <c r="C99" s="10">
        <f>[1]Sheet1_Raw!N98</f>
        <v>1890.7407479999999</v>
      </c>
      <c r="D99" s="12">
        <f t="shared" si="2"/>
        <v>1837.6614608571429</v>
      </c>
      <c r="E99" s="12">
        <f t="shared" si="1"/>
        <v>19.894099000000097</v>
      </c>
      <c r="F99" t="s">
        <v>180</v>
      </c>
      <c r="G99">
        <v>95</v>
      </c>
      <c r="H99">
        <v>1258.61455</v>
      </c>
      <c r="I99">
        <v>1248.6470094285712</v>
      </c>
      <c r="J99">
        <v>3.1422221428567809</v>
      </c>
    </row>
    <row r="100" spans="1:10" ht="24" x14ac:dyDescent="0.25">
      <c r="A100" s="9" t="s">
        <v>140</v>
      </c>
      <c r="B100" s="9">
        <f t="shared" si="3"/>
        <v>58</v>
      </c>
      <c r="C100" s="10">
        <f>[1]Sheet1_Raw!N99</f>
        <v>1904.4844000000001</v>
      </c>
      <c r="D100" s="12">
        <f t="shared" si="2"/>
        <v>1857.4330612857143</v>
      </c>
      <c r="E100" s="12">
        <f t="shared" si="1"/>
        <v>19.771600428571446</v>
      </c>
      <c r="F100" t="s">
        <v>181</v>
      </c>
      <c r="G100">
        <v>96</v>
      </c>
      <c r="H100">
        <v>1262.2203790000001</v>
      </c>
      <c r="I100">
        <v>1251.6346961428571</v>
      </c>
      <c r="J100">
        <v>2.9876867142859282</v>
      </c>
    </row>
    <row r="101" spans="1:10" ht="24" x14ac:dyDescent="0.25">
      <c r="A101" s="9" t="s">
        <v>141</v>
      </c>
      <c r="B101" s="9">
        <f t="shared" si="3"/>
        <v>59</v>
      </c>
      <c r="C101" s="10">
        <f>[1]Sheet1_Raw!N100</f>
        <v>1923.861283</v>
      </c>
      <c r="D101" s="12">
        <f t="shared" si="2"/>
        <v>1875.9626628571427</v>
      </c>
      <c r="E101" s="12">
        <f t="shared" si="1"/>
        <v>18.529601571428429</v>
      </c>
      <c r="F101" t="s">
        <v>182</v>
      </c>
      <c r="G101">
        <v>97</v>
      </c>
      <c r="H101">
        <v>1266.547374</v>
      </c>
      <c r="I101">
        <v>1255.1890131428572</v>
      </c>
      <c r="J101">
        <v>3.5543170000000828</v>
      </c>
    </row>
    <row r="102" spans="1:10" ht="24" x14ac:dyDescent="0.25">
      <c r="A102" s="9" t="s">
        <v>142</v>
      </c>
      <c r="B102" s="9">
        <f t="shared" si="3"/>
        <v>60</v>
      </c>
      <c r="C102" s="10">
        <f>[1]Sheet1_Raw!N101</f>
        <v>1941.368363</v>
      </c>
      <c r="D102" s="12">
        <f t="shared" si="2"/>
        <v>1892.7721812857142</v>
      </c>
      <c r="E102" s="12">
        <f t="shared" si="1"/>
        <v>16.809518428571437</v>
      </c>
      <c r="F102" t="s">
        <v>183</v>
      </c>
      <c r="G102">
        <v>98</v>
      </c>
      <c r="H102">
        <v>1269.251745</v>
      </c>
      <c r="I102">
        <v>1258.5115267142858</v>
      </c>
      <c r="J102">
        <v>3.3225135714285443</v>
      </c>
    </row>
    <row r="103" spans="1:10" ht="24" x14ac:dyDescent="0.25">
      <c r="A103" s="9" t="s">
        <v>143</v>
      </c>
      <c r="B103" s="9">
        <f t="shared" si="3"/>
        <v>61</v>
      </c>
      <c r="C103" s="10">
        <f>[1]Sheet1_Raw!N102</f>
        <v>1954.087792</v>
      </c>
      <c r="D103" s="12">
        <f t="shared" si="2"/>
        <v>1908.2172022857142</v>
      </c>
      <c r="E103" s="12">
        <f t="shared" ref="E103:E166" si="4">D103-D102</f>
        <v>15.445020999999997</v>
      </c>
      <c r="F103" t="s">
        <v>184</v>
      </c>
      <c r="G103">
        <v>99</v>
      </c>
      <c r="H103">
        <v>1273.5787399999999</v>
      </c>
      <c r="I103">
        <v>1262.4521824285714</v>
      </c>
      <c r="J103">
        <v>3.94065571428564</v>
      </c>
    </row>
    <row r="104" spans="1:10" ht="24" x14ac:dyDescent="0.25">
      <c r="A104" s="9" t="s">
        <v>144</v>
      </c>
      <c r="B104" s="9">
        <f t="shared" si="3"/>
        <v>62</v>
      </c>
      <c r="C104" s="10">
        <f>[1]Sheet1_Raw!N103</f>
        <v>1964.687316</v>
      </c>
      <c r="D104" s="12">
        <f t="shared" si="2"/>
        <v>1922.6005695714287</v>
      </c>
      <c r="E104" s="12">
        <f t="shared" si="4"/>
        <v>14.383367285714485</v>
      </c>
      <c r="F104" t="s">
        <v>185</v>
      </c>
      <c r="G104">
        <v>100</v>
      </c>
      <c r="H104">
        <v>1275.2013629999999</v>
      </c>
      <c r="I104">
        <v>1265.8519638571429</v>
      </c>
      <c r="J104">
        <v>3.3997814285714867</v>
      </c>
    </row>
    <row r="105" spans="1:10" ht="24" x14ac:dyDescent="0.25">
      <c r="A105" s="9" t="s">
        <v>145</v>
      </c>
      <c r="B105" s="9">
        <f t="shared" si="3"/>
        <v>63</v>
      </c>
      <c r="C105" s="10">
        <f>[1]Sheet1_Raw!N104</f>
        <v>1972.988292</v>
      </c>
      <c r="D105" s="12">
        <f t="shared" ref="D105:D168" si="5">AVERAGE(C99:C105)</f>
        <v>1936.0311705714284</v>
      </c>
      <c r="E105" s="12">
        <f t="shared" si="4"/>
        <v>13.430600999999797</v>
      </c>
      <c r="F105" t="s">
        <v>186</v>
      </c>
      <c r="G105">
        <v>101</v>
      </c>
      <c r="H105">
        <v>1277.725443</v>
      </c>
      <c r="I105">
        <v>1269.0199420000001</v>
      </c>
      <c r="J105">
        <v>3.1679781428572369</v>
      </c>
    </row>
    <row r="106" spans="1:10" ht="24" x14ac:dyDescent="0.25">
      <c r="A106" s="9" t="s">
        <v>146</v>
      </c>
      <c r="B106" s="9">
        <f t="shared" si="3"/>
        <v>64</v>
      </c>
      <c r="C106" s="10">
        <f>[1]Sheet1_Raw!N105</f>
        <v>1978.800166</v>
      </c>
      <c r="D106" s="12">
        <f t="shared" si="5"/>
        <v>1948.6110874285716</v>
      </c>
      <c r="E106" s="12">
        <f t="shared" si="4"/>
        <v>12.579916857143189</v>
      </c>
      <c r="F106" t="s">
        <v>187</v>
      </c>
      <c r="G106">
        <v>102</v>
      </c>
      <c r="H106">
        <v>1280.7903980000001</v>
      </c>
      <c r="I106">
        <v>1272.1879202857144</v>
      </c>
      <c r="J106">
        <v>3.1679782857142982</v>
      </c>
    </row>
    <row r="107" spans="1:10" ht="24" x14ac:dyDescent="0.25">
      <c r="A107" s="9" t="s">
        <v>147</v>
      </c>
      <c r="B107" s="9">
        <f t="shared" si="3"/>
        <v>65</v>
      </c>
      <c r="C107" s="10">
        <f>[1]Sheet1_Raw!N106</f>
        <v>1988.982855</v>
      </c>
      <c r="D107" s="12">
        <f t="shared" si="5"/>
        <v>1960.6822952857144</v>
      </c>
      <c r="E107" s="12">
        <f t="shared" si="4"/>
        <v>12.071207857142781</v>
      </c>
      <c r="F107" t="s">
        <v>188</v>
      </c>
      <c r="G107">
        <v>103</v>
      </c>
      <c r="H107">
        <v>1281.511563</v>
      </c>
      <c r="I107">
        <v>1274.9438037142859</v>
      </c>
      <c r="J107">
        <v>2.7558834285714511</v>
      </c>
    </row>
    <row r="108" spans="1:10" ht="24" x14ac:dyDescent="0.25">
      <c r="A108" s="9" t="s">
        <v>148</v>
      </c>
      <c r="B108" s="9">
        <f t="shared" ref="B108:B171" si="6">1+B107</f>
        <v>66</v>
      </c>
      <c r="C108" s="10">
        <f>[1]Sheet1_Raw!N107</f>
        <v>2002.738417</v>
      </c>
      <c r="D108" s="12">
        <f t="shared" si="5"/>
        <v>1971.9504572857143</v>
      </c>
      <c r="E108" s="12">
        <f t="shared" si="4"/>
        <v>11.268161999999847</v>
      </c>
      <c r="F108" t="s">
        <v>189</v>
      </c>
      <c r="G108">
        <v>104</v>
      </c>
      <c r="H108">
        <v>1282.2327290000001</v>
      </c>
      <c r="I108">
        <v>1277.1845687142857</v>
      </c>
      <c r="J108">
        <v>2.240764999999783</v>
      </c>
    </row>
    <row r="109" spans="1:10" ht="24" x14ac:dyDescent="0.25">
      <c r="A109" s="9" t="s">
        <v>149</v>
      </c>
      <c r="B109" s="9">
        <f t="shared" si="6"/>
        <v>67</v>
      </c>
      <c r="C109" s="10">
        <f>[1]Sheet1_Raw!N108</f>
        <v>2017.839761</v>
      </c>
      <c r="D109" s="12">
        <f t="shared" si="5"/>
        <v>1982.8749427142855</v>
      </c>
      <c r="E109" s="12">
        <f t="shared" si="4"/>
        <v>10.924485428571188</v>
      </c>
      <c r="F109" t="s">
        <v>190</v>
      </c>
      <c r="G109">
        <v>105</v>
      </c>
      <c r="H109">
        <v>1283.134186</v>
      </c>
      <c r="I109">
        <v>1279.1677745714285</v>
      </c>
      <c r="J109">
        <v>1.9832058571428206</v>
      </c>
    </row>
    <row r="110" spans="1:10" ht="24" x14ac:dyDescent="0.25">
      <c r="A110" s="9" t="s">
        <v>150</v>
      </c>
      <c r="B110" s="9">
        <f t="shared" si="6"/>
        <v>68</v>
      </c>
      <c r="C110" s="10">
        <f>[1]Sheet1_Raw!N109</f>
        <v>2031.6310530000001</v>
      </c>
      <c r="D110" s="12">
        <f t="shared" si="5"/>
        <v>1993.9525514285717</v>
      </c>
      <c r="E110" s="12">
        <f t="shared" si="4"/>
        <v>11.077608714286271</v>
      </c>
      <c r="F110" t="s">
        <v>191</v>
      </c>
      <c r="G110">
        <v>106</v>
      </c>
      <c r="H110">
        <v>1283.4947689999999</v>
      </c>
      <c r="I110">
        <v>1280.5843501428571</v>
      </c>
      <c r="J110">
        <v>1.4165755714286661</v>
      </c>
    </row>
    <row r="111" spans="1:10" ht="24" x14ac:dyDescent="0.25">
      <c r="A111" s="9" t="s">
        <v>151</v>
      </c>
      <c r="B111" s="9">
        <f t="shared" si="6"/>
        <v>69</v>
      </c>
      <c r="C111" s="10">
        <f>[1]Sheet1_Raw!N110</f>
        <v>2040.3965020000001</v>
      </c>
      <c r="D111" s="12">
        <f t="shared" si="5"/>
        <v>2004.7681494285712</v>
      </c>
      <c r="E111" s="12">
        <f t="shared" si="4"/>
        <v>10.815597999999454</v>
      </c>
      <c r="F111" t="s">
        <v>192</v>
      </c>
      <c r="G111">
        <v>107</v>
      </c>
      <c r="H111">
        <v>1286.018849</v>
      </c>
      <c r="I111">
        <v>1282.1297052857142</v>
      </c>
      <c r="J111">
        <v>1.5453551428570336</v>
      </c>
    </row>
    <row r="112" spans="1:10" ht="24" x14ac:dyDescent="0.25">
      <c r="A112" s="9" t="s">
        <v>152</v>
      </c>
      <c r="B112" s="9">
        <f t="shared" si="6"/>
        <v>70</v>
      </c>
      <c r="C112" s="10">
        <f>[1]Sheet1_Raw!N111</f>
        <v>2047.0063170000001</v>
      </c>
      <c r="D112" s="12">
        <f t="shared" si="5"/>
        <v>2015.3421529999998</v>
      </c>
      <c r="E112" s="12">
        <f t="shared" si="4"/>
        <v>10.574003571428648</v>
      </c>
      <c r="F112" t="s">
        <v>193</v>
      </c>
      <c r="G112">
        <v>108</v>
      </c>
      <c r="H112">
        <v>1287.641472</v>
      </c>
      <c r="I112">
        <v>1283.5462808571428</v>
      </c>
      <c r="J112">
        <v>1.4165755714286661</v>
      </c>
    </row>
    <row r="113" spans="1:10" ht="24" x14ac:dyDescent="0.25">
      <c r="A113" s="9" t="s">
        <v>153</v>
      </c>
      <c r="B113" s="9">
        <f t="shared" si="6"/>
        <v>71</v>
      </c>
      <c r="C113" s="10">
        <f>[1]Sheet1_Raw!N112</f>
        <v>2055.3072929999998</v>
      </c>
      <c r="D113" s="12">
        <f t="shared" si="5"/>
        <v>2026.2717425714286</v>
      </c>
      <c r="E113" s="12">
        <f t="shared" si="4"/>
        <v>10.929589571428778</v>
      </c>
      <c r="F113" t="s">
        <v>194</v>
      </c>
      <c r="G113">
        <v>109</v>
      </c>
      <c r="H113">
        <v>1287.821764</v>
      </c>
      <c r="I113">
        <v>1284.550761714286</v>
      </c>
      <c r="J113">
        <v>1.0044808571431076</v>
      </c>
    </row>
    <row r="114" spans="1:10" ht="24" x14ac:dyDescent="0.25">
      <c r="A114" s="9" t="s">
        <v>154</v>
      </c>
      <c r="B114" s="9">
        <f t="shared" si="6"/>
        <v>72</v>
      </c>
      <c r="C114" s="10">
        <f>[1]Sheet1_Raw!N113</f>
        <v>2062.3934920000002</v>
      </c>
      <c r="D114" s="12">
        <f t="shared" si="5"/>
        <v>2036.7589764285715</v>
      </c>
      <c r="E114" s="12">
        <f t="shared" si="4"/>
        <v>10.487233857142883</v>
      </c>
      <c r="F114" t="s">
        <v>195</v>
      </c>
      <c r="G114">
        <v>110</v>
      </c>
      <c r="H114">
        <v>1288.0020549999999</v>
      </c>
      <c r="I114">
        <v>1285.477974857143</v>
      </c>
      <c r="J114">
        <v>0.92721314285699918</v>
      </c>
    </row>
    <row r="115" spans="1:10" ht="24" x14ac:dyDescent="0.25">
      <c r="A115" s="9" t="s">
        <v>155</v>
      </c>
      <c r="B115" s="9">
        <f t="shared" si="6"/>
        <v>73</v>
      </c>
      <c r="C115" s="10">
        <f>[1]Sheet1_Raw!N114</f>
        <v>2073.4336699999999</v>
      </c>
      <c r="D115" s="12">
        <f t="shared" si="5"/>
        <v>2046.8582982857145</v>
      </c>
      <c r="E115" s="12">
        <f t="shared" si="4"/>
        <v>10.099321857142968</v>
      </c>
      <c r="F115" t="s">
        <v>196</v>
      </c>
      <c r="G115">
        <v>111</v>
      </c>
      <c r="H115">
        <v>1289.985261</v>
      </c>
      <c r="I115">
        <v>1286.5854794285715</v>
      </c>
      <c r="J115">
        <v>1.1075045714285352</v>
      </c>
    </row>
    <row r="116" spans="1:10" ht="24" x14ac:dyDescent="0.25">
      <c r="A116" s="9" t="s">
        <v>156</v>
      </c>
      <c r="B116" s="9">
        <f t="shared" si="6"/>
        <v>74</v>
      </c>
      <c r="C116" s="10">
        <f>[1]Sheet1_Raw!N115</f>
        <v>2077.9593100000002</v>
      </c>
      <c r="D116" s="12">
        <f t="shared" si="5"/>
        <v>2055.4468052857146</v>
      </c>
      <c r="E116" s="12">
        <f t="shared" si="4"/>
        <v>8.5885070000001633</v>
      </c>
      <c r="F116" t="s">
        <v>197</v>
      </c>
      <c r="G116">
        <v>112</v>
      </c>
      <c r="H116">
        <v>1292.148758</v>
      </c>
      <c r="I116">
        <v>1287.8732754285716</v>
      </c>
      <c r="J116">
        <v>1.2877960000000712</v>
      </c>
    </row>
    <row r="117" spans="1:10" ht="24" x14ac:dyDescent="0.25">
      <c r="A117" s="9" t="s">
        <v>157</v>
      </c>
      <c r="B117" s="9">
        <f t="shared" si="6"/>
        <v>75</v>
      </c>
      <c r="C117" s="10">
        <f>[1]Sheet1_Raw!N116</f>
        <v>2086.9510409999998</v>
      </c>
      <c r="D117" s="12">
        <f t="shared" si="5"/>
        <v>2063.3496607142856</v>
      </c>
      <c r="E117" s="12">
        <f t="shared" si="4"/>
        <v>7.9028554285710015</v>
      </c>
      <c r="F117" t="s">
        <v>198</v>
      </c>
      <c r="G117">
        <v>113</v>
      </c>
      <c r="H117">
        <v>1293.0502160000001</v>
      </c>
      <c r="I117">
        <v>1289.2383392857143</v>
      </c>
      <c r="J117">
        <v>1.3650638571427862</v>
      </c>
    </row>
    <row r="118" spans="1:10" ht="24" x14ac:dyDescent="0.25">
      <c r="A118" s="9" t="s">
        <v>158</v>
      </c>
      <c r="B118" s="9">
        <f t="shared" si="6"/>
        <v>76</v>
      </c>
      <c r="C118" s="10">
        <f>[1]Sheet1_Raw!N117</f>
        <v>2093.1321119999998</v>
      </c>
      <c r="D118" s="12">
        <f t="shared" si="5"/>
        <v>2070.8833192857142</v>
      </c>
      <c r="E118" s="12">
        <f t="shared" si="4"/>
        <v>7.533658571428532</v>
      </c>
      <c r="F118" t="s">
        <v>199</v>
      </c>
      <c r="G118">
        <v>114</v>
      </c>
      <c r="H118">
        <v>1296.4757529999999</v>
      </c>
      <c r="I118">
        <v>1290.732182714286</v>
      </c>
      <c r="J118">
        <v>1.4938434285716085</v>
      </c>
    </row>
    <row r="119" spans="1:10" ht="24" x14ac:dyDescent="0.25">
      <c r="A119" s="9" t="s">
        <v>159</v>
      </c>
      <c r="B119" s="9">
        <f t="shared" si="6"/>
        <v>77</v>
      </c>
      <c r="C119" s="10">
        <f>[1]Sheet1_Raw!N118</f>
        <v>2100.4803219999999</v>
      </c>
      <c r="D119" s="12">
        <f t="shared" si="5"/>
        <v>2078.5224628571427</v>
      </c>
      <c r="E119" s="12">
        <f t="shared" si="4"/>
        <v>7.6391435714285763</v>
      </c>
      <c r="F119" t="s">
        <v>200</v>
      </c>
      <c r="G119">
        <v>115</v>
      </c>
      <c r="H119">
        <v>1297.737793</v>
      </c>
      <c r="I119">
        <v>1292.1745142857142</v>
      </c>
      <c r="J119">
        <v>1.4423315714282126</v>
      </c>
    </row>
    <row r="120" spans="1:10" ht="24" x14ac:dyDescent="0.25">
      <c r="A120" s="9" t="s">
        <v>160</v>
      </c>
      <c r="B120" s="9">
        <f t="shared" si="6"/>
        <v>78</v>
      </c>
      <c r="C120" s="10">
        <f>[1]Sheet1_Raw!N119</f>
        <v>2102.6478649999999</v>
      </c>
      <c r="D120" s="12">
        <f t="shared" si="5"/>
        <v>2085.2854017142854</v>
      </c>
      <c r="E120" s="12">
        <f t="shared" si="4"/>
        <v>6.7629388571426716</v>
      </c>
      <c r="F120" t="s">
        <v>201</v>
      </c>
      <c r="G120">
        <v>116</v>
      </c>
      <c r="H120">
        <v>1297.737793</v>
      </c>
      <c r="I120">
        <v>1293.5910898571426</v>
      </c>
      <c r="J120">
        <v>1.4165755714284387</v>
      </c>
    </row>
    <row r="121" spans="1:10" ht="24" x14ac:dyDescent="0.25">
      <c r="A121" s="9" t="s">
        <v>161</v>
      </c>
      <c r="B121" s="9">
        <f t="shared" si="6"/>
        <v>79</v>
      </c>
      <c r="C121" s="10">
        <f>[1]Sheet1_Raw!N120</f>
        <v>2117.2609170000001</v>
      </c>
      <c r="D121" s="12">
        <f t="shared" si="5"/>
        <v>2093.1236052857139</v>
      </c>
      <c r="E121" s="12">
        <f t="shared" si="4"/>
        <v>7.8382035714284939</v>
      </c>
      <c r="F121" t="s">
        <v>202</v>
      </c>
      <c r="G121">
        <v>117</v>
      </c>
      <c r="H121">
        <v>1299.7209989999999</v>
      </c>
      <c r="I121">
        <v>1295.2652247142858</v>
      </c>
      <c r="J121">
        <v>1.6741348571431445</v>
      </c>
    </row>
    <row r="122" spans="1:10" ht="24" x14ac:dyDescent="0.25">
      <c r="A122" s="9" t="s">
        <v>162</v>
      </c>
      <c r="B122" s="9">
        <f t="shared" si="6"/>
        <v>80</v>
      </c>
      <c r="C122" s="10">
        <f>[1]Sheet1_Raw!N121</f>
        <v>2125.5380730000002</v>
      </c>
      <c r="D122" s="12">
        <f t="shared" si="5"/>
        <v>2100.5670914285715</v>
      </c>
      <c r="E122" s="12">
        <f t="shared" si="4"/>
        <v>7.4434861428576369</v>
      </c>
      <c r="F122" t="s">
        <v>203</v>
      </c>
      <c r="G122">
        <v>118</v>
      </c>
      <c r="H122">
        <v>1300.6224560000001</v>
      </c>
      <c r="I122">
        <v>1296.7848240000001</v>
      </c>
      <c r="J122">
        <v>1.519599285714321</v>
      </c>
    </row>
    <row r="123" spans="1:10" ht="24" x14ac:dyDescent="0.25">
      <c r="A123" s="9" t="s">
        <v>163</v>
      </c>
      <c r="B123" s="9">
        <f t="shared" si="6"/>
        <v>81</v>
      </c>
      <c r="C123" s="10">
        <f>[1]Sheet1_Raw!N122</f>
        <v>2132.0645220000001</v>
      </c>
      <c r="D123" s="12">
        <f t="shared" si="5"/>
        <v>2108.296407428571</v>
      </c>
      <c r="E123" s="12">
        <f t="shared" si="4"/>
        <v>7.7293159999994714</v>
      </c>
      <c r="F123" t="s">
        <v>204</v>
      </c>
      <c r="G123">
        <v>119</v>
      </c>
      <c r="H123">
        <v>1304.588868</v>
      </c>
      <c r="I123">
        <v>1298.5619825714289</v>
      </c>
      <c r="J123">
        <v>1.7771585714287994</v>
      </c>
    </row>
    <row r="124" spans="1:10" ht="24" x14ac:dyDescent="0.25">
      <c r="A124" s="9" t="s">
        <v>164</v>
      </c>
      <c r="B124" s="9">
        <f t="shared" si="6"/>
        <v>82</v>
      </c>
      <c r="C124" s="10">
        <f>[1]Sheet1_Raw!N123</f>
        <v>2140.2702210000002</v>
      </c>
      <c r="D124" s="12">
        <f t="shared" si="5"/>
        <v>2115.9134331428572</v>
      </c>
      <c r="E124" s="12">
        <f t="shared" si="4"/>
        <v>7.6170257142862283</v>
      </c>
      <c r="F124" t="s">
        <v>205</v>
      </c>
      <c r="G124">
        <v>120</v>
      </c>
      <c r="H124">
        <v>1305.490325</v>
      </c>
      <c r="I124">
        <v>1300.3391410000002</v>
      </c>
      <c r="J124">
        <v>1.7771584285712834</v>
      </c>
    </row>
    <row r="125" spans="1:10" ht="24" x14ac:dyDescent="0.25">
      <c r="A125" s="9" t="s">
        <v>165</v>
      </c>
      <c r="B125" s="9">
        <f t="shared" si="6"/>
        <v>83</v>
      </c>
      <c r="C125" s="10">
        <f>[1]Sheet1_Raw!N124</f>
        <v>2143.557264</v>
      </c>
      <c r="D125" s="12">
        <f t="shared" si="5"/>
        <v>2123.1170262857145</v>
      </c>
      <c r="E125" s="12">
        <f t="shared" si="4"/>
        <v>7.2035931428572439</v>
      </c>
      <c r="F125" t="s">
        <v>206</v>
      </c>
      <c r="G125">
        <v>121</v>
      </c>
      <c r="H125">
        <v>1305.670617</v>
      </c>
      <c r="I125">
        <v>1301.652693</v>
      </c>
      <c r="J125">
        <v>1.3135519999998451</v>
      </c>
    </row>
    <row r="126" spans="1:10" ht="24" x14ac:dyDescent="0.25">
      <c r="A126" s="9" t="s">
        <v>166</v>
      </c>
      <c r="B126" s="9">
        <f t="shared" si="6"/>
        <v>84</v>
      </c>
      <c r="C126" s="10">
        <f>[1]Sheet1_Raw!N125</f>
        <v>2147.6303400000002</v>
      </c>
      <c r="D126" s="12">
        <f t="shared" si="5"/>
        <v>2129.852743142857</v>
      </c>
      <c r="E126" s="12">
        <f t="shared" si="4"/>
        <v>6.7357168571425063</v>
      </c>
      <c r="F126" t="s">
        <v>207</v>
      </c>
      <c r="G126">
        <v>122</v>
      </c>
      <c r="H126">
        <v>1306.7523650000001</v>
      </c>
      <c r="I126">
        <v>1302.9404890000001</v>
      </c>
      <c r="J126">
        <v>1.2877960000000712</v>
      </c>
    </row>
    <row r="127" spans="1:10" ht="24" x14ac:dyDescent="0.25">
      <c r="A127" s="9" t="s">
        <v>167</v>
      </c>
      <c r="B127" s="9">
        <f t="shared" si="6"/>
        <v>85</v>
      </c>
      <c r="C127" s="10">
        <f>[1]Sheet1_Raw!N126</f>
        <v>2150.869745</v>
      </c>
      <c r="D127" s="12">
        <f t="shared" si="5"/>
        <v>2136.7415831428575</v>
      </c>
      <c r="E127" s="12">
        <f t="shared" si="4"/>
        <v>6.8888400000005277</v>
      </c>
      <c r="F127" t="s">
        <v>208</v>
      </c>
      <c r="G127">
        <v>123</v>
      </c>
      <c r="H127">
        <v>1307.653822</v>
      </c>
      <c r="I127">
        <v>1304.3570645714285</v>
      </c>
      <c r="J127">
        <v>1.4165755714284387</v>
      </c>
    </row>
    <row r="128" spans="1:10" ht="24" x14ac:dyDescent="0.25">
      <c r="A128" s="9" t="s">
        <v>168</v>
      </c>
      <c r="B128" s="9">
        <f t="shared" si="6"/>
        <v>86</v>
      </c>
      <c r="C128" s="10">
        <f>[1]Sheet1_Raw!N127</f>
        <v>2158.015492</v>
      </c>
      <c r="D128" s="12">
        <f t="shared" si="5"/>
        <v>2142.5636652857147</v>
      </c>
      <c r="E128" s="12">
        <f t="shared" si="4"/>
        <v>5.8220821428571981</v>
      </c>
      <c r="F128" t="s">
        <v>209</v>
      </c>
      <c r="G128">
        <v>124</v>
      </c>
      <c r="H128">
        <v>1308.374988</v>
      </c>
      <c r="I128">
        <v>1305.5933487142859</v>
      </c>
      <c r="J128">
        <v>1.2362841428573574</v>
      </c>
    </row>
    <row r="129" spans="1:10" ht="24" x14ac:dyDescent="0.25">
      <c r="A129" s="9" t="s">
        <v>169</v>
      </c>
      <c r="B129" s="9">
        <f t="shared" si="6"/>
        <v>87</v>
      </c>
      <c r="C129" s="10">
        <f>[1]Sheet1_Raw!N128</f>
        <v>2161.8741949999999</v>
      </c>
      <c r="D129" s="12">
        <f t="shared" si="5"/>
        <v>2147.7545398571428</v>
      </c>
      <c r="E129" s="12">
        <f t="shared" si="4"/>
        <v>5.1908745714281395</v>
      </c>
      <c r="F129" t="s">
        <v>210</v>
      </c>
      <c r="G129">
        <v>125</v>
      </c>
      <c r="H129">
        <v>1309.276445</v>
      </c>
      <c r="I129">
        <v>1306.829632857143</v>
      </c>
      <c r="J129">
        <v>1.2362841428571301</v>
      </c>
    </row>
    <row r="130" spans="1:10" ht="24" x14ac:dyDescent="0.25">
      <c r="A130" s="9" t="s">
        <v>170</v>
      </c>
      <c r="B130" s="9">
        <f t="shared" si="6"/>
        <v>88</v>
      </c>
      <c r="C130" s="10">
        <f>[1]Sheet1_Raw!N129</f>
        <v>2169.8774309999999</v>
      </c>
      <c r="D130" s="12">
        <f t="shared" si="5"/>
        <v>2153.1563840000003</v>
      </c>
      <c r="E130" s="12">
        <f t="shared" si="4"/>
        <v>5.4018441428574988</v>
      </c>
      <c r="F130" t="s">
        <v>211</v>
      </c>
      <c r="G130">
        <v>126</v>
      </c>
      <c r="H130">
        <v>1309.8173200000001</v>
      </c>
      <c r="I130">
        <v>1307.5765545714287</v>
      </c>
      <c r="J130">
        <v>0.74692171428569054</v>
      </c>
    </row>
    <row r="131" spans="1:10" ht="24" x14ac:dyDescent="0.25">
      <c r="A131" s="9" t="s">
        <v>171</v>
      </c>
      <c r="B131" s="9">
        <f t="shared" si="6"/>
        <v>89</v>
      </c>
      <c r="C131" s="10">
        <f>[1]Sheet1_Raw!N130</f>
        <v>2178.5237849999999</v>
      </c>
      <c r="D131" s="12">
        <f t="shared" si="5"/>
        <v>2158.6211788571431</v>
      </c>
      <c r="E131" s="12">
        <f t="shared" si="4"/>
        <v>5.464794857142806</v>
      </c>
      <c r="F131" t="s">
        <v>212</v>
      </c>
      <c r="G131">
        <v>127</v>
      </c>
      <c r="H131">
        <v>1311.2596510000001</v>
      </c>
      <c r="I131">
        <v>1308.400744</v>
      </c>
      <c r="J131">
        <v>0.82418942857134425</v>
      </c>
    </row>
    <row r="132" spans="1:10" ht="24" x14ac:dyDescent="0.25">
      <c r="A132" s="9" t="s">
        <v>172</v>
      </c>
      <c r="B132" s="9">
        <f t="shared" si="6"/>
        <v>90</v>
      </c>
      <c r="C132" s="10">
        <f>[1]Sheet1_Raw!N131</f>
        <v>2181.7036419999999</v>
      </c>
      <c r="D132" s="12">
        <f t="shared" si="5"/>
        <v>2164.0706614285714</v>
      </c>
      <c r="E132" s="12">
        <f t="shared" si="4"/>
        <v>5.4494825714282342</v>
      </c>
      <c r="F132" t="s">
        <v>213</v>
      </c>
      <c r="G132">
        <v>128</v>
      </c>
      <c r="H132">
        <v>1312.3414</v>
      </c>
      <c r="I132">
        <v>1309.353713</v>
      </c>
      <c r="J132">
        <v>0.95296899999993911</v>
      </c>
    </row>
    <row r="133" spans="1:10" ht="24" x14ac:dyDescent="0.25">
      <c r="A133" s="9" t="s">
        <v>173</v>
      </c>
      <c r="B133" s="9">
        <f t="shared" si="6"/>
        <v>91</v>
      </c>
      <c r="C133" s="10">
        <f>[1]Sheet1_Raw!N132</f>
        <v>2184.3356589999999</v>
      </c>
      <c r="D133" s="12">
        <f t="shared" si="5"/>
        <v>2169.3142784285715</v>
      </c>
      <c r="E133" s="12">
        <f t="shared" si="4"/>
        <v>5.2436170000000857</v>
      </c>
      <c r="F133" t="s">
        <v>214</v>
      </c>
      <c r="G133">
        <v>129</v>
      </c>
      <c r="H133">
        <v>1314.504897</v>
      </c>
      <c r="I133">
        <v>1310.4612175714285</v>
      </c>
      <c r="J133">
        <v>1.1075045714285352</v>
      </c>
    </row>
    <row r="134" spans="1:10" ht="24" x14ac:dyDescent="0.25">
      <c r="A134" s="9" t="s">
        <v>174</v>
      </c>
      <c r="B134" s="9">
        <f t="shared" si="6"/>
        <v>92</v>
      </c>
      <c r="C134" s="10">
        <f>[1]Sheet1_Raw!N133</f>
        <v>2186.5270209999999</v>
      </c>
      <c r="D134" s="12">
        <f t="shared" si="5"/>
        <v>2174.408175</v>
      </c>
      <c r="E134" s="12">
        <f t="shared" si="4"/>
        <v>5.0938965714285587</v>
      </c>
      <c r="F134" t="s">
        <v>215</v>
      </c>
      <c r="G134">
        <v>130</v>
      </c>
      <c r="H134">
        <v>1315.0457710000001</v>
      </c>
      <c r="I134">
        <v>1311.5172102857143</v>
      </c>
      <c r="J134">
        <v>1.0559927142858214</v>
      </c>
    </row>
    <row r="135" spans="1:10" ht="24" x14ac:dyDescent="0.25">
      <c r="A135" s="9" t="s">
        <v>175</v>
      </c>
      <c r="B135" s="9">
        <f t="shared" si="6"/>
        <v>93</v>
      </c>
      <c r="C135" s="10">
        <f>[1]Sheet1_Raw!N134</f>
        <v>2189.9212510000002</v>
      </c>
      <c r="D135" s="12">
        <f t="shared" si="5"/>
        <v>2178.9661405714282</v>
      </c>
      <c r="E135" s="12">
        <f t="shared" si="4"/>
        <v>4.5579655714282126</v>
      </c>
      <c r="F135" t="s">
        <v>216</v>
      </c>
      <c r="G135">
        <v>131</v>
      </c>
      <c r="H135">
        <v>1315.2260630000001</v>
      </c>
      <c r="I135">
        <v>1312.4959352857145</v>
      </c>
      <c r="J135">
        <v>0.97872500000016771</v>
      </c>
    </row>
    <row r="136" spans="1:10" ht="24" x14ac:dyDescent="0.25">
      <c r="A136" s="9" t="s">
        <v>176</v>
      </c>
      <c r="B136" s="9">
        <f t="shared" si="6"/>
        <v>94</v>
      </c>
      <c r="C136" s="10">
        <f>[1]Sheet1_Raw!N135</f>
        <v>2192.8033679999999</v>
      </c>
      <c r="D136" s="12">
        <f t="shared" si="5"/>
        <v>2183.384593857143</v>
      </c>
      <c r="E136" s="12">
        <f t="shared" si="4"/>
        <v>4.4184532857148042</v>
      </c>
      <c r="F136" t="s">
        <v>217</v>
      </c>
      <c r="G136">
        <v>132</v>
      </c>
      <c r="H136">
        <v>1316.307812</v>
      </c>
      <c r="I136">
        <v>1313.5004162857144</v>
      </c>
      <c r="J136">
        <v>1.0044809999999416</v>
      </c>
    </row>
    <row r="137" spans="1:10" ht="24" x14ac:dyDescent="0.25">
      <c r="A137" s="9" t="s">
        <v>177</v>
      </c>
      <c r="B137" s="9">
        <f t="shared" si="6"/>
        <v>95</v>
      </c>
      <c r="C137" s="10">
        <f>[1]Sheet1_Raw!N136</f>
        <v>2196.9836300000002</v>
      </c>
      <c r="D137" s="12">
        <f t="shared" si="5"/>
        <v>2187.2569080000003</v>
      </c>
      <c r="E137" s="12">
        <f t="shared" si="4"/>
        <v>3.872314142857249</v>
      </c>
      <c r="F137" t="s">
        <v>218</v>
      </c>
      <c r="G137">
        <v>133</v>
      </c>
      <c r="H137">
        <v>1315.406354</v>
      </c>
      <c r="I137">
        <v>1314.2988497142858</v>
      </c>
      <c r="J137">
        <v>0.79843342857134303</v>
      </c>
    </row>
    <row r="138" spans="1:10" ht="24" x14ac:dyDescent="0.25">
      <c r="A138" s="9" t="s">
        <v>178</v>
      </c>
      <c r="B138" s="9">
        <f t="shared" si="6"/>
        <v>96</v>
      </c>
      <c r="C138" s="10">
        <f>[1]Sheet1_Raw!N137</f>
        <v>2202.366759</v>
      </c>
      <c r="D138" s="12">
        <f t="shared" si="5"/>
        <v>2190.6630471428571</v>
      </c>
      <c r="E138" s="12">
        <f t="shared" si="4"/>
        <v>3.4061391428567731</v>
      </c>
      <c r="F138" t="s">
        <v>219</v>
      </c>
      <c r="G138">
        <v>134</v>
      </c>
      <c r="H138">
        <v>1314.8654799999999</v>
      </c>
      <c r="I138">
        <v>1314.813968142857</v>
      </c>
      <c r="J138">
        <v>0.51511842857121337</v>
      </c>
    </row>
    <row r="139" spans="1:10" ht="24" x14ac:dyDescent="0.25">
      <c r="A139" s="9" t="s">
        <v>179</v>
      </c>
      <c r="B139" s="9">
        <f t="shared" si="6"/>
        <v>97</v>
      </c>
      <c r="C139" s="10">
        <f>[1]Sheet1_Raw!N138</f>
        <v>2208.6311970000002</v>
      </c>
      <c r="D139" s="12">
        <f t="shared" si="5"/>
        <v>2194.5098407142859</v>
      </c>
      <c r="E139" s="12">
        <f t="shared" si="4"/>
        <v>3.8467935714288615</v>
      </c>
    </row>
    <row r="140" spans="1:10" ht="24" x14ac:dyDescent="0.25">
      <c r="A140" s="9" t="s">
        <v>180</v>
      </c>
      <c r="B140" s="9">
        <f t="shared" si="6"/>
        <v>98</v>
      </c>
      <c r="C140" s="10">
        <f>[1]Sheet1_Raw!N139</f>
        <v>2212.2040710000001</v>
      </c>
      <c r="D140" s="12">
        <f t="shared" si="5"/>
        <v>2198.4910424285713</v>
      </c>
      <c r="E140" s="12">
        <f t="shared" si="4"/>
        <v>3.981201714285362</v>
      </c>
    </row>
    <row r="141" spans="1:10" ht="24" x14ac:dyDescent="0.25">
      <c r="A141" s="9" t="s">
        <v>181</v>
      </c>
      <c r="B141" s="9">
        <f t="shared" si="6"/>
        <v>99</v>
      </c>
      <c r="C141" s="10">
        <f>[1]Sheet1_Raw!N140</f>
        <v>2216.479609</v>
      </c>
      <c r="D141" s="12">
        <f t="shared" si="5"/>
        <v>2202.7699835714288</v>
      </c>
      <c r="E141" s="12">
        <f t="shared" si="4"/>
        <v>4.2789411428575477</v>
      </c>
    </row>
    <row r="142" spans="1:10" ht="24" x14ac:dyDescent="0.25">
      <c r="A142" s="9" t="s">
        <v>182</v>
      </c>
      <c r="B142" s="9">
        <f t="shared" si="6"/>
        <v>100</v>
      </c>
      <c r="C142" s="10">
        <f>[1]Sheet1_Raw!N141</f>
        <v>2221.207711</v>
      </c>
      <c r="D142" s="12">
        <f t="shared" si="5"/>
        <v>2207.2394778571429</v>
      </c>
      <c r="E142" s="12">
        <f t="shared" si="4"/>
        <v>4.4694942857140632</v>
      </c>
    </row>
    <row r="143" spans="1:10" ht="24" x14ac:dyDescent="0.25">
      <c r="A143" s="9" t="s">
        <v>183</v>
      </c>
      <c r="B143" s="9">
        <f t="shared" si="6"/>
        <v>101</v>
      </c>
      <c r="C143" s="10">
        <f>[1]Sheet1_Raw!N142</f>
        <v>2221.3982649999998</v>
      </c>
      <c r="D143" s="12">
        <f t="shared" si="5"/>
        <v>2211.324463142857</v>
      </c>
      <c r="E143" s="12">
        <f t="shared" si="4"/>
        <v>4.0849852857140831</v>
      </c>
    </row>
    <row r="144" spans="1:10" ht="24" x14ac:dyDescent="0.25">
      <c r="A144" s="9" t="s">
        <v>184</v>
      </c>
      <c r="B144" s="9">
        <f t="shared" si="6"/>
        <v>102</v>
      </c>
      <c r="C144" s="10">
        <f>[1]Sheet1_Raw!N143</f>
        <v>2223.4109830000002</v>
      </c>
      <c r="D144" s="12">
        <f t="shared" si="5"/>
        <v>2215.0997992857142</v>
      </c>
      <c r="E144" s="12">
        <f t="shared" si="4"/>
        <v>3.7753361428572134</v>
      </c>
    </row>
    <row r="145" spans="1:5" ht="24" x14ac:dyDescent="0.25">
      <c r="A145" s="9" t="s">
        <v>185</v>
      </c>
      <c r="B145" s="9">
        <f t="shared" si="6"/>
        <v>103</v>
      </c>
      <c r="C145" s="10">
        <f>[1]Sheet1_Raw!N144</f>
        <v>2229.7826070000001</v>
      </c>
      <c r="D145" s="12">
        <f t="shared" si="5"/>
        <v>2219.016349</v>
      </c>
      <c r="E145" s="12">
        <f t="shared" si="4"/>
        <v>3.916549714285793</v>
      </c>
    </row>
    <row r="146" spans="1:5" ht="24" x14ac:dyDescent="0.25">
      <c r="A146" s="9" t="s">
        <v>186</v>
      </c>
      <c r="B146" s="9">
        <f t="shared" si="6"/>
        <v>104</v>
      </c>
      <c r="C146" s="10">
        <f>[1]Sheet1_Raw!N145</f>
        <v>2230.2709</v>
      </c>
      <c r="D146" s="12">
        <f t="shared" si="5"/>
        <v>2222.1077351428571</v>
      </c>
      <c r="E146" s="12">
        <f t="shared" si="4"/>
        <v>3.0913861428571181</v>
      </c>
    </row>
    <row r="147" spans="1:5" ht="24" x14ac:dyDescent="0.25">
      <c r="A147" s="9" t="s">
        <v>187</v>
      </c>
      <c r="B147" s="9">
        <f t="shared" si="6"/>
        <v>105</v>
      </c>
      <c r="C147" s="10">
        <f>[1]Sheet1_Raw!N146</f>
        <v>2233.2602040000002</v>
      </c>
      <c r="D147" s="12">
        <f t="shared" si="5"/>
        <v>2225.115754142857</v>
      </c>
      <c r="E147" s="12">
        <f t="shared" si="4"/>
        <v>3.0080189999998765</v>
      </c>
    </row>
    <row r="148" spans="1:5" ht="24" x14ac:dyDescent="0.25">
      <c r="A148" s="9" t="s">
        <v>188</v>
      </c>
      <c r="B148" s="9">
        <f t="shared" si="6"/>
        <v>106</v>
      </c>
      <c r="C148" s="10">
        <f>[1]Sheet1_Raw!N147</f>
        <v>2235.2133749999998</v>
      </c>
      <c r="D148" s="12">
        <f t="shared" si="5"/>
        <v>2227.7920064285713</v>
      </c>
      <c r="E148" s="12">
        <f t="shared" si="4"/>
        <v>2.6762522857143267</v>
      </c>
    </row>
    <row r="149" spans="1:5" ht="24" x14ac:dyDescent="0.25">
      <c r="A149" s="9" t="s">
        <v>189</v>
      </c>
      <c r="B149" s="9">
        <f t="shared" si="6"/>
        <v>107</v>
      </c>
      <c r="C149" s="10">
        <f>[1]Sheet1_Raw!N148</f>
        <v>2242.0018340000001</v>
      </c>
      <c r="D149" s="12">
        <f t="shared" si="5"/>
        <v>2230.7625954285713</v>
      </c>
      <c r="E149" s="12">
        <f t="shared" si="4"/>
        <v>2.9705890000000181</v>
      </c>
    </row>
    <row r="150" spans="1:5" ht="24" x14ac:dyDescent="0.25">
      <c r="A150" s="9" t="s">
        <v>190</v>
      </c>
      <c r="B150" s="9">
        <f t="shared" si="6"/>
        <v>108</v>
      </c>
      <c r="C150" s="10">
        <f>[1]Sheet1_Raw!N149</f>
        <v>2246.1940060000002</v>
      </c>
      <c r="D150" s="12">
        <f t="shared" si="5"/>
        <v>2234.3048441428573</v>
      </c>
      <c r="E150" s="12">
        <f t="shared" si="4"/>
        <v>3.5422487142859609</v>
      </c>
    </row>
    <row r="151" spans="1:5" ht="24" x14ac:dyDescent="0.25">
      <c r="A151" s="9" t="s">
        <v>191</v>
      </c>
      <c r="B151" s="9">
        <f t="shared" si="6"/>
        <v>109</v>
      </c>
      <c r="C151" s="10">
        <f>[1]Sheet1_Raw!N150</f>
        <v>2260.6403230000001</v>
      </c>
      <c r="D151" s="12">
        <f t="shared" si="5"/>
        <v>2239.6233212857142</v>
      </c>
      <c r="E151" s="12">
        <f t="shared" si="4"/>
        <v>5.3184771428568638</v>
      </c>
    </row>
    <row r="152" spans="1:5" ht="24" x14ac:dyDescent="0.25">
      <c r="A152" s="9" t="s">
        <v>192</v>
      </c>
      <c r="B152" s="9">
        <f t="shared" si="6"/>
        <v>110</v>
      </c>
      <c r="C152" s="10">
        <f>[1]Sheet1_Raw!N151</f>
        <v>2266.3807400000001</v>
      </c>
      <c r="D152" s="12">
        <f t="shared" si="5"/>
        <v>2244.8516260000001</v>
      </c>
      <c r="E152" s="12">
        <f t="shared" si="4"/>
        <v>5.2283047142859687</v>
      </c>
    </row>
    <row r="153" spans="1:5" ht="24" x14ac:dyDescent="0.25">
      <c r="A153" s="9" t="s">
        <v>193</v>
      </c>
      <c r="B153" s="9">
        <f t="shared" si="6"/>
        <v>111</v>
      </c>
      <c r="C153" s="10">
        <f>[1]Sheet1_Raw!N152</f>
        <v>2270.7991929999998</v>
      </c>
      <c r="D153" s="12">
        <f t="shared" si="5"/>
        <v>2250.6413821428573</v>
      </c>
      <c r="E153" s="12">
        <f t="shared" si="4"/>
        <v>5.7897561428571862</v>
      </c>
    </row>
    <row r="154" spans="1:5" ht="24" x14ac:dyDescent="0.25">
      <c r="A154" s="9" t="s">
        <v>194</v>
      </c>
      <c r="B154" s="9">
        <f t="shared" si="6"/>
        <v>112</v>
      </c>
      <c r="C154" s="10">
        <f>[1]Sheet1_Raw!N153</f>
        <v>2277.9687589999999</v>
      </c>
      <c r="D154" s="12">
        <f t="shared" si="5"/>
        <v>2257.0283185714284</v>
      </c>
      <c r="E154" s="12">
        <f t="shared" si="4"/>
        <v>6.3869364285710617</v>
      </c>
    </row>
    <row r="155" spans="1:5" ht="24" x14ac:dyDescent="0.25">
      <c r="A155" s="9" t="s">
        <v>195</v>
      </c>
      <c r="B155" s="9">
        <f t="shared" si="6"/>
        <v>113</v>
      </c>
      <c r="C155" s="10">
        <f>[1]Sheet1_Raw!N154</f>
        <v>2283.8759100000002</v>
      </c>
      <c r="D155" s="12">
        <f t="shared" si="5"/>
        <v>2263.9801092857142</v>
      </c>
      <c r="E155" s="12">
        <f t="shared" si="4"/>
        <v>6.9517907142858348</v>
      </c>
    </row>
    <row r="156" spans="1:5" ht="24" x14ac:dyDescent="0.25">
      <c r="A156" s="9" t="s">
        <v>196</v>
      </c>
      <c r="B156" s="9">
        <f t="shared" si="6"/>
        <v>114</v>
      </c>
      <c r="C156" s="10">
        <f>[1]Sheet1_Raw!N155</f>
        <v>2292.3555289999999</v>
      </c>
      <c r="D156" s="12">
        <f t="shared" si="5"/>
        <v>2271.1734942857142</v>
      </c>
      <c r="E156" s="12">
        <f t="shared" si="4"/>
        <v>7.1933850000000348</v>
      </c>
    </row>
    <row r="157" spans="1:5" ht="24" x14ac:dyDescent="0.25">
      <c r="A157" s="9" t="s">
        <v>197</v>
      </c>
      <c r="B157" s="9">
        <f t="shared" si="6"/>
        <v>115</v>
      </c>
      <c r="C157" s="10">
        <f>[1]Sheet1_Raw!N156</f>
        <v>2297.012174</v>
      </c>
      <c r="D157" s="12">
        <f t="shared" si="5"/>
        <v>2278.4332325714286</v>
      </c>
      <c r="E157" s="12">
        <f t="shared" si="4"/>
        <v>7.2597382857143202</v>
      </c>
    </row>
    <row r="158" spans="1:5" ht="24" x14ac:dyDescent="0.25">
      <c r="A158" s="9" t="s">
        <v>198</v>
      </c>
      <c r="B158" s="9">
        <f t="shared" si="6"/>
        <v>116</v>
      </c>
      <c r="C158" s="10">
        <f>[1]Sheet1_Raw!N157</f>
        <v>2302.9669629999999</v>
      </c>
      <c r="D158" s="12">
        <f t="shared" si="5"/>
        <v>2284.4798954285716</v>
      </c>
      <c r="E158" s="12">
        <f t="shared" si="4"/>
        <v>6.0466628571430192</v>
      </c>
    </row>
    <row r="159" spans="1:5" ht="24" x14ac:dyDescent="0.25">
      <c r="A159" s="9" t="s">
        <v>199</v>
      </c>
      <c r="B159" s="9">
        <f t="shared" si="6"/>
        <v>117</v>
      </c>
      <c r="C159" s="10">
        <f>[1]Sheet1_Raw!N158</f>
        <v>2310.8868320000001</v>
      </c>
      <c r="D159" s="12">
        <f t="shared" si="5"/>
        <v>2290.8379085714287</v>
      </c>
      <c r="E159" s="12">
        <f t="shared" si="4"/>
        <v>6.3580131428570894</v>
      </c>
    </row>
    <row r="160" spans="1:5" ht="24" x14ac:dyDescent="0.25">
      <c r="A160" s="9" t="s">
        <v>200</v>
      </c>
      <c r="B160" s="9">
        <f t="shared" si="6"/>
        <v>118</v>
      </c>
      <c r="C160" s="10">
        <f>[1]Sheet1_Raw!N159</f>
        <v>2315.9126740000002</v>
      </c>
      <c r="D160" s="12">
        <f t="shared" si="5"/>
        <v>2297.2826915714286</v>
      </c>
      <c r="E160" s="12">
        <f t="shared" si="4"/>
        <v>6.4447829999999158</v>
      </c>
    </row>
    <row r="161" spans="1:5" ht="24" x14ac:dyDescent="0.25">
      <c r="A161" s="9" t="s">
        <v>201</v>
      </c>
      <c r="B161" s="9">
        <f t="shared" si="6"/>
        <v>119</v>
      </c>
      <c r="C161" s="10">
        <f>[1]Sheet1_Raw!N160</f>
        <v>2318.711425</v>
      </c>
      <c r="D161" s="12">
        <f t="shared" si="5"/>
        <v>2303.1030724285715</v>
      </c>
      <c r="E161" s="12">
        <f t="shared" si="4"/>
        <v>5.8203808571429363</v>
      </c>
    </row>
    <row r="162" spans="1:5" ht="24" x14ac:dyDescent="0.25">
      <c r="A162" s="9" t="s">
        <v>202</v>
      </c>
      <c r="B162" s="9">
        <f t="shared" si="6"/>
        <v>120</v>
      </c>
      <c r="C162" s="10">
        <f>[1]Sheet1_Raw!N161</f>
        <v>2322.8678669999999</v>
      </c>
      <c r="D162" s="12">
        <f t="shared" si="5"/>
        <v>2308.6733519999993</v>
      </c>
      <c r="E162" s="12">
        <f t="shared" si="4"/>
        <v>5.5702795714278182</v>
      </c>
    </row>
    <row r="163" spans="1:5" ht="24" x14ac:dyDescent="0.25">
      <c r="A163" s="9" t="s">
        <v>203</v>
      </c>
      <c r="B163" s="9">
        <f t="shared" si="6"/>
        <v>121</v>
      </c>
      <c r="C163" s="10">
        <f>[1]Sheet1_Raw!N162</f>
        <v>2327.3458690000002</v>
      </c>
      <c r="D163" s="12">
        <f t="shared" si="5"/>
        <v>2313.6719720000001</v>
      </c>
      <c r="E163" s="12">
        <f t="shared" si="4"/>
        <v>4.9986200000007557</v>
      </c>
    </row>
    <row r="164" spans="1:5" ht="24" x14ac:dyDescent="0.25">
      <c r="A164" s="9" t="s">
        <v>204</v>
      </c>
      <c r="B164" s="9">
        <f t="shared" si="6"/>
        <v>122</v>
      </c>
      <c r="C164" s="10">
        <f>[1]Sheet1_Raw!N163</f>
        <v>2333.0029180000001</v>
      </c>
      <c r="D164" s="12">
        <f t="shared" si="5"/>
        <v>2318.8135068571432</v>
      </c>
      <c r="E164" s="12">
        <f t="shared" si="4"/>
        <v>5.1415348571431423</v>
      </c>
    </row>
    <row r="165" spans="1:5" ht="24" x14ac:dyDescent="0.25">
      <c r="A165" s="9" t="s">
        <v>205</v>
      </c>
      <c r="B165" s="9">
        <f t="shared" si="6"/>
        <v>123</v>
      </c>
      <c r="C165" s="10">
        <f>[1]Sheet1_Raw!N164</f>
        <v>2338.6837869999999</v>
      </c>
      <c r="D165" s="12">
        <f t="shared" si="5"/>
        <v>2323.9159102857147</v>
      </c>
      <c r="E165" s="12">
        <f t="shared" si="4"/>
        <v>5.1024034285715061</v>
      </c>
    </row>
    <row r="166" spans="1:5" ht="24" x14ac:dyDescent="0.25">
      <c r="A166" s="9" t="s">
        <v>206</v>
      </c>
      <c r="B166" s="9">
        <f t="shared" si="6"/>
        <v>124</v>
      </c>
      <c r="C166" s="10">
        <f>[1]Sheet1_Raw!N165</f>
        <v>2343.5667130000002</v>
      </c>
      <c r="D166" s="12">
        <f t="shared" si="5"/>
        <v>2328.5844647142858</v>
      </c>
      <c r="E166" s="12">
        <f t="shared" si="4"/>
        <v>4.6685544285710421</v>
      </c>
    </row>
    <row r="167" spans="1:5" ht="24" x14ac:dyDescent="0.25">
      <c r="A167" s="9" t="s">
        <v>207</v>
      </c>
      <c r="B167" s="9">
        <f t="shared" si="6"/>
        <v>125</v>
      </c>
      <c r="C167" s="10">
        <f>[1]Sheet1_Raw!N166</f>
        <v>2348.5449170000002</v>
      </c>
      <c r="D167" s="12">
        <f t="shared" si="5"/>
        <v>2333.2462137142861</v>
      </c>
      <c r="E167" s="12">
        <f t="shared" ref="E167:E230" si="7">D167-D166</f>
        <v>4.6617490000003272</v>
      </c>
    </row>
    <row r="168" spans="1:5" ht="24" x14ac:dyDescent="0.25">
      <c r="A168" s="9" t="s">
        <v>208</v>
      </c>
      <c r="B168" s="9">
        <f t="shared" si="6"/>
        <v>126</v>
      </c>
      <c r="C168" s="10">
        <f>[1]Sheet1_Raw!N167</f>
        <v>2352.4155300000002</v>
      </c>
      <c r="D168" s="12">
        <f t="shared" si="5"/>
        <v>2338.0610858571431</v>
      </c>
      <c r="E168" s="12">
        <f t="shared" si="7"/>
        <v>4.8148721428569843</v>
      </c>
    </row>
    <row r="169" spans="1:5" ht="24" x14ac:dyDescent="0.25">
      <c r="A169" s="9" t="s">
        <v>209</v>
      </c>
      <c r="B169" s="9">
        <f t="shared" si="6"/>
        <v>127</v>
      </c>
      <c r="C169" s="10">
        <f>[1]Sheet1_Raw!N168</f>
        <v>2358.8586110000001</v>
      </c>
      <c r="D169" s="12">
        <f t="shared" ref="D169:D232" si="8">AVERAGE(C163:C169)</f>
        <v>2343.2026207142858</v>
      </c>
      <c r="E169" s="12">
        <f t="shared" si="7"/>
        <v>5.1415348571426875</v>
      </c>
    </row>
    <row r="170" spans="1:5" ht="24" x14ac:dyDescent="0.25">
      <c r="A170" s="9" t="s">
        <v>210</v>
      </c>
      <c r="B170" s="9">
        <f t="shared" si="6"/>
        <v>128</v>
      </c>
      <c r="C170" s="10">
        <f>[1]Sheet1_Raw!N169</f>
        <v>2362.181384</v>
      </c>
      <c r="D170" s="12">
        <f t="shared" si="8"/>
        <v>2348.1791228571428</v>
      </c>
      <c r="E170" s="12">
        <f t="shared" si="7"/>
        <v>4.9765021428570435</v>
      </c>
    </row>
    <row r="171" spans="1:5" ht="24" x14ac:dyDescent="0.25">
      <c r="A171" s="9" t="s">
        <v>211</v>
      </c>
      <c r="B171" s="9">
        <f t="shared" si="6"/>
        <v>129</v>
      </c>
      <c r="C171" s="10">
        <f>[1]Sheet1_Raw!N170</f>
        <v>2366.4211930000001</v>
      </c>
      <c r="D171" s="12">
        <f t="shared" si="8"/>
        <v>2352.9531621428573</v>
      </c>
      <c r="E171" s="12">
        <f t="shared" si="7"/>
        <v>4.7740392857144798</v>
      </c>
    </row>
    <row r="172" spans="1:5" ht="24" x14ac:dyDescent="0.25">
      <c r="A172" s="9" t="s">
        <v>212</v>
      </c>
      <c r="B172" s="9">
        <f t="shared" ref="B172:B235" si="9">1+B171</f>
        <v>130</v>
      </c>
      <c r="C172" s="10">
        <f>[1]Sheet1_Raw!N171</f>
        <v>2370.0178860000001</v>
      </c>
      <c r="D172" s="12">
        <f t="shared" si="8"/>
        <v>2357.4294620000001</v>
      </c>
      <c r="E172" s="12">
        <f t="shared" si="7"/>
        <v>4.4762998571427488</v>
      </c>
    </row>
    <row r="173" spans="1:5" ht="24" x14ac:dyDescent="0.25">
      <c r="A173" s="9" t="s">
        <v>213</v>
      </c>
      <c r="B173" s="9">
        <f t="shared" si="9"/>
        <v>131</v>
      </c>
      <c r="C173" s="10">
        <f>[1]Sheet1_Raw!N172</f>
        <v>2373.9599560000001</v>
      </c>
      <c r="D173" s="12">
        <f t="shared" si="8"/>
        <v>2361.7713538571429</v>
      </c>
      <c r="E173" s="12">
        <f t="shared" si="7"/>
        <v>4.3418918571428549</v>
      </c>
    </row>
    <row r="174" spans="1:5" ht="24" x14ac:dyDescent="0.25">
      <c r="A174" s="9" t="s">
        <v>214</v>
      </c>
      <c r="B174" s="9">
        <f t="shared" si="9"/>
        <v>132</v>
      </c>
      <c r="C174" s="10">
        <f>[1]Sheet1_Raw!N173</f>
        <v>2378.4498669999998</v>
      </c>
      <c r="D174" s="12">
        <f t="shared" si="8"/>
        <v>2366.0434895714284</v>
      </c>
      <c r="E174" s="12">
        <f t="shared" si="7"/>
        <v>4.2721357142854686</v>
      </c>
    </row>
    <row r="175" spans="1:5" ht="24" x14ac:dyDescent="0.25">
      <c r="A175" s="9" t="s">
        <v>215</v>
      </c>
      <c r="B175" s="9">
        <f t="shared" si="9"/>
        <v>133</v>
      </c>
      <c r="C175" s="10">
        <f>[1]Sheet1_Raw!N174</f>
        <v>2380.9508780000001</v>
      </c>
      <c r="D175" s="12">
        <f t="shared" si="8"/>
        <v>2370.1199678571429</v>
      </c>
      <c r="E175" s="12">
        <f t="shared" si="7"/>
        <v>4.0764782857145292</v>
      </c>
    </row>
    <row r="176" spans="1:5" ht="24" x14ac:dyDescent="0.25">
      <c r="A176" s="9" t="s">
        <v>216</v>
      </c>
      <c r="B176" s="9">
        <f t="shared" si="9"/>
        <v>134</v>
      </c>
      <c r="C176" s="10">
        <f>[1]Sheet1_Raw!N175</f>
        <v>2384.0592780000002</v>
      </c>
      <c r="D176" s="12">
        <f t="shared" si="8"/>
        <v>2373.7200631428568</v>
      </c>
      <c r="E176" s="12">
        <f t="shared" si="7"/>
        <v>3.6000952857139055</v>
      </c>
    </row>
    <row r="177" spans="1:5" ht="24" x14ac:dyDescent="0.25">
      <c r="A177" s="9" t="s">
        <v>217</v>
      </c>
      <c r="B177" s="9">
        <f t="shared" si="9"/>
        <v>135</v>
      </c>
      <c r="C177" s="10">
        <f>[1]Sheet1_Raw!N176</f>
        <v>2387.346321</v>
      </c>
      <c r="D177" s="12">
        <f t="shared" si="8"/>
        <v>2377.3150541428572</v>
      </c>
      <c r="E177" s="12">
        <f t="shared" si="7"/>
        <v>3.5949910000003911</v>
      </c>
    </row>
    <row r="178" spans="1:5" ht="24" x14ac:dyDescent="0.25">
      <c r="A178" s="9" t="s">
        <v>218</v>
      </c>
      <c r="B178" s="9">
        <f t="shared" si="9"/>
        <v>136</v>
      </c>
      <c r="C178" s="10">
        <f>[1]Sheet1_Raw!N177</f>
        <v>2392.5150779999999</v>
      </c>
      <c r="D178" s="12">
        <f t="shared" si="8"/>
        <v>2381.0427520000003</v>
      </c>
      <c r="E178" s="12">
        <f t="shared" si="7"/>
        <v>3.7276978571430845</v>
      </c>
    </row>
    <row r="179" spans="1:5" ht="24" x14ac:dyDescent="0.25">
      <c r="A179" s="9" t="s">
        <v>219</v>
      </c>
      <c r="B179" s="9">
        <f t="shared" si="9"/>
        <v>137</v>
      </c>
      <c r="C179" s="10">
        <f>[1]Sheet1_Raw!N178</f>
        <v>2399.1844420000002</v>
      </c>
      <c r="D179" s="12">
        <f t="shared" si="8"/>
        <v>2385.2094028571432</v>
      </c>
      <c r="E179" s="12">
        <f t="shared" si="7"/>
        <v>4.1666508571429404</v>
      </c>
    </row>
    <row r="180" spans="1:5" ht="24" x14ac:dyDescent="0.25">
      <c r="A180" s="9" t="s">
        <v>220</v>
      </c>
      <c r="B180" s="9">
        <f t="shared" si="9"/>
        <v>138</v>
      </c>
      <c r="C180" s="10">
        <f>[1]Sheet1_Raw!N179</f>
        <v>2406.2706400000002</v>
      </c>
      <c r="D180" s="12">
        <f t="shared" si="8"/>
        <v>2389.8252148571432</v>
      </c>
      <c r="E180" s="12">
        <f t="shared" si="7"/>
        <v>4.6158120000000054</v>
      </c>
    </row>
    <row r="181" spans="1:5" ht="24" x14ac:dyDescent="0.25">
      <c r="A181" s="9" t="s">
        <v>221</v>
      </c>
      <c r="B181" s="9">
        <f t="shared" si="9"/>
        <v>139</v>
      </c>
      <c r="C181" s="10">
        <f>[1]Sheet1_Raw!N180</f>
        <v>2410.8081900000002</v>
      </c>
      <c r="D181" s="12">
        <f t="shared" si="8"/>
        <v>2394.4478324285715</v>
      </c>
      <c r="E181" s="12">
        <f t="shared" si="7"/>
        <v>4.6226175714282363</v>
      </c>
    </row>
    <row r="182" spans="1:5" ht="24" x14ac:dyDescent="0.25">
      <c r="A182" s="9" t="s">
        <v>222</v>
      </c>
      <c r="B182" s="9">
        <f t="shared" si="9"/>
        <v>140</v>
      </c>
      <c r="C182" s="10">
        <f>[1]Sheet1_Raw!N181</f>
        <v>2414.488249</v>
      </c>
      <c r="D182" s="12">
        <f t="shared" si="8"/>
        <v>2399.2388854285714</v>
      </c>
      <c r="E182" s="12">
        <f t="shared" si="7"/>
        <v>4.7910529999999198</v>
      </c>
    </row>
    <row r="183" spans="1:5" ht="24" x14ac:dyDescent="0.25">
      <c r="A183" s="9" t="s">
        <v>223</v>
      </c>
      <c r="B183" s="9">
        <f t="shared" si="9"/>
        <v>141</v>
      </c>
      <c r="C183" s="10">
        <f>[1]Sheet1_Raw!N182</f>
        <v>2421.5149000000001</v>
      </c>
      <c r="D183" s="12">
        <f t="shared" si="8"/>
        <v>2404.5896885714287</v>
      </c>
      <c r="E183" s="12">
        <f t="shared" si="7"/>
        <v>5.3508031428573304</v>
      </c>
    </row>
    <row r="184" spans="1:5" ht="24" x14ac:dyDescent="0.25">
      <c r="A184" s="9" t="s">
        <v>224</v>
      </c>
      <c r="B184" s="9">
        <f t="shared" si="9"/>
        <v>142</v>
      </c>
      <c r="C184" s="10">
        <f>[1]Sheet1_Raw!N183</f>
        <v>2426.183454</v>
      </c>
      <c r="D184" s="12">
        <f t="shared" si="8"/>
        <v>2410.1378504285717</v>
      </c>
      <c r="E184" s="12">
        <f t="shared" si="7"/>
        <v>5.5481618571429863</v>
      </c>
    </row>
    <row r="185" spans="1:5" ht="24" x14ac:dyDescent="0.25">
      <c r="A185" s="9" t="s">
        <v>225</v>
      </c>
      <c r="B185" s="9">
        <f t="shared" si="9"/>
        <v>143</v>
      </c>
      <c r="C185" s="10">
        <f>[1]Sheet1_Raw!N184</f>
        <v>2432.8409080000001</v>
      </c>
      <c r="D185" s="12">
        <f t="shared" si="8"/>
        <v>2415.8986832857145</v>
      </c>
      <c r="E185" s="12">
        <f t="shared" si="7"/>
        <v>5.7608328571427592</v>
      </c>
    </row>
    <row r="186" spans="1:5" ht="24" x14ac:dyDescent="0.25">
      <c r="A186" s="9" t="s">
        <v>226</v>
      </c>
      <c r="B186" s="9">
        <f t="shared" si="9"/>
        <v>144</v>
      </c>
      <c r="C186" s="10">
        <f>[1]Sheet1_Raw!N185</f>
        <v>2440.0462029999999</v>
      </c>
      <c r="D186" s="12">
        <f t="shared" si="8"/>
        <v>2421.7360777142858</v>
      </c>
      <c r="E186" s="12">
        <f t="shared" si="7"/>
        <v>5.8373944285713151</v>
      </c>
    </row>
    <row r="187" spans="1:5" ht="24" x14ac:dyDescent="0.25">
      <c r="A187" s="9" t="s">
        <v>227</v>
      </c>
      <c r="B187" s="9">
        <f t="shared" si="9"/>
        <v>145</v>
      </c>
      <c r="C187" s="10">
        <f>[1]Sheet1_Raw!N186</f>
        <v>2448.8831100000002</v>
      </c>
      <c r="D187" s="12">
        <f t="shared" si="8"/>
        <v>2427.8235734285713</v>
      </c>
      <c r="E187" s="12">
        <f t="shared" si="7"/>
        <v>6.0874957142855237</v>
      </c>
    </row>
    <row r="188" spans="1:5" ht="24" x14ac:dyDescent="0.25">
      <c r="A188" s="9" t="s">
        <v>228</v>
      </c>
      <c r="B188" s="9">
        <f t="shared" si="9"/>
        <v>146</v>
      </c>
      <c r="C188" s="10">
        <f>[1]Sheet1_Raw!N187</f>
        <v>2456.6838830000002</v>
      </c>
      <c r="D188" s="12">
        <f t="shared" si="8"/>
        <v>2434.3772438571432</v>
      </c>
      <c r="E188" s="12">
        <f t="shared" si="7"/>
        <v>6.553670428571877</v>
      </c>
    </row>
    <row r="189" spans="1:5" ht="24" x14ac:dyDescent="0.25">
      <c r="A189" s="9" t="s">
        <v>229</v>
      </c>
      <c r="B189" s="9">
        <f t="shared" si="9"/>
        <v>147</v>
      </c>
      <c r="C189" s="10">
        <f>[1]Sheet1_Raw!N188</f>
        <v>2461.3167090000002</v>
      </c>
      <c r="D189" s="12">
        <f t="shared" si="8"/>
        <v>2441.0670238571429</v>
      </c>
      <c r="E189" s="12">
        <f t="shared" si="7"/>
        <v>6.6897799999997005</v>
      </c>
    </row>
    <row r="190" spans="1:5" ht="24" x14ac:dyDescent="0.25">
      <c r="A190" s="9" t="s">
        <v>230</v>
      </c>
      <c r="B190" s="9">
        <f t="shared" si="9"/>
        <v>148</v>
      </c>
      <c r="C190" s="10">
        <f>[1]Sheet1_Raw!N189</f>
        <v>2466.6164709999998</v>
      </c>
      <c r="D190" s="12">
        <f t="shared" si="8"/>
        <v>2447.5101054285719</v>
      </c>
      <c r="E190" s="12">
        <f t="shared" si="7"/>
        <v>6.4430815714290475</v>
      </c>
    </row>
    <row r="191" spans="1:5" ht="24" x14ac:dyDescent="0.25">
      <c r="A191" s="9" t="s">
        <v>231</v>
      </c>
      <c r="B191" s="9">
        <f t="shared" si="9"/>
        <v>149</v>
      </c>
      <c r="C191" s="10">
        <f>[1]Sheet1_Raw!N190</f>
        <v>2473.7026700000001</v>
      </c>
      <c r="D191" s="12">
        <f t="shared" si="8"/>
        <v>2454.2985648571425</v>
      </c>
      <c r="E191" s="12">
        <f t="shared" si="7"/>
        <v>6.7884594285706044</v>
      </c>
    </row>
    <row r="192" spans="1:5" ht="24" x14ac:dyDescent="0.25">
      <c r="A192" s="9" t="s">
        <v>232</v>
      </c>
      <c r="B192" s="9">
        <f t="shared" si="9"/>
        <v>150</v>
      </c>
      <c r="C192" s="10">
        <f>[1]Sheet1_Raw!N191</f>
        <v>2483.6948050000001</v>
      </c>
      <c r="D192" s="12">
        <f t="shared" si="8"/>
        <v>2461.5634072857142</v>
      </c>
      <c r="E192" s="12">
        <f t="shared" si="7"/>
        <v>7.2648424285716828</v>
      </c>
    </row>
    <row r="193" spans="1:5" ht="24" x14ac:dyDescent="0.25">
      <c r="A193" s="13" t="s">
        <v>233</v>
      </c>
      <c r="B193" s="9">
        <f t="shared" si="9"/>
        <v>151</v>
      </c>
      <c r="C193" s="10">
        <f>[1]Sheet1_Raw!N192</f>
        <v>2495.4733780000001</v>
      </c>
      <c r="D193" s="12">
        <f t="shared" si="8"/>
        <v>2469.4815751428573</v>
      </c>
      <c r="E193" s="12">
        <f t="shared" si="7"/>
        <v>7.9181678571430893</v>
      </c>
    </row>
    <row r="194" spans="1:5" ht="24" x14ac:dyDescent="0.25">
      <c r="A194" s="9" t="s">
        <v>234</v>
      </c>
      <c r="B194" s="9">
        <f t="shared" si="9"/>
        <v>152</v>
      </c>
      <c r="C194" s="10">
        <f>[1]Sheet1_Raw!N193</f>
        <v>2505.7632530000001</v>
      </c>
      <c r="D194" s="12">
        <f t="shared" si="8"/>
        <v>2477.6073098571428</v>
      </c>
      <c r="E194" s="12">
        <f t="shared" si="7"/>
        <v>8.1257347142854996</v>
      </c>
    </row>
    <row r="195" spans="1:5" ht="24" x14ac:dyDescent="0.25">
      <c r="A195" s="9" t="s">
        <v>235</v>
      </c>
      <c r="B195" s="9">
        <f t="shared" si="9"/>
        <v>153</v>
      </c>
      <c r="C195" s="10">
        <f>[1]Sheet1_Raw!N194</f>
        <v>2512.9804570000001</v>
      </c>
      <c r="D195" s="12">
        <f t="shared" si="8"/>
        <v>2485.649677571429</v>
      </c>
      <c r="E195" s="12">
        <f t="shared" si="7"/>
        <v>8.0423677142862289</v>
      </c>
    </row>
    <row r="196" spans="1:5" ht="24" x14ac:dyDescent="0.25">
      <c r="A196" s="9" t="s">
        <v>236</v>
      </c>
      <c r="B196" s="9">
        <f t="shared" si="9"/>
        <v>154</v>
      </c>
      <c r="C196" s="10">
        <f>[1]Sheet1_Raw!N195</f>
        <v>2515.5410160000001</v>
      </c>
      <c r="D196" s="12">
        <f t="shared" si="8"/>
        <v>2493.3960071428569</v>
      </c>
      <c r="E196" s="12">
        <f t="shared" si="7"/>
        <v>7.7463295714278502</v>
      </c>
    </row>
    <row r="197" spans="1:5" ht="24" x14ac:dyDescent="0.25">
      <c r="A197" s="9" t="s">
        <v>237</v>
      </c>
      <c r="B197" s="9">
        <f t="shared" si="9"/>
        <v>155</v>
      </c>
      <c r="C197" s="10">
        <f>[1]Sheet1_Raw!N196</f>
        <v>2526.15245</v>
      </c>
      <c r="D197" s="12">
        <f t="shared" si="8"/>
        <v>2501.9011470000005</v>
      </c>
      <c r="E197" s="12">
        <f t="shared" si="7"/>
        <v>8.5051398571436039</v>
      </c>
    </row>
    <row r="198" spans="1:5" ht="24" x14ac:dyDescent="0.25">
      <c r="A198" s="9" t="s">
        <v>238</v>
      </c>
      <c r="B198" s="9">
        <f t="shared" si="9"/>
        <v>156</v>
      </c>
      <c r="C198" s="10">
        <f>[1]Sheet1_Raw!N197</f>
        <v>2534.6916179999998</v>
      </c>
      <c r="D198" s="12">
        <f t="shared" si="8"/>
        <v>2510.6138538571427</v>
      </c>
      <c r="E198" s="12">
        <f t="shared" si="7"/>
        <v>8.712706857142166</v>
      </c>
    </row>
    <row r="199" spans="1:5" ht="24" x14ac:dyDescent="0.25">
      <c r="A199" s="9" t="s">
        <v>239</v>
      </c>
      <c r="B199" s="9">
        <f t="shared" si="9"/>
        <v>157</v>
      </c>
      <c r="C199" s="10">
        <f>[1]Sheet1_Raw!N198</f>
        <v>2549.9954250000001</v>
      </c>
      <c r="D199" s="12">
        <f t="shared" si="8"/>
        <v>2520.0853710000001</v>
      </c>
      <c r="E199" s="12">
        <f t="shared" si="7"/>
        <v>9.4715171428574649</v>
      </c>
    </row>
    <row r="200" spans="1:5" ht="24" x14ac:dyDescent="0.25">
      <c r="A200" s="9" t="s">
        <v>240</v>
      </c>
      <c r="B200" s="9">
        <f t="shared" si="9"/>
        <v>158</v>
      </c>
      <c r="C200" s="10">
        <f>[1]Sheet1_Raw!N199</f>
        <v>2561.023694</v>
      </c>
      <c r="D200" s="12">
        <f t="shared" si="8"/>
        <v>2529.4497018571428</v>
      </c>
      <c r="E200" s="12">
        <f t="shared" si="7"/>
        <v>9.3643308571427042</v>
      </c>
    </row>
    <row r="201" spans="1:5" ht="24" x14ac:dyDescent="0.25">
      <c r="A201" s="9" t="s">
        <v>241</v>
      </c>
      <c r="B201" s="9">
        <f t="shared" si="9"/>
        <v>159</v>
      </c>
      <c r="C201" s="10">
        <f>[1]Sheet1_Raw!N200</f>
        <v>2574.8030749999998</v>
      </c>
      <c r="D201" s="12">
        <f t="shared" si="8"/>
        <v>2539.3125335714285</v>
      </c>
      <c r="E201" s="12">
        <f t="shared" si="7"/>
        <v>9.8628317142856758</v>
      </c>
    </row>
    <row r="202" spans="1:5" ht="24" x14ac:dyDescent="0.25">
      <c r="A202" s="9" t="s">
        <v>242</v>
      </c>
      <c r="B202" s="9">
        <f t="shared" si="9"/>
        <v>160</v>
      </c>
      <c r="C202" s="10">
        <f>[1]Sheet1_Raw!N201</f>
        <v>2583.2231470000002</v>
      </c>
      <c r="D202" s="12">
        <f t="shared" si="8"/>
        <v>2549.3472035714285</v>
      </c>
      <c r="E202" s="12">
        <f t="shared" si="7"/>
        <v>10.034670000000006</v>
      </c>
    </row>
    <row r="203" spans="1:5" ht="24" x14ac:dyDescent="0.25">
      <c r="A203" s="9" t="s">
        <v>243</v>
      </c>
      <c r="B203" s="9">
        <f t="shared" si="9"/>
        <v>161</v>
      </c>
      <c r="C203" s="10">
        <f>[1]Sheet1_Raw!N202</f>
        <v>2587.8083339999998</v>
      </c>
      <c r="D203" s="12">
        <f t="shared" si="8"/>
        <v>2559.6711061428573</v>
      </c>
      <c r="E203" s="12">
        <f t="shared" si="7"/>
        <v>10.323902571428789</v>
      </c>
    </row>
    <row r="204" spans="1:5" ht="24" x14ac:dyDescent="0.25">
      <c r="A204" s="9" t="s">
        <v>244</v>
      </c>
      <c r="B204" s="9">
        <f t="shared" si="9"/>
        <v>162</v>
      </c>
      <c r="C204" s="10">
        <f>[1]Sheet1_Raw!N203</f>
        <v>2602.3380189999998</v>
      </c>
      <c r="D204" s="12">
        <f t="shared" si="8"/>
        <v>2570.5547588571426</v>
      </c>
      <c r="E204" s="12">
        <f t="shared" si="7"/>
        <v>10.88365271428529</v>
      </c>
    </row>
    <row r="205" spans="1:5" ht="24" x14ac:dyDescent="0.25">
      <c r="A205" s="9" t="s">
        <v>245</v>
      </c>
      <c r="B205" s="9">
        <f t="shared" si="9"/>
        <v>163</v>
      </c>
      <c r="C205" s="10">
        <f>[1]Sheet1_Raw!N204</f>
        <v>2614.6287029999999</v>
      </c>
      <c r="D205" s="12">
        <f t="shared" si="8"/>
        <v>2581.9743424285712</v>
      </c>
      <c r="E205" s="12">
        <f t="shared" si="7"/>
        <v>11.419583571428575</v>
      </c>
    </row>
    <row r="206" spans="1:5" ht="24" x14ac:dyDescent="0.25">
      <c r="A206" s="9" t="s">
        <v>246</v>
      </c>
      <c r="B206" s="9">
        <f t="shared" si="9"/>
        <v>164</v>
      </c>
      <c r="C206" s="10">
        <f>[1]Sheet1_Raw!N205</f>
        <v>2630.3374370000001</v>
      </c>
      <c r="D206" s="12">
        <f t="shared" si="8"/>
        <v>2593.4517727142857</v>
      </c>
      <c r="E206" s="12">
        <f t="shared" si="7"/>
        <v>11.47743028571449</v>
      </c>
    </row>
    <row r="207" spans="1:5" ht="24" x14ac:dyDescent="0.25">
      <c r="A207" s="9" t="s">
        <v>247</v>
      </c>
      <c r="B207" s="9">
        <f t="shared" si="9"/>
        <v>165</v>
      </c>
      <c r="C207" s="10">
        <f>[1]Sheet1_Raw!N206</f>
        <v>2647.272856</v>
      </c>
      <c r="D207" s="12">
        <f t="shared" si="8"/>
        <v>2605.7730815714285</v>
      </c>
      <c r="E207" s="12">
        <f t="shared" si="7"/>
        <v>12.321308857142867</v>
      </c>
    </row>
    <row r="208" spans="1:5" ht="24" x14ac:dyDescent="0.25">
      <c r="A208" s="9" t="s">
        <v>248</v>
      </c>
      <c r="B208" s="9">
        <f t="shared" si="9"/>
        <v>166</v>
      </c>
      <c r="C208" s="10">
        <f>[1]Sheet1_Raw!N207</f>
        <v>2665.2563190000001</v>
      </c>
      <c r="D208" s="12">
        <f t="shared" si="8"/>
        <v>2618.6949735714288</v>
      </c>
      <c r="E208" s="12">
        <f t="shared" si="7"/>
        <v>12.921892000000298</v>
      </c>
    </row>
    <row r="209" spans="1:5" ht="24" x14ac:dyDescent="0.25">
      <c r="A209" s="9" t="s">
        <v>249</v>
      </c>
      <c r="B209" s="9">
        <f t="shared" si="9"/>
        <v>167</v>
      </c>
      <c r="C209" s="10">
        <f>[1]Sheet1_Raw!N208</f>
        <v>2673.5572940000002</v>
      </c>
      <c r="D209" s="12">
        <f t="shared" si="8"/>
        <v>2631.5998517142862</v>
      </c>
      <c r="E209" s="12">
        <f t="shared" si="7"/>
        <v>12.904878142857342</v>
      </c>
    </row>
    <row r="210" spans="1:5" ht="24" x14ac:dyDescent="0.25">
      <c r="A210" s="9" t="s">
        <v>250</v>
      </c>
      <c r="B210" s="9">
        <f t="shared" si="9"/>
        <v>168</v>
      </c>
      <c r="C210" s="10">
        <f>[1]Sheet1_Raw!N209</f>
        <v>2679.7383650000002</v>
      </c>
      <c r="D210" s="12">
        <f t="shared" si="8"/>
        <v>2644.732713285714</v>
      </c>
      <c r="E210" s="12">
        <f t="shared" si="7"/>
        <v>13.132861571427838</v>
      </c>
    </row>
    <row r="211" spans="1:5" ht="24" x14ac:dyDescent="0.25">
      <c r="A211" s="9" t="s">
        <v>251</v>
      </c>
      <c r="B211" s="9">
        <f t="shared" si="9"/>
        <v>169</v>
      </c>
      <c r="C211" s="10">
        <f>[1]Sheet1_Raw!N210</f>
        <v>2699.90128</v>
      </c>
      <c r="D211" s="12">
        <f t="shared" si="8"/>
        <v>2658.6703220000004</v>
      </c>
      <c r="E211" s="12">
        <f t="shared" si="7"/>
        <v>13.937608714286398</v>
      </c>
    </row>
    <row r="212" spans="1:5" ht="24" x14ac:dyDescent="0.25">
      <c r="A212" s="9" t="s">
        <v>252</v>
      </c>
      <c r="B212" s="9">
        <f t="shared" si="9"/>
        <v>170</v>
      </c>
      <c r="C212" s="10">
        <f>[1]Sheet1_Raw!N211</f>
        <v>2716.8128809999998</v>
      </c>
      <c r="D212" s="12">
        <f t="shared" si="8"/>
        <v>2673.268061714286</v>
      </c>
      <c r="E212" s="12">
        <f t="shared" si="7"/>
        <v>14.597739714285581</v>
      </c>
    </row>
    <row r="213" spans="1:5" ht="24" x14ac:dyDescent="0.25">
      <c r="A213" s="9" t="s">
        <v>253</v>
      </c>
      <c r="B213" s="9">
        <f t="shared" si="9"/>
        <v>171</v>
      </c>
      <c r="C213" s="10">
        <f>[1]Sheet1_Raw!N212</f>
        <v>2735.7014709999999</v>
      </c>
      <c r="D213" s="12">
        <f t="shared" si="8"/>
        <v>2688.3200665714285</v>
      </c>
      <c r="E213" s="12">
        <f t="shared" si="7"/>
        <v>15.052004857142492</v>
      </c>
    </row>
    <row r="214" spans="1:5" ht="24" x14ac:dyDescent="0.25">
      <c r="A214" s="9" t="s">
        <v>254</v>
      </c>
      <c r="B214" s="9">
        <f t="shared" si="9"/>
        <v>172</v>
      </c>
      <c r="C214" s="10">
        <f>[1]Sheet1_Raw!N213</f>
        <v>2754.5900609999999</v>
      </c>
      <c r="D214" s="12">
        <f t="shared" si="8"/>
        <v>2703.651095857143</v>
      </c>
      <c r="E214" s="12">
        <f t="shared" si="7"/>
        <v>15.331029285714521</v>
      </c>
    </row>
    <row r="215" spans="1:5" ht="24" x14ac:dyDescent="0.25">
      <c r="A215" s="9" t="s">
        <v>255</v>
      </c>
      <c r="B215" s="9">
        <f t="shared" si="9"/>
        <v>173</v>
      </c>
      <c r="C215" s="10">
        <f>[1]Sheet1_Raw!N214</f>
        <v>2775.2769979999998</v>
      </c>
      <c r="D215" s="12">
        <f t="shared" si="8"/>
        <v>2719.3683357142859</v>
      </c>
      <c r="E215" s="12">
        <f t="shared" si="7"/>
        <v>15.717239857142886</v>
      </c>
    </row>
    <row r="216" spans="1:5" ht="24" x14ac:dyDescent="0.25">
      <c r="A216" s="9" t="s">
        <v>256</v>
      </c>
      <c r="B216" s="9">
        <f t="shared" si="9"/>
        <v>174</v>
      </c>
      <c r="C216" s="10">
        <f>[1]Sheet1_Raw!N215</f>
        <v>2785.1857669999999</v>
      </c>
      <c r="D216" s="12">
        <f t="shared" si="8"/>
        <v>2735.3152604285715</v>
      </c>
      <c r="E216" s="12">
        <f t="shared" si="7"/>
        <v>15.946924714285615</v>
      </c>
    </row>
    <row r="217" spans="1:5" ht="24" x14ac:dyDescent="0.25">
      <c r="A217" s="9" t="s">
        <v>257</v>
      </c>
      <c r="B217" s="9">
        <f t="shared" si="9"/>
        <v>175</v>
      </c>
      <c r="C217" s="10">
        <f>[1]Sheet1_Raw!N216</f>
        <v>2792.7245290000001</v>
      </c>
      <c r="D217" s="12">
        <f t="shared" si="8"/>
        <v>2751.4561409999997</v>
      </c>
      <c r="E217" s="12">
        <f t="shared" si="7"/>
        <v>16.14088057142817</v>
      </c>
    </row>
    <row r="218" spans="1:5" ht="24" x14ac:dyDescent="0.25">
      <c r="A218" s="9" t="s">
        <v>258</v>
      </c>
      <c r="B218" s="9">
        <f t="shared" si="9"/>
        <v>176</v>
      </c>
      <c r="C218" s="10">
        <f>[1]Sheet1_Raw!N217</f>
        <v>2812.1133220000002</v>
      </c>
      <c r="D218" s="12">
        <f t="shared" si="8"/>
        <v>2767.4864327142859</v>
      </c>
      <c r="E218" s="12">
        <f t="shared" si="7"/>
        <v>16.03029171428625</v>
      </c>
    </row>
    <row r="219" spans="1:5" ht="24" x14ac:dyDescent="0.25">
      <c r="A219" s="9" t="s">
        <v>259</v>
      </c>
      <c r="B219" s="9">
        <f t="shared" si="9"/>
        <v>177</v>
      </c>
      <c r="C219" s="10">
        <f>[1]Sheet1_Raw!N218</f>
        <v>2829.5132149999999</v>
      </c>
      <c r="D219" s="12">
        <f t="shared" si="8"/>
        <v>2783.5864804285711</v>
      </c>
      <c r="E219" s="12">
        <f t="shared" si="7"/>
        <v>16.100047714285211</v>
      </c>
    </row>
    <row r="220" spans="1:5" ht="24" x14ac:dyDescent="0.25">
      <c r="A220" s="9" t="s">
        <v>260</v>
      </c>
      <c r="B220" s="9">
        <f t="shared" si="9"/>
        <v>178</v>
      </c>
      <c r="C220" s="10">
        <f>[1]Sheet1_Raw!N219</f>
        <v>2846.5081829999999</v>
      </c>
      <c r="D220" s="12">
        <f t="shared" si="8"/>
        <v>2799.4160107142857</v>
      </c>
      <c r="E220" s="12">
        <f t="shared" si="7"/>
        <v>15.829530285714554</v>
      </c>
    </row>
    <row r="221" spans="1:5" ht="24" x14ac:dyDescent="0.25">
      <c r="A221" s="9" t="s">
        <v>261</v>
      </c>
      <c r="B221" s="9">
        <f t="shared" si="9"/>
        <v>179</v>
      </c>
      <c r="C221" s="10">
        <f>[1]Sheet1_Raw!N220</f>
        <v>2865.0990339999998</v>
      </c>
      <c r="D221" s="12">
        <f t="shared" si="8"/>
        <v>2815.2030068571426</v>
      </c>
      <c r="E221" s="12">
        <f t="shared" si="7"/>
        <v>15.786996142856879</v>
      </c>
    </row>
    <row r="222" spans="1:5" ht="24" x14ac:dyDescent="0.25">
      <c r="A222" s="9" t="s">
        <v>262</v>
      </c>
      <c r="B222" s="9">
        <f t="shared" si="9"/>
        <v>180</v>
      </c>
      <c r="C222" s="10">
        <f>[1]Sheet1_Raw!N221</f>
        <v>2883.6184269999999</v>
      </c>
      <c r="D222" s="12">
        <f t="shared" si="8"/>
        <v>2830.680353857143</v>
      </c>
      <c r="E222" s="12">
        <f t="shared" si="7"/>
        <v>15.477347000000464</v>
      </c>
    </row>
    <row r="223" spans="1:5" ht="24" x14ac:dyDescent="0.25">
      <c r="A223" s="9" t="s">
        <v>263</v>
      </c>
      <c r="B223" s="9">
        <f t="shared" si="9"/>
        <v>181</v>
      </c>
      <c r="C223" s="10">
        <f>[1]Sheet1_Raw!N222</f>
        <v>2892.0623179999998</v>
      </c>
      <c r="D223" s="12">
        <f t="shared" si="8"/>
        <v>2845.9484325714288</v>
      </c>
      <c r="E223" s="12">
        <f t="shared" si="7"/>
        <v>15.268078714285821</v>
      </c>
    </row>
    <row r="224" spans="1:5" ht="24" x14ac:dyDescent="0.25">
      <c r="A224" s="9" t="s">
        <v>264</v>
      </c>
      <c r="B224" s="9">
        <f t="shared" si="9"/>
        <v>182</v>
      </c>
      <c r="C224" s="10">
        <f>[1]Sheet1_Raw!N223</f>
        <v>2897.659819</v>
      </c>
      <c r="D224" s="12">
        <f t="shared" si="8"/>
        <v>2860.939188285714</v>
      </c>
      <c r="E224" s="12">
        <f t="shared" si="7"/>
        <v>14.990755714285115</v>
      </c>
    </row>
    <row r="225" spans="1:5" ht="24" x14ac:dyDescent="0.25">
      <c r="A225" s="9" t="s">
        <v>265</v>
      </c>
      <c r="B225" s="9">
        <f t="shared" si="9"/>
        <v>183</v>
      </c>
      <c r="C225" s="10">
        <f>[1]Sheet1_Raw!N224</f>
        <v>2915.4884569999999</v>
      </c>
      <c r="D225" s="12">
        <f t="shared" si="8"/>
        <v>2875.7070647142855</v>
      </c>
      <c r="E225" s="12">
        <f t="shared" si="7"/>
        <v>14.767876428571526</v>
      </c>
    </row>
    <row r="226" spans="1:5" ht="24" x14ac:dyDescent="0.25">
      <c r="A226" s="9" t="s">
        <v>266</v>
      </c>
      <c r="B226" s="9">
        <f t="shared" si="9"/>
        <v>184</v>
      </c>
      <c r="C226" s="10">
        <f>[1]Sheet1_Raw!N225</f>
        <v>2929.9347750000002</v>
      </c>
      <c r="D226" s="12">
        <f t="shared" si="8"/>
        <v>2890.0530018571435</v>
      </c>
      <c r="E226" s="12">
        <f t="shared" si="7"/>
        <v>14.34593714285802</v>
      </c>
    </row>
    <row r="227" spans="1:5" ht="24" x14ac:dyDescent="0.25">
      <c r="A227" s="9" t="s">
        <v>267</v>
      </c>
      <c r="B227" s="9">
        <f t="shared" si="9"/>
        <v>185</v>
      </c>
      <c r="C227" s="10">
        <f>[1]Sheet1_Raw!N226</f>
        <v>2946.5605460000002</v>
      </c>
      <c r="D227" s="12">
        <f t="shared" si="8"/>
        <v>2904.3461965714291</v>
      </c>
      <c r="E227" s="12">
        <f t="shared" si="7"/>
        <v>14.293194714285619</v>
      </c>
    </row>
    <row r="228" spans="1:5" ht="24" x14ac:dyDescent="0.25">
      <c r="A228" s="9" t="s">
        <v>268</v>
      </c>
      <c r="B228" s="9">
        <f t="shared" si="9"/>
        <v>186</v>
      </c>
      <c r="C228" s="10">
        <f>[1]Sheet1_Raw!N227</f>
        <v>2963.5793319999998</v>
      </c>
      <c r="D228" s="12">
        <f t="shared" si="8"/>
        <v>2918.4148105714289</v>
      </c>
      <c r="E228" s="12">
        <f t="shared" si="7"/>
        <v>14.068613999999798</v>
      </c>
    </row>
    <row r="229" spans="1:5" ht="24" x14ac:dyDescent="0.25">
      <c r="A229" s="9" t="s">
        <v>269</v>
      </c>
      <c r="B229" s="9">
        <f t="shared" si="9"/>
        <v>187</v>
      </c>
      <c r="C229" s="10">
        <f>[1]Sheet1_Raw!N228</f>
        <v>2980.7648530000001</v>
      </c>
      <c r="D229" s="12">
        <f t="shared" si="8"/>
        <v>2932.2928714285713</v>
      </c>
      <c r="E229" s="12">
        <f t="shared" si="7"/>
        <v>13.878060857142373</v>
      </c>
    </row>
    <row r="230" spans="1:5" ht="24" x14ac:dyDescent="0.25">
      <c r="A230" s="9" t="s">
        <v>270</v>
      </c>
      <c r="B230" s="9">
        <f t="shared" si="9"/>
        <v>188</v>
      </c>
      <c r="C230" s="10">
        <f>[1]Sheet1_Raw!N229</f>
        <v>2989.994776</v>
      </c>
      <c r="D230" s="12">
        <f t="shared" si="8"/>
        <v>2946.2832225714287</v>
      </c>
      <c r="E230" s="12">
        <f t="shared" si="7"/>
        <v>13.990351142857435</v>
      </c>
    </row>
    <row r="231" spans="1:5" ht="24" x14ac:dyDescent="0.25">
      <c r="A231" s="9" t="s">
        <v>271</v>
      </c>
      <c r="B231" s="9">
        <f t="shared" si="9"/>
        <v>189</v>
      </c>
      <c r="C231" s="10">
        <f>[1]Sheet1_Raw!N230</f>
        <v>2997.974193</v>
      </c>
      <c r="D231" s="12">
        <f t="shared" si="8"/>
        <v>2960.6138474285713</v>
      </c>
      <c r="E231" s="12">
        <f t="shared" ref="E231:E294" si="10">D231-D230</f>
        <v>14.330624857142539</v>
      </c>
    </row>
    <row r="232" spans="1:5" ht="24" x14ac:dyDescent="0.25">
      <c r="A232" s="9" t="s">
        <v>272</v>
      </c>
      <c r="B232" s="9">
        <f t="shared" si="9"/>
        <v>190</v>
      </c>
      <c r="C232" s="10">
        <f>[1]Sheet1_Raw!N231</f>
        <v>3020.578571</v>
      </c>
      <c r="D232" s="12">
        <f t="shared" si="8"/>
        <v>2975.6267208571421</v>
      </c>
      <c r="E232" s="12">
        <f t="shared" si="10"/>
        <v>15.012873428570856</v>
      </c>
    </row>
    <row r="233" spans="1:5" ht="24" x14ac:dyDescent="0.25">
      <c r="A233" s="9" t="s">
        <v>273</v>
      </c>
      <c r="B233" s="9">
        <f t="shared" si="9"/>
        <v>191</v>
      </c>
      <c r="C233" s="10">
        <f>[1]Sheet1_Raw!N232</f>
        <v>3036.4302189999999</v>
      </c>
      <c r="D233" s="12">
        <f t="shared" ref="D233:D296" si="11">AVERAGE(C227:C233)</f>
        <v>2990.840355714286</v>
      </c>
      <c r="E233" s="12">
        <f t="shared" si="10"/>
        <v>15.213634857143916</v>
      </c>
    </row>
    <row r="234" spans="1:5" ht="24" x14ac:dyDescent="0.25">
      <c r="A234" s="9" t="s">
        <v>274</v>
      </c>
      <c r="B234" s="9">
        <f t="shared" si="9"/>
        <v>192</v>
      </c>
      <c r="C234" s="10">
        <f>[1]Sheet1_Raw!N233</f>
        <v>3054.0087560000002</v>
      </c>
      <c r="D234" s="12">
        <f t="shared" si="11"/>
        <v>3006.1900999999998</v>
      </c>
      <c r="E234" s="12">
        <f t="shared" si="10"/>
        <v>15.349744285713768</v>
      </c>
    </row>
    <row r="235" spans="1:5" ht="24" x14ac:dyDescent="0.25">
      <c r="A235" s="9" t="s">
        <v>275</v>
      </c>
      <c r="B235" s="9">
        <f t="shared" si="9"/>
        <v>193</v>
      </c>
      <c r="C235" s="10">
        <f>[1]Sheet1_Raw!N234</f>
        <v>3074.445592</v>
      </c>
      <c r="D235" s="12">
        <f t="shared" si="11"/>
        <v>3022.0281371428573</v>
      </c>
      <c r="E235" s="12">
        <f t="shared" si="10"/>
        <v>15.838037142857502</v>
      </c>
    </row>
    <row r="236" spans="1:5" ht="24" x14ac:dyDescent="0.25">
      <c r="A236" s="9" t="s">
        <v>276</v>
      </c>
      <c r="B236" s="9">
        <f t="shared" ref="B236:B299" si="12">1+B235</f>
        <v>194</v>
      </c>
      <c r="C236" s="10">
        <f>[1]Sheet1_Raw!N235</f>
        <v>3093.3341820000001</v>
      </c>
      <c r="D236" s="12">
        <f t="shared" si="11"/>
        <v>3038.1094698571428</v>
      </c>
      <c r="E236" s="12">
        <f t="shared" si="10"/>
        <v>16.081332714285509</v>
      </c>
    </row>
    <row r="237" spans="1:5" ht="24" x14ac:dyDescent="0.25">
      <c r="A237" s="9" t="s">
        <v>277</v>
      </c>
      <c r="B237" s="9">
        <f t="shared" si="12"/>
        <v>195</v>
      </c>
      <c r="C237" s="10">
        <f>[1]Sheet1_Raw!N236</f>
        <v>3106.2203450000002</v>
      </c>
      <c r="D237" s="12">
        <f t="shared" si="11"/>
        <v>3054.7131225714288</v>
      </c>
      <c r="E237" s="12">
        <f t="shared" si="10"/>
        <v>16.603652714286</v>
      </c>
    </row>
    <row r="238" spans="1:5" ht="24" x14ac:dyDescent="0.25">
      <c r="A238" s="9" t="s">
        <v>278</v>
      </c>
      <c r="B238" s="9">
        <f t="shared" si="12"/>
        <v>196</v>
      </c>
      <c r="C238" s="10">
        <f>[1]Sheet1_Raw!N237</f>
        <v>3117.1771570000001</v>
      </c>
      <c r="D238" s="12">
        <f t="shared" si="11"/>
        <v>3071.742117428571</v>
      </c>
      <c r="E238" s="12">
        <f t="shared" si="10"/>
        <v>17.028994857142152</v>
      </c>
    </row>
    <row r="239" spans="1:5" ht="24" x14ac:dyDescent="0.25">
      <c r="A239" s="9" t="s">
        <v>279</v>
      </c>
      <c r="B239" s="9">
        <f t="shared" si="12"/>
        <v>197</v>
      </c>
      <c r="C239" s="10">
        <f>[1]Sheet1_Raw!N238</f>
        <v>3134.8628800000001</v>
      </c>
      <c r="D239" s="12">
        <f t="shared" si="11"/>
        <v>3088.0684472857142</v>
      </c>
      <c r="E239" s="12">
        <f t="shared" si="10"/>
        <v>16.326329857143264</v>
      </c>
    </row>
    <row r="240" spans="1:5" ht="24" x14ac:dyDescent="0.25">
      <c r="A240" s="9" t="s">
        <v>280</v>
      </c>
      <c r="B240" s="9">
        <f t="shared" si="12"/>
        <v>198</v>
      </c>
      <c r="C240" s="10">
        <f>[1]Sheet1_Raw!N239</f>
        <v>3156.204843</v>
      </c>
      <c r="D240" s="12">
        <f t="shared" si="11"/>
        <v>3105.1791078571428</v>
      </c>
      <c r="E240" s="12">
        <f t="shared" si="10"/>
        <v>17.110660571428525</v>
      </c>
    </row>
    <row r="241" spans="1:5" ht="24" x14ac:dyDescent="0.25">
      <c r="A241" s="9" t="s">
        <v>281</v>
      </c>
      <c r="B241" s="9">
        <f t="shared" si="12"/>
        <v>199</v>
      </c>
      <c r="C241" s="10">
        <f>[1]Sheet1_Raw!N240</f>
        <v>3178.29711</v>
      </c>
      <c r="D241" s="12">
        <f t="shared" si="11"/>
        <v>3122.9345870000002</v>
      </c>
      <c r="E241" s="12">
        <f t="shared" si="10"/>
        <v>17.755479142857439</v>
      </c>
    </row>
    <row r="242" spans="1:5" ht="24" x14ac:dyDescent="0.25">
      <c r="A242" s="9" t="s">
        <v>282</v>
      </c>
      <c r="B242" s="9">
        <f t="shared" si="12"/>
        <v>200</v>
      </c>
      <c r="C242" s="10">
        <f>[1]Sheet1_Raw!N241</f>
        <v>3204.2480799999998</v>
      </c>
      <c r="D242" s="12">
        <f t="shared" si="11"/>
        <v>3141.4777995714289</v>
      </c>
      <c r="E242" s="12">
        <f t="shared" si="10"/>
        <v>18.543212571428739</v>
      </c>
    </row>
    <row r="243" spans="1:5" ht="24" x14ac:dyDescent="0.25">
      <c r="A243" s="9" t="s">
        <v>283</v>
      </c>
      <c r="B243" s="9">
        <f t="shared" si="12"/>
        <v>201</v>
      </c>
      <c r="C243" s="10">
        <f>[1]Sheet1_Raw!N242</f>
        <v>3230.4372410000001</v>
      </c>
      <c r="D243" s="12">
        <f t="shared" si="11"/>
        <v>3161.063950857143</v>
      </c>
      <c r="E243" s="12">
        <f t="shared" si="10"/>
        <v>19.586151285714095</v>
      </c>
    </row>
    <row r="244" spans="1:5" ht="24" x14ac:dyDescent="0.25">
      <c r="A244" s="9" t="s">
        <v>284</v>
      </c>
      <c r="B244" s="9">
        <f t="shared" si="12"/>
        <v>202</v>
      </c>
      <c r="C244" s="10">
        <f>[1]Sheet1_Raw!N243</f>
        <v>3250.50488</v>
      </c>
      <c r="D244" s="12">
        <f t="shared" si="11"/>
        <v>3181.6760272857141</v>
      </c>
      <c r="E244" s="12">
        <f t="shared" si="10"/>
        <v>20.612076428571072</v>
      </c>
    </row>
    <row r="245" spans="1:5" ht="24" x14ac:dyDescent="0.25">
      <c r="A245" s="9" t="s">
        <v>285</v>
      </c>
      <c r="B245" s="9">
        <f t="shared" si="12"/>
        <v>203</v>
      </c>
      <c r="C245" s="10">
        <f>[1]Sheet1_Raw!N244</f>
        <v>3262.8074740000002</v>
      </c>
      <c r="D245" s="12">
        <f t="shared" si="11"/>
        <v>3202.4803582857139</v>
      </c>
      <c r="E245" s="12">
        <f t="shared" si="10"/>
        <v>20.80433099999982</v>
      </c>
    </row>
    <row r="246" spans="1:5" ht="24" x14ac:dyDescent="0.25">
      <c r="A246" s="9" t="s">
        <v>286</v>
      </c>
      <c r="B246" s="9">
        <f t="shared" si="12"/>
        <v>204</v>
      </c>
      <c r="C246" s="10">
        <f>[1]Sheet1_Raw!N245</f>
        <v>3281.8032499999999</v>
      </c>
      <c r="D246" s="12">
        <f t="shared" si="11"/>
        <v>3223.471839714286</v>
      </c>
      <c r="E246" s="12">
        <f t="shared" si="10"/>
        <v>20.991481428572115</v>
      </c>
    </row>
    <row r="247" spans="1:5" ht="24" x14ac:dyDescent="0.25">
      <c r="A247" s="9" t="s">
        <v>287</v>
      </c>
      <c r="B247" s="9">
        <f t="shared" si="12"/>
        <v>205</v>
      </c>
      <c r="C247" s="10">
        <f>[1]Sheet1_Raw!N246</f>
        <v>3303.8597880000002</v>
      </c>
      <c r="D247" s="12">
        <f t="shared" si="11"/>
        <v>3244.5654032857151</v>
      </c>
      <c r="E247" s="12">
        <f t="shared" si="10"/>
        <v>21.093563571429058</v>
      </c>
    </row>
    <row r="248" spans="1:5" ht="24" x14ac:dyDescent="0.25">
      <c r="A248" s="9" t="s">
        <v>288</v>
      </c>
      <c r="B248" s="9">
        <f t="shared" si="12"/>
        <v>206</v>
      </c>
      <c r="C248" s="10">
        <f>[1]Sheet1_Raw!N247</f>
        <v>3323.0699370000002</v>
      </c>
      <c r="D248" s="12">
        <f t="shared" si="11"/>
        <v>3265.247235714286</v>
      </c>
      <c r="E248" s="12">
        <f t="shared" si="10"/>
        <v>20.681832428570942</v>
      </c>
    </row>
    <row r="249" spans="1:5" ht="24" x14ac:dyDescent="0.25">
      <c r="A249" s="9" t="s">
        <v>289</v>
      </c>
      <c r="B249" s="9">
        <f t="shared" si="12"/>
        <v>207</v>
      </c>
      <c r="C249" s="10">
        <f>[1]Sheet1_Raw!N248</f>
        <v>3350.7120669999999</v>
      </c>
      <c r="D249" s="12">
        <f t="shared" si="11"/>
        <v>3286.1706624285716</v>
      </c>
      <c r="E249" s="12">
        <f t="shared" si="10"/>
        <v>20.923426714285597</v>
      </c>
    </row>
    <row r="250" spans="1:5" ht="24" x14ac:dyDescent="0.25">
      <c r="A250" s="9" t="s">
        <v>290</v>
      </c>
      <c r="B250" s="9">
        <f t="shared" si="12"/>
        <v>208</v>
      </c>
      <c r="C250" s="10">
        <f>[1]Sheet1_Raw!N249</f>
        <v>3378.890128</v>
      </c>
      <c r="D250" s="12">
        <f t="shared" si="11"/>
        <v>3307.3782177142857</v>
      </c>
      <c r="E250" s="12">
        <f t="shared" si="10"/>
        <v>21.207555285714079</v>
      </c>
    </row>
    <row r="251" spans="1:5" ht="24" x14ac:dyDescent="0.25">
      <c r="A251" s="9" t="s">
        <v>291</v>
      </c>
      <c r="B251" s="9">
        <f t="shared" si="12"/>
        <v>209</v>
      </c>
      <c r="C251" s="10">
        <f>[1]Sheet1_Raw!N250</f>
        <v>3394.5393130000002</v>
      </c>
      <c r="D251" s="12">
        <f t="shared" si="11"/>
        <v>3327.9545652857146</v>
      </c>
      <c r="E251" s="12">
        <f t="shared" si="10"/>
        <v>20.576347571428869</v>
      </c>
    </row>
    <row r="252" spans="1:5" ht="24" x14ac:dyDescent="0.25">
      <c r="A252" s="9" t="s">
        <v>292</v>
      </c>
      <c r="B252" s="9">
        <f t="shared" si="12"/>
        <v>210</v>
      </c>
      <c r="C252" s="10">
        <f>[1]Sheet1_Raw!N251</f>
        <v>3410.1765890000001</v>
      </c>
      <c r="D252" s="12">
        <f t="shared" si="11"/>
        <v>3349.0072960000002</v>
      </c>
      <c r="E252" s="12">
        <f t="shared" si="10"/>
        <v>21.052730714285644</v>
      </c>
    </row>
    <row r="253" spans="1:5" ht="24" x14ac:dyDescent="0.25">
      <c r="A253" s="9" t="s">
        <v>293</v>
      </c>
      <c r="B253" s="9">
        <f t="shared" si="12"/>
        <v>211</v>
      </c>
      <c r="C253" s="10">
        <f>[1]Sheet1_Raw!N252</f>
        <v>3437.4733409999999</v>
      </c>
      <c r="D253" s="12">
        <f t="shared" si="11"/>
        <v>3371.2458804285716</v>
      </c>
      <c r="E253" s="12">
        <f t="shared" si="10"/>
        <v>22.238584428571357</v>
      </c>
    </row>
    <row r="254" spans="1:5" ht="24" x14ac:dyDescent="0.25">
      <c r="A254" s="9" t="s">
        <v>294</v>
      </c>
      <c r="B254" s="9">
        <f t="shared" si="12"/>
        <v>212</v>
      </c>
      <c r="C254" s="10">
        <f>[1]Sheet1_Raw!N253</f>
        <v>3459.3869639999998</v>
      </c>
      <c r="D254" s="12">
        <f t="shared" si="11"/>
        <v>3393.4640484285715</v>
      </c>
      <c r="E254" s="12">
        <f t="shared" si="10"/>
        <v>22.218167999999878</v>
      </c>
    </row>
    <row r="255" spans="1:5" ht="24" x14ac:dyDescent="0.25">
      <c r="A255" s="9" t="s">
        <v>295</v>
      </c>
      <c r="B255" s="9">
        <f t="shared" si="12"/>
        <v>213</v>
      </c>
      <c r="C255" s="10">
        <f>[1]Sheet1_Raw!N254</f>
        <v>3488.4701530000002</v>
      </c>
      <c r="D255" s="12">
        <f t="shared" si="11"/>
        <v>3417.0926507142858</v>
      </c>
      <c r="E255" s="12">
        <f t="shared" si="10"/>
        <v>23.628602285714351</v>
      </c>
    </row>
    <row r="256" spans="1:5" ht="24" x14ac:dyDescent="0.25">
      <c r="A256" s="9" t="s">
        <v>296</v>
      </c>
      <c r="B256" s="9">
        <f t="shared" si="12"/>
        <v>214</v>
      </c>
      <c r="C256" s="10">
        <f>[1]Sheet1_Raw!N255</f>
        <v>3519.7447040000002</v>
      </c>
      <c r="D256" s="12">
        <f t="shared" si="11"/>
        <v>3441.2401702857142</v>
      </c>
      <c r="E256" s="12">
        <f t="shared" si="10"/>
        <v>24.147519571428347</v>
      </c>
    </row>
    <row r="257" spans="1:5" ht="24" x14ac:dyDescent="0.25">
      <c r="A257" s="9" t="s">
        <v>297</v>
      </c>
      <c r="B257" s="9">
        <f t="shared" si="12"/>
        <v>215</v>
      </c>
      <c r="C257" s="10">
        <f>[1]Sheet1_Raw!N256</f>
        <v>3553.5083570000002</v>
      </c>
      <c r="D257" s="12">
        <f t="shared" si="11"/>
        <v>3466.1856315714285</v>
      </c>
      <c r="E257" s="12">
        <f t="shared" si="10"/>
        <v>24.945461285714373</v>
      </c>
    </row>
    <row r="258" spans="1:5" ht="24" x14ac:dyDescent="0.25">
      <c r="A258" s="9" t="s">
        <v>298</v>
      </c>
      <c r="B258" s="9">
        <f t="shared" si="12"/>
        <v>216</v>
      </c>
      <c r="C258" s="10">
        <f>[1]Sheet1_Raw!N257</f>
        <v>3573.1948889999999</v>
      </c>
      <c r="D258" s="12">
        <f t="shared" si="11"/>
        <v>3491.7078567142853</v>
      </c>
      <c r="E258" s="12">
        <f t="shared" si="10"/>
        <v>25.522225142856769</v>
      </c>
    </row>
    <row r="259" spans="1:5" ht="24" x14ac:dyDescent="0.25">
      <c r="A259" s="9" t="s">
        <v>299</v>
      </c>
      <c r="B259" s="9">
        <f t="shared" si="12"/>
        <v>217</v>
      </c>
      <c r="C259" s="10">
        <f>[1]Sheet1_Raw!N258</f>
        <v>3591.6070970000001</v>
      </c>
      <c r="D259" s="12">
        <f t="shared" si="11"/>
        <v>3517.6265007142856</v>
      </c>
      <c r="E259" s="12">
        <f t="shared" si="10"/>
        <v>25.918644000000313</v>
      </c>
    </row>
    <row r="260" spans="1:5" ht="24" x14ac:dyDescent="0.25">
      <c r="A260" s="9" t="s">
        <v>300</v>
      </c>
      <c r="B260" s="9">
        <f t="shared" si="12"/>
        <v>218</v>
      </c>
      <c r="C260" s="10">
        <f>[1]Sheet1_Raw!N259</f>
        <v>3628.5267880000001</v>
      </c>
      <c r="D260" s="12">
        <f t="shared" si="11"/>
        <v>3544.9198502857143</v>
      </c>
      <c r="E260" s="12">
        <f t="shared" si="10"/>
        <v>27.293349571428735</v>
      </c>
    </row>
    <row r="261" spans="1:5" ht="24" x14ac:dyDescent="0.25">
      <c r="A261" s="9" t="s">
        <v>301</v>
      </c>
      <c r="B261" s="9">
        <f t="shared" si="12"/>
        <v>219</v>
      </c>
      <c r="C261" s="10">
        <f>[1]Sheet1_Raw!N260</f>
        <v>3657.752892</v>
      </c>
      <c r="D261" s="12">
        <f t="shared" si="11"/>
        <v>3573.2578400000007</v>
      </c>
      <c r="E261" s="12">
        <f t="shared" si="10"/>
        <v>28.337989714286323</v>
      </c>
    </row>
    <row r="262" spans="1:5" ht="24" x14ac:dyDescent="0.25">
      <c r="A262" s="9" t="s">
        <v>302</v>
      </c>
      <c r="B262" s="9">
        <f t="shared" si="12"/>
        <v>220</v>
      </c>
      <c r="C262" s="10">
        <f>[1]Sheet1_Raw!N261</f>
        <v>3705.5102980000001</v>
      </c>
      <c r="D262" s="12">
        <f t="shared" si="11"/>
        <v>3604.2635750000004</v>
      </c>
      <c r="E262" s="12">
        <f t="shared" si="10"/>
        <v>31.005734999999731</v>
      </c>
    </row>
    <row r="263" spans="1:5" ht="24" x14ac:dyDescent="0.25">
      <c r="A263" s="9" t="s">
        <v>303</v>
      </c>
      <c r="B263" s="9">
        <f t="shared" si="12"/>
        <v>221</v>
      </c>
      <c r="C263" s="10">
        <f>[1]Sheet1_Raw!N262</f>
        <v>3762.7239100000002</v>
      </c>
      <c r="D263" s="12">
        <f t="shared" si="11"/>
        <v>3638.9748901428575</v>
      </c>
      <c r="E263" s="12">
        <f t="shared" si="10"/>
        <v>34.711315142857075</v>
      </c>
    </row>
    <row r="264" spans="1:5" ht="24" x14ac:dyDescent="0.25">
      <c r="A264" s="9" t="s">
        <v>304</v>
      </c>
      <c r="B264" s="9">
        <f t="shared" si="12"/>
        <v>222</v>
      </c>
      <c r="C264" s="10">
        <f>[1]Sheet1_Raw!N263</f>
        <v>3816.9601269999998</v>
      </c>
      <c r="D264" s="12">
        <f t="shared" si="11"/>
        <v>3676.6108572857147</v>
      </c>
      <c r="E264" s="12">
        <f t="shared" si="10"/>
        <v>37.635967142857226</v>
      </c>
    </row>
    <row r="265" spans="1:5" ht="24" x14ac:dyDescent="0.25">
      <c r="A265" s="9" t="s">
        <v>305</v>
      </c>
      <c r="B265" s="9">
        <f t="shared" si="12"/>
        <v>223</v>
      </c>
      <c r="C265" s="10">
        <f>[1]Sheet1_Raw!N264</f>
        <v>3852.3077539999999</v>
      </c>
      <c r="D265" s="12">
        <f t="shared" si="11"/>
        <v>3716.4841237142859</v>
      </c>
      <c r="E265" s="12">
        <f t="shared" si="10"/>
        <v>39.873266428571242</v>
      </c>
    </row>
    <row r="266" spans="1:5" ht="24" x14ac:dyDescent="0.25">
      <c r="A266" s="9" t="s">
        <v>306</v>
      </c>
      <c r="B266" s="9">
        <f t="shared" si="12"/>
        <v>224</v>
      </c>
      <c r="C266" s="10">
        <f>[1]Sheet1_Raw!N265</f>
        <v>3886.2024120000001</v>
      </c>
      <c r="D266" s="12">
        <f t="shared" si="11"/>
        <v>3758.5691687142858</v>
      </c>
      <c r="E266" s="12">
        <f t="shared" si="10"/>
        <v>42.085044999999809</v>
      </c>
    </row>
    <row r="267" spans="1:5" ht="24" x14ac:dyDescent="0.25">
      <c r="A267" s="9" t="s">
        <v>307</v>
      </c>
      <c r="B267" s="9">
        <f t="shared" si="12"/>
        <v>225</v>
      </c>
      <c r="C267" s="10">
        <f>[1]Sheet1_Raw!N266</f>
        <v>3964.1029610000001</v>
      </c>
      <c r="D267" s="12">
        <f t="shared" si="11"/>
        <v>3806.5086220000003</v>
      </c>
      <c r="E267" s="12">
        <f t="shared" si="10"/>
        <v>47.939453285714535</v>
      </c>
    </row>
    <row r="268" spans="1:5" ht="24" x14ac:dyDescent="0.25">
      <c r="A268" s="9" t="s">
        <v>308</v>
      </c>
      <c r="B268" s="9">
        <f t="shared" si="12"/>
        <v>226</v>
      </c>
      <c r="C268" s="10">
        <f>[1]Sheet1_Raw!N267</f>
        <v>4017.2673159999999</v>
      </c>
      <c r="D268" s="12">
        <f t="shared" si="11"/>
        <v>3857.8678254285719</v>
      </c>
      <c r="E268" s="12">
        <f t="shared" si="10"/>
        <v>51.359203428571618</v>
      </c>
    </row>
    <row r="269" spans="1:5" ht="24" x14ac:dyDescent="0.25">
      <c r="A269" s="9" t="s">
        <v>309</v>
      </c>
      <c r="B269" s="9">
        <f t="shared" si="12"/>
        <v>227</v>
      </c>
      <c r="C269" s="10">
        <f>[1]Sheet1_Raw!N268</f>
        <v>4102.6947170000003</v>
      </c>
      <c r="D269" s="12">
        <f t="shared" si="11"/>
        <v>3914.6084567142857</v>
      </c>
      <c r="E269" s="12">
        <f t="shared" si="10"/>
        <v>56.740631285713789</v>
      </c>
    </row>
    <row r="270" spans="1:5" ht="24" x14ac:dyDescent="0.25">
      <c r="A270" s="9" t="s">
        <v>310</v>
      </c>
      <c r="B270" s="9">
        <f t="shared" si="12"/>
        <v>228</v>
      </c>
      <c r="C270" s="10">
        <f>[1]Sheet1_Raw!N269</f>
        <v>4193.4457000000002</v>
      </c>
      <c r="D270" s="12">
        <f t="shared" si="11"/>
        <v>3976.1401409999999</v>
      </c>
      <c r="E270" s="12">
        <f t="shared" si="10"/>
        <v>61.531684285714164</v>
      </c>
    </row>
    <row r="271" spans="1:5" ht="24" x14ac:dyDescent="0.25">
      <c r="A271" s="9" t="s">
        <v>311</v>
      </c>
      <c r="B271" s="9">
        <f t="shared" si="12"/>
        <v>229</v>
      </c>
      <c r="C271" s="10">
        <f>[1]Sheet1_Raw!N270</f>
        <v>4285.0899010000003</v>
      </c>
      <c r="D271" s="12">
        <f t="shared" si="11"/>
        <v>4043.0158230000002</v>
      </c>
      <c r="E271" s="12">
        <f t="shared" si="10"/>
        <v>66.875682000000324</v>
      </c>
    </row>
    <row r="272" spans="1:5" ht="24" x14ac:dyDescent="0.25">
      <c r="A272" s="9" t="s">
        <v>312</v>
      </c>
      <c r="B272" s="9">
        <f t="shared" si="12"/>
        <v>230</v>
      </c>
      <c r="C272" s="10">
        <f>[1]Sheet1_Raw!N271</f>
        <v>4342.9942680000004</v>
      </c>
      <c r="D272" s="12">
        <f t="shared" si="11"/>
        <v>4113.1138964285719</v>
      </c>
      <c r="E272" s="12">
        <f t="shared" si="10"/>
        <v>70.098073428571752</v>
      </c>
    </row>
    <row r="273" spans="1:5" ht="24" x14ac:dyDescent="0.25">
      <c r="A273" s="9" t="s">
        <v>313</v>
      </c>
      <c r="B273" s="9">
        <f t="shared" si="12"/>
        <v>231</v>
      </c>
      <c r="C273" s="10">
        <f>[1]Sheet1_Raw!N272</f>
        <v>4390.7159460000003</v>
      </c>
      <c r="D273" s="12">
        <f t="shared" si="11"/>
        <v>4185.1872584285711</v>
      </c>
      <c r="E273" s="12">
        <f t="shared" si="10"/>
        <v>72.073361999999179</v>
      </c>
    </row>
    <row r="274" spans="1:5" ht="24" x14ac:dyDescent="0.25">
      <c r="A274" s="9" t="s">
        <v>314</v>
      </c>
      <c r="B274" s="9">
        <f t="shared" si="12"/>
        <v>232</v>
      </c>
      <c r="C274" s="10">
        <f>[1]Sheet1_Raw!N273</f>
        <v>4490.7206699999997</v>
      </c>
      <c r="D274" s="12">
        <f t="shared" si="11"/>
        <v>4260.4183597142855</v>
      </c>
      <c r="E274" s="12">
        <f t="shared" si="10"/>
        <v>75.231101285714431</v>
      </c>
    </row>
    <row r="275" spans="1:5" ht="24" x14ac:dyDescent="0.25">
      <c r="A275" s="9" t="s">
        <v>315</v>
      </c>
      <c r="B275" s="9">
        <f t="shared" si="12"/>
        <v>233</v>
      </c>
      <c r="C275" s="10">
        <f>[1]Sheet1_Raw!N274</f>
        <v>4592.2260020000003</v>
      </c>
      <c r="D275" s="12">
        <f t="shared" si="11"/>
        <v>4342.5553148571435</v>
      </c>
      <c r="E275" s="12">
        <f t="shared" si="10"/>
        <v>82.136955142857914</v>
      </c>
    </row>
    <row r="276" spans="1:5" ht="24" x14ac:dyDescent="0.25">
      <c r="A276" s="9" t="s">
        <v>316</v>
      </c>
      <c r="B276" s="9">
        <f t="shared" si="12"/>
        <v>234</v>
      </c>
      <c r="C276" s="10">
        <f>[1]Sheet1_Raw!N275</f>
        <v>4739.0830050000004</v>
      </c>
      <c r="D276" s="12">
        <f t="shared" si="11"/>
        <v>4433.4679274285718</v>
      </c>
      <c r="E276" s="12">
        <f t="shared" si="10"/>
        <v>90.912612571428326</v>
      </c>
    </row>
    <row r="277" spans="1:5" ht="24" x14ac:dyDescent="0.25">
      <c r="A277" s="9" t="s">
        <v>317</v>
      </c>
      <c r="B277" s="9">
        <f t="shared" si="12"/>
        <v>235</v>
      </c>
      <c r="C277" s="10">
        <f>[1]Sheet1_Raw!N276</f>
        <v>4809.9688120000001</v>
      </c>
      <c r="D277" s="12">
        <f t="shared" si="11"/>
        <v>4521.5426577142853</v>
      </c>
      <c r="E277" s="12">
        <f t="shared" si="10"/>
        <v>88.074730285713486</v>
      </c>
    </row>
    <row r="278" spans="1:5" ht="24" x14ac:dyDescent="0.25">
      <c r="A278" s="9" t="s">
        <v>318</v>
      </c>
      <c r="B278" s="9">
        <f t="shared" si="12"/>
        <v>236</v>
      </c>
      <c r="C278" s="10">
        <f>[1]Sheet1_Raw!N277</f>
        <v>4970.4622820000004</v>
      </c>
      <c r="D278" s="12">
        <f t="shared" si="11"/>
        <v>4619.4529978571427</v>
      </c>
      <c r="E278" s="12">
        <f t="shared" si="10"/>
        <v>97.910340142857422</v>
      </c>
    </row>
    <row r="279" spans="1:5" ht="24" x14ac:dyDescent="0.25">
      <c r="A279" s="9" t="s">
        <v>319</v>
      </c>
      <c r="B279" s="9">
        <f t="shared" si="12"/>
        <v>237</v>
      </c>
      <c r="C279" s="10">
        <f>[1]Sheet1_Raw!N278</f>
        <v>5095.0126460000001</v>
      </c>
      <c r="D279" s="12">
        <f t="shared" si="11"/>
        <v>4726.8841947142855</v>
      </c>
      <c r="E279" s="12">
        <f t="shared" si="10"/>
        <v>107.43119685714282</v>
      </c>
    </row>
    <row r="280" spans="1:5" ht="24" x14ac:dyDescent="0.25">
      <c r="A280" s="9" t="s">
        <v>320</v>
      </c>
      <c r="B280" s="9">
        <f t="shared" si="12"/>
        <v>238</v>
      </c>
      <c r="C280" s="10">
        <f>[1]Sheet1_Raw!N279</f>
        <v>5212.7983709999999</v>
      </c>
      <c r="D280" s="12">
        <f t="shared" si="11"/>
        <v>4844.324541142857</v>
      </c>
      <c r="E280" s="12">
        <f t="shared" si="10"/>
        <v>117.4403464285715</v>
      </c>
    </row>
    <row r="281" spans="1:5" ht="24" x14ac:dyDescent="0.25">
      <c r="A281" s="9" t="s">
        <v>321</v>
      </c>
      <c r="B281" s="9">
        <f t="shared" si="12"/>
        <v>239</v>
      </c>
      <c r="C281" s="10">
        <f>[1]Sheet1_Raw!N280</f>
        <v>5362.3826669999999</v>
      </c>
      <c r="D281" s="12">
        <f t="shared" si="11"/>
        <v>4968.8476835714291</v>
      </c>
      <c r="E281" s="12">
        <f t="shared" si="10"/>
        <v>124.5231424285721</v>
      </c>
    </row>
    <row r="282" spans="1:5" ht="24" x14ac:dyDescent="0.25">
      <c r="A282" s="9" t="s">
        <v>322</v>
      </c>
      <c r="B282" s="9">
        <f t="shared" si="12"/>
        <v>240</v>
      </c>
      <c r="C282" s="10">
        <f>[1]Sheet1_Raw!N281</f>
        <v>5519.1246199999996</v>
      </c>
      <c r="D282" s="12">
        <f t="shared" si="11"/>
        <v>5101.2617718571428</v>
      </c>
      <c r="E282" s="12">
        <f t="shared" si="10"/>
        <v>132.41408828571366</v>
      </c>
    </row>
    <row r="283" spans="1:5" ht="24" x14ac:dyDescent="0.25">
      <c r="A283" s="9" t="s">
        <v>323</v>
      </c>
      <c r="B283" s="9">
        <f t="shared" si="12"/>
        <v>241</v>
      </c>
      <c r="C283" s="10">
        <f>[1]Sheet1_Raw!N282</f>
        <v>5712.0835989999996</v>
      </c>
      <c r="D283" s="12">
        <f t="shared" si="11"/>
        <v>5240.2618567142854</v>
      </c>
      <c r="E283" s="12">
        <f t="shared" si="10"/>
        <v>139.00008485714261</v>
      </c>
    </row>
    <row r="284" spans="1:5" ht="24" x14ac:dyDescent="0.25">
      <c r="A284" s="9" t="s">
        <v>324</v>
      </c>
      <c r="B284" s="9">
        <f t="shared" si="12"/>
        <v>242</v>
      </c>
      <c r="C284" s="10">
        <f>[1]Sheet1_Raw!N283</f>
        <v>5935.1857200000004</v>
      </c>
      <c r="D284" s="12">
        <f t="shared" si="11"/>
        <v>5401.0071292857147</v>
      </c>
      <c r="E284" s="12">
        <f t="shared" si="10"/>
        <v>160.74527257142927</v>
      </c>
    </row>
    <row r="285" spans="1:5" ht="24" x14ac:dyDescent="0.25">
      <c r="A285" s="9" t="s">
        <v>325</v>
      </c>
      <c r="B285" s="9">
        <f t="shared" si="12"/>
        <v>243</v>
      </c>
      <c r="C285" s="10">
        <f>[1]Sheet1_Raw!N284</f>
        <v>6166.0171559999999</v>
      </c>
      <c r="D285" s="12">
        <f t="shared" si="11"/>
        <v>5571.8006827142863</v>
      </c>
      <c r="E285" s="12">
        <f t="shared" si="10"/>
        <v>170.79355342857161</v>
      </c>
    </row>
    <row r="286" spans="1:5" ht="24" x14ac:dyDescent="0.25">
      <c r="A286" s="9" t="s">
        <v>326</v>
      </c>
      <c r="B286" s="9">
        <f t="shared" si="12"/>
        <v>244</v>
      </c>
      <c r="C286" s="10">
        <f>[1]Sheet1_Raw!N285</f>
        <v>6333.394362</v>
      </c>
      <c r="D286" s="12">
        <f t="shared" si="11"/>
        <v>5748.7123564285712</v>
      </c>
      <c r="E286" s="12">
        <f t="shared" si="10"/>
        <v>176.91167371428492</v>
      </c>
    </row>
    <row r="287" spans="1:5" ht="24" x14ac:dyDescent="0.25">
      <c r="A287" s="9" t="s">
        <v>327</v>
      </c>
      <c r="B287" s="9">
        <f t="shared" si="12"/>
        <v>245</v>
      </c>
      <c r="C287" s="10">
        <f>[1]Sheet1_Raw!N286</f>
        <v>6482.93102</v>
      </c>
      <c r="D287" s="12">
        <f t="shared" si="11"/>
        <v>5930.1598777142854</v>
      </c>
      <c r="E287" s="12">
        <f t="shared" si="10"/>
        <v>181.44752128571417</v>
      </c>
    </row>
    <row r="288" spans="1:5" ht="24" x14ac:dyDescent="0.25">
      <c r="A288" s="9" t="s">
        <v>328</v>
      </c>
      <c r="B288" s="9">
        <f t="shared" si="12"/>
        <v>246</v>
      </c>
      <c r="C288" s="10">
        <f>[1]Sheet1_Raw!N287</f>
        <v>6783.6716779999997</v>
      </c>
      <c r="D288" s="12">
        <f t="shared" si="11"/>
        <v>6133.2011649999995</v>
      </c>
      <c r="E288" s="12">
        <f t="shared" si="10"/>
        <v>203.04128728571413</v>
      </c>
    </row>
    <row r="289" spans="1:5" ht="24" x14ac:dyDescent="0.25">
      <c r="A289" s="9" t="s">
        <v>329</v>
      </c>
      <c r="B289" s="9">
        <f t="shared" si="12"/>
        <v>247</v>
      </c>
      <c r="C289" s="10">
        <f>[1]Sheet1_Raw!N288</f>
        <v>6873.386528</v>
      </c>
      <c r="D289" s="12">
        <f t="shared" si="11"/>
        <v>6326.6671518571438</v>
      </c>
      <c r="E289" s="12">
        <f t="shared" si="10"/>
        <v>193.46598685714434</v>
      </c>
    </row>
    <row r="290" spans="1:5" ht="24" x14ac:dyDescent="0.25">
      <c r="A290" s="9" t="s">
        <v>330</v>
      </c>
      <c r="B290" s="9">
        <f t="shared" si="12"/>
        <v>248</v>
      </c>
      <c r="C290" s="10">
        <f>[1]Sheet1_Raw!N289</f>
        <v>7248.3000359999996</v>
      </c>
      <c r="D290" s="12">
        <f t="shared" si="11"/>
        <v>6546.1266428571425</v>
      </c>
      <c r="E290" s="12">
        <f t="shared" si="10"/>
        <v>219.45949099999871</v>
      </c>
    </row>
    <row r="291" spans="1:5" ht="24" x14ac:dyDescent="0.25">
      <c r="A291" s="9" t="s">
        <v>331</v>
      </c>
      <c r="B291" s="9">
        <f t="shared" si="12"/>
        <v>249</v>
      </c>
      <c r="C291" s="10">
        <f>[1]Sheet1_Raw!N290</f>
        <v>7516.9920199999997</v>
      </c>
      <c r="D291" s="12">
        <f t="shared" si="11"/>
        <v>6772.0989714285706</v>
      </c>
      <c r="E291" s="12">
        <f t="shared" si="10"/>
        <v>225.97232857142808</v>
      </c>
    </row>
    <row r="292" spans="1:5" ht="24" x14ac:dyDescent="0.25">
      <c r="A292" s="9" t="s">
        <v>332</v>
      </c>
      <c r="B292" s="9">
        <f t="shared" si="12"/>
        <v>250</v>
      </c>
      <c r="C292" s="10">
        <f>[1]Sheet1_Raw!N291</f>
        <v>7788.7685849999998</v>
      </c>
      <c r="D292" s="12">
        <f t="shared" si="11"/>
        <v>7003.9206041428561</v>
      </c>
      <c r="E292" s="12">
        <f t="shared" si="10"/>
        <v>231.82163271428544</v>
      </c>
    </row>
    <row r="293" spans="1:5" ht="24" x14ac:dyDescent="0.25">
      <c r="A293" s="9" t="s">
        <v>333</v>
      </c>
      <c r="B293" s="9">
        <f t="shared" si="12"/>
        <v>251</v>
      </c>
      <c r="C293" s="10">
        <f>[1]Sheet1_Raw!N292</f>
        <v>7956.9556419999999</v>
      </c>
      <c r="D293" s="12">
        <f t="shared" si="11"/>
        <v>7235.8579298571422</v>
      </c>
      <c r="E293" s="12">
        <f t="shared" si="10"/>
        <v>231.93732571428609</v>
      </c>
    </row>
    <row r="294" spans="1:5" ht="24" x14ac:dyDescent="0.25">
      <c r="A294" s="9" t="s">
        <v>334</v>
      </c>
      <c r="B294" s="9">
        <f t="shared" si="12"/>
        <v>252</v>
      </c>
      <c r="C294" s="10">
        <f>[1]Sheet1_Raw!N293</f>
        <v>8129.7636149999998</v>
      </c>
      <c r="D294" s="12">
        <f t="shared" si="11"/>
        <v>7471.1197291428562</v>
      </c>
      <c r="E294" s="12">
        <f t="shared" si="10"/>
        <v>235.26179928571401</v>
      </c>
    </row>
    <row r="295" spans="1:5" ht="24" x14ac:dyDescent="0.25">
      <c r="A295" s="9" t="s">
        <v>335</v>
      </c>
      <c r="B295" s="9">
        <f t="shared" si="12"/>
        <v>253</v>
      </c>
      <c r="C295" s="10">
        <f>[1]Sheet1_Raw!N294</f>
        <v>8207.4378809999998</v>
      </c>
      <c r="D295" s="12">
        <f t="shared" si="11"/>
        <v>7674.5149009999996</v>
      </c>
      <c r="E295" s="12">
        <f t="shared" ref="E295:E358" si="13">D295-D294</f>
        <v>203.3951718571434</v>
      </c>
    </row>
    <row r="296" spans="1:5" ht="24" x14ac:dyDescent="0.25">
      <c r="A296" s="9" t="s">
        <v>336</v>
      </c>
      <c r="B296" s="9">
        <f t="shared" si="12"/>
        <v>254</v>
      </c>
      <c r="C296" s="10">
        <f>[1]Sheet1_Raw!N295</f>
        <v>8523.6014429999996</v>
      </c>
      <c r="D296" s="12">
        <f t="shared" si="11"/>
        <v>7910.259888857142</v>
      </c>
      <c r="E296" s="12">
        <f t="shared" si="13"/>
        <v>235.74498785714241</v>
      </c>
    </row>
    <row r="297" spans="1:5" ht="24" x14ac:dyDescent="0.25">
      <c r="A297" s="9" t="s">
        <v>337</v>
      </c>
      <c r="B297" s="9">
        <f t="shared" si="12"/>
        <v>255</v>
      </c>
      <c r="C297" s="10">
        <f>[1]Sheet1_Raw!N296</f>
        <v>8790.3878939999995</v>
      </c>
      <c r="D297" s="12">
        <f t="shared" ref="D297:D360" si="14">AVERAGE(C291:C297)</f>
        <v>8130.5581542857135</v>
      </c>
      <c r="E297" s="12">
        <f t="shared" si="13"/>
        <v>220.29826542857154</v>
      </c>
    </row>
    <row r="298" spans="1:5" ht="24" x14ac:dyDescent="0.25">
      <c r="A298" s="9" t="s">
        <v>338</v>
      </c>
      <c r="B298" s="9">
        <f t="shared" si="12"/>
        <v>256</v>
      </c>
      <c r="C298" s="10">
        <f>[1]Sheet1_Raw!N297</f>
        <v>9085.0070290000003</v>
      </c>
      <c r="D298" s="12">
        <f t="shared" si="14"/>
        <v>8354.5602984285706</v>
      </c>
      <c r="E298" s="12">
        <f t="shared" si="13"/>
        <v>224.00214414285711</v>
      </c>
    </row>
    <row r="299" spans="1:5" ht="24" x14ac:dyDescent="0.25">
      <c r="A299" s="9" t="s">
        <v>339</v>
      </c>
      <c r="B299" s="9">
        <f t="shared" si="12"/>
        <v>257</v>
      </c>
      <c r="C299" s="10">
        <f>[1]Sheet1_Raw!N298</f>
        <v>9350.1261400000003</v>
      </c>
      <c r="D299" s="12">
        <f t="shared" si="14"/>
        <v>8577.6113777142855</v>
      </c>
      <c r="E299" s="12">
        <f t="shared" si="13"/>
        <v>223.05107928571488</v>
      </c>
    </row>
    <row r="300" spans="1:5" ht="24" x14ac:dyDescent="0.25">
      <c r="A300" s="9" t="s">
        <v>340</v>
      </c>
      <c r="B300" s="9">
        <f t="shared" ref="B300:B363" si="15">1+B299</f>
        <v>258</v>
      </c>
      <c r="C300" s="10">
        <f>[1]Sheet1_Raw!N299</f>
        <v>9524.4823579999993</v>
      </c>
      <c r="D300" s="12">
        <f t="shared" si="14"/>
        <v>8801.5437657142866</v>
      </c>
      <c r="E300" s="12">
        <f t="shared" si="13"/>
        <v>223.93238800000108</v>
      </c>
    </row>
    <row r="301" spans="1:5" ht="24" x14ac:dyDescent="0.25">
      <c r="A301" s="9" t="s">
        <v>341</v>
      </c>
      <c r="B301" s="9">
        <f t="shared" si="15"/>
        <v>259</v>
      </c>
      <c r="C301" s="10">
        <f>[1]Sheet1_Raw!N300</f>
        <v>9562.7478319999991</v>
      </c>
      <c r="D301" s="12">
        <f t="shared" si="14"/>
        <v>9006.2557967142857</v>
      </c>
      <c r="E301" s="12">
        <f t="shared" si="13"/>
        <v>204.71203099999912</v>
      </c>
    </row>
    <row r="302" spans="1:5" ht="24" x14ac:dyDescent="0.25">
      <c r="A302" s="9" t="s">
        <v>342</v>
      </c>
      <c r="B302" s="9">
        <f t="shared" si="15"/>
        <v>260</v>
      </c>
      <c r="C302" s="10">
        <f>[1]Sheet1_Raw!N301</f>
        <v>9736.3894749999999</v>
      </c>
      <c r="D302" s="12">
        <f t="shared" si="14"/>
        <v>9224.6774530000002</v>
      </c>
      <c r="E302" s="12">
        <f t="shared" si="13"/>
        <v>218.42165628571456</v>
      </c>
    </row>
    <row r="303" spans="1:5" ht="24" x14ac:dyDescent="0.25">
      <c r="A303" s="9" t="s">
        <v>343</v>
      </c>
      <c r="B303" s="9">
        <f t="shared" si="15"/>
        <v>261</v>
      </c>
      <c r="C303" s="10">
        <f>[1]Sheet1_Raw!N302</f>
        <v>10048.78961</v>
      </c>
      <c r="D303" s="12">
        <f t="shared" si="14"/>
        <v>9442.5614768571431</v>
      </c>
      <c r="E303" s="12">
        <f t="shared" si="13"/>
        <v>217.88402385714289</v>
      </c>
    </row>
    <row r="304" spans="1:5" ht="24" x14ac:dyDescent="0.25">
      <c r="A304" s="9" t="s">
        <v>344</v>
      </c>
      <c r="B304" s="9">
        <f t="shared" si="15"/>
        <v>262</v>
      </c>
      <c r="C304" s="10">
        <f>[1]Sheet1_Raw!N303</f>
        <v>10331.368162000001</v>
      </c>
      <c r="D304" s="12">
        <f t="shared" si="14"/>
        <v>9662.7015151428586</v>
      </c>
      <c r="E304" s="12">
        <f t="shared" si="13"/>
        <v>220.14003828571549</v>
      </c>
    </row>
    <row r="305" spans="1:5" ht="24" x14ac:dyDescent="0.25">
      <c r="A305" s="9" t="s">
        <v>345</v>
      </c>
      <c r="B305" s="9">
        <f t="shared" si="15"/>
        <v>263</v>
      </c>
      <c r="C305" s="10">
        <f>[1]Sheet1_Raw!N304</f>
        <v>10617.686320999999</v>
      </c>
      <c r="D305" s="12">
        <f t="shared" si="14"/>
        <v>9881.6556997142852</v>
      </c>
      <c r="E305" s="12">
        <f t="shared" si="13"/>
        <v>218.95418457142659</v>
      </c>
    </row>
    <row r="306" spans="1:5" ht="24" x14ac:dyDescent="0.25">
      <c r="A306" s="9" t="s">
        <v>346</v>
      </c>
      <c r="B306" s="9">
        <f t="shared" si="15"/>
        <v>264</v>
      </c>
      <c r="C306" s="10">
        <f>[1]Sheet1_Raw!N305</f>
        <v>10886.759410999999</v>
      </c>
      <c r="D306" s="12">
        <f t="shared" si="14"/>
        <v>10101.174738428572</v>
      </c>
      <c r="E306" s="12">
        <f t="shared" si="13"/>
        <v>219.51903871428658</v>
      </c>
    </row>
    <row r="307" spans="1:5" ht="24" x14ac:dyDescent="0.25">
      <c r="A307" s="9" t="s">
        <v>347</v>
      </c>
      <c r="B307" s="9">
        <f t="shared" si="15"/>
        <v>265</v>
      </c>
      <c r="C307" s="10">
        <f>[1]Sheet1_Raw!N306</f>
        <v>11051.969074000001</v>
      </c>
      <c r="D307" s="12">
        <f t="shared" si="14"/>
        <v>10319.38712642857</v>
      </c>
      <c r="E307" s="12">
        <f t="shared" si="13"/>
        <v>218.2123879999981</v>
      </c>
    </row>
    <row r="308" spans="1:5" ht="24" x14ac:dyDescent="0.25">
      <c r="A308" s="9" t="s">
        <v>348</v>
      </c>
      <c r="B308" s="9">
        <f t="shared" si="15"/>
        <v>266</v>
      </c>
      <c r="C308" s="10">
        <f>[1]Sheet1_Raw!N307</f>
        <v>11104.097296</v>
      </c>
      <c r="D308" s="12">
        <f t="shared" si="14"/>
        <v>10539.579907000001</v>
      </c>
      <c r="E308" s="12">
        <f t="shared" si="13"/>
        <v>220.19278057143129</v>
      </c>
    </row>
    <row r="309" spans="1:5" ht="24" x14ac:dyDescent="0.25">
      <c r="A309" s="9" t="s">
        <v>349</v>
      </c>
      <c r="B309" s="9">
        <f t="shared" si="15"/>
        <v>267</v>
      </c>
      <c r="C309" s="10">
        <f>[1]Sheet1_Raw!N308</f>
        <v>11276.250243</v>
      </c>
      <c r="D309" s="12">
        <f t="shared" si="14"/>
        <v>10759.560016714286</v>
      </c>
      <c r="E309" s="12">
        <f t="shared" si="13"/>
        <v>219.98010971428448</v>
      </c>
    </row>
    <row r="310" spans="1:5" ht="24" x14ac:dyDescent="0.25">
      <c r="A310" s="9" t="s">
        <v>350</v>
      </c>
      <c r="B310" s="9">
        <f t="shared" si="15"/>
        <v>268</v>
      </c>
      <c r="C310" s="10">
        <f>[1]Sheet1_Raw!N309</f>
        <v>11471.210031000001</v>
      </c>
      <c r="D310" s="12">
        <f t="shared" si="14"/>
        <v>10962.762934</v>
      </c>
      <c r="E310" s="12">
        <f t="shared" si="13"/>
        <v>203.20291728571465</v>
      </c>
    </row>
    <row r="311" spans="1:5" ht="24" x14ac:dyDescent="0.25">
      <c r="A311" s="9" t="s">
        <v>351</v>
      </c>
      <c r="B311" s="9">
        <f t="shared" si="15"/>
        <v>269</v>
      </c>
      <c r="C311" s="10">
        <f>[1]Sheet1_Raw!N310</f>
        <v>11860.498399</v>
      </c>
      <c r="D311" s="12">
        <f t="shared" si="14"/>
        <v>11181.210110714286</v>
      </c>
      <c r="E311" s="12">
        <f t="shared" si="13"/>
        <v>218.44717671428589</v>
      </c>
    </row>
    <row r="312" spans="1:5" ht="24" x14ac:dyDescent="0.25">
      <c r="A312" s="9" t="s">
        <v>352</v>
      </c>
      <c r="B312" s="9">
        <f t="shared" si="15"/>
        <v>270</v>
      </c>
      <c r="C312" s="10">
        <f>[1]Sheet1_Raw!N311</f>
        <v>12121.925541000001</v>
      </c>
      <c r="D312" s="12">
        <f t="shared" si="14"/>
        <v>11396.101427857144</v>
      </c>
      <c r="E312" s="12">
        <f t="shared" si="13"/>
        <v>214.89131714285759</v>
      </c>
    </row>
    <row r="313" spans="1:5" ht="24" x14ac:dyDescent="0.25">
      <c r="A313" s="9" t="s">
        <v>353</v>
      </c>
      <c r="B313" s="9">
        <f t="shared" si="15"/>
        <v>271</v>
      </c>
      <c r="C313" s="10">
        <f>[1]Sheet1_Raw!N312</f>
        <v>12369.871041</v>
      </c>
      <c r="D313" s="12">
        <f t="shared" si="14"/>
        <v>11607.974517857145</v>
      </c>
      <c r="E313" s="12">
        <f t="shared" si="13"/>
        <v>211.87309000000096</v>
      </c>
    </row>
    <row r="314" spans="1:5" ht="24" x14ac:dyDescent="0.25">
      <c r="A314" s="9" t="s">
        <v>354</v>
      </c>
      <c r="B314" s="9">
        <f t="shared" si="15"/>
        <v>272</v>
      </c>
      <c r="C314" s="10">
        <f>[1]Sheet1_Raw!N313</f>
        <v>12534.759145</v>
      </c>
      <c r="D314" s="12">
        <f t="shared" si="14"/>
        <v>11819.801670857147</v>
      </c>
      <c r="E314" s="12">
        <f t="shared" si="13"/>
        <v>211.827153000002</v>
      </c>
    </row>
    <row r="315" spans="1:5" ht="24" x14ac:dyDescent="0.25">
      <c r="A315" s="9" t="s">
        <v>355</v>
      </c>
      <c r="B315" s="9">
        <f t="shared" si="15"/>
        <v>273</v>
      </c>
      <c r="C315" s="10">
        <f>[1]Sheet1_Raw!N314</f>
        <v>12572.834064999999</v>
      </c>
      <c r="D315" s="12">
        <f t="shared" si="14"/>
        <v>12029.621209285715</v>
      </c>
      <c r="E315" s="12">
        <f t="shared" si="13"/>
        <v>209.81953842856819</v>
      </c>
    </row>
    <row r="316" spans="1:5" ht="24" x14ac:dyDescent="0.25">
      <c r="A316" s="9" t="s">
        <v>356</v>
      </c>
      <c r="B316" s="9">
        <f t="shared" si="15"/>
        <v>274</v>
      </c>
      <c r="C316" s="10">
        <f>[1]Sheet1_Raw!N315</f>
        <v>12742.20017</v>
      </c>
      <c r="D316" s="12">
        <f t="shared" si="14"/>
        <v>12239.042627428571</v>
      </c>
      <c r="E316" s="12">
        <f t="shared" si="13"/>
        <v>209.42141814285606</v>
      </c>
    </row>
    <row r="317" spans="1:5" ht="24" x14ac:dyDescent="0.25">
      <c r="A317" s="9" t="s">
        <v>357</v>
      </c>
      <c r="B317" s="9">
        <f t="shared" si="15"/>
        <v>275</v>
      </c>
      <c r="C317" s="10">
        <f>[1]Sheet1_Raw!N316</f>
        <v>13037.152773</v>
      </c>
      <c r="D317" s="12">
        <f t="shared" si="14"/>
        <v>12462.748733428571</v>
      </c>
      <c r="E317" s="12">
        <f t="shared" si="13"/>
        <v>223.70610599999964</v>
      </c>
    </row>
    <row r="318" spans="1:5" ht="24" x14ac:dyDescent="0.25">
      <c r="A318" s="9" t="s">
        <v>358</v>
      </c>
      <c r="B318" s="9">
        <f t="shared" si="15"/>
        <v>276</v>
      </c>
      <c r="C318" s="10">
        <f>[1]Sheet1_Raw!N317</f>
        <v>13314.348196000001</v>
      </c>
      <c r="D318" s="12">
        <f t="shared" si="14"/>
        <v>12670.441561571428</v>
      </c>
      <c r="E318" s="12">
        <f t="shared" si="13"/>
        <v>207.69282814285725</v>
      </c>
    </row>
    <row r="319" spans="1:5" ht="24" x14ac:dyDescent="0.25">
      <c r="A319" s="9" t="s">
        <v>359</v>
      </c>
      <c r="B319" s="9">
        <f t="shared" si="15"/>
        <v>277</v>
      </c>
      <c r="C319" s="10">
        <f>[1]Sheet1_Raw!N318</f>
        <v>13595.307045</v>
      </c>
      <c r="D319" s="12">
        <f t="shared" si="14"/>
        <v>12880.924633571427</v>
      </c>
      <c r="E319" s="12">
        <f t="shared" si="13"/>
        <v>210.48307199999908</v>
      </c>
    </row>
    <row r="320" spans="1:5" ht="24" x14ac:dyDescent="0.25">
      <c r="A320" s="9" t="s">
        <v>360</v>
      </c>
      <c r="B320" s="9">
        <f t="shared" si="15"/>
        <v>278</v>
      </c>
      <c r="C320" s="10">
        <f>[1]Sheet1_Raw!N319</f>
        <v>13785.503001999999</v>
      </c>
      <c r="D320" s="12">
        <f t="shared" si="14"/>
        <v>13083.157770857142</v>
      </c>
      <c r="E320" s="12">
        <f t="shared" si="13"/>
        <v>202.2331372857152</v>
      </c>
    </row>
    <row r="321" spans="1:5" ht="24" x14ac:dyDescent="0.25">
      <c r="A321" s="9" t="s">
        <v>361</v>
      </c>
      <c r="B321" s="9">
        <f t="shared" si="15"/>
        <v>279</v>
      </c>
      <c r="C321" s="10">
        <f>[1]Sheet1_Raw!N320</f>
        <v>14096.652631000001</v>
      </c>
      <c r="D321" s="12">
        <f t="shared" si="14"/>
        <v>13306.285411714287</v>
      </c>
      <c r="E321" s="12">
        <f t="shared" si="13"/>
        <v>223.1276408571448</v>
      </c>
    </row>
    <row r="322" spans="1:5" ht="24" x14ac:dyDescent="0.25">
      <c r="A322" s="9" t="s">
        <v>362</v>
      </c>
      <c r="B322" s="9">
        <f t="shared" si="15"/>
        <v>280</v>
      </c>
      <c r="C322" s="10">
        <f>[1]Sheet1_Raw!N321</f>
        <v>14226.586123999999</v>
      </c>
      <c r="D322" s="12">
        <f t="shared" si="14"/>
        <v>13542.535705857143</v>
      </c>
      <c r="E322" s="12">
        <f t="shared" si="13"/>
        <v>236.25029414285564</v>
      </c>
    </row>
    <row r="323" spans="1:5" ht="24" x14ac:dyDescent="0.25">
      <c r="A323" s="9" t="s">
        <v>363</v>
      </c>
      <c r="B323" s="9">
        <f t="shared" si="15"/>
        <v>281</v>
      </c>
      <c r="C323" s="10">
        <f>[1]Sheet1_Raw!N322</f>
        <v>14291.564780999999</v>
      </c>
      <c r="D323" s="12">
        <f t="shared" si="14"/>
        <v>13763.873507428569</v>
      </c>
      <c r="E323" s="12">
        <f t="shared" si="13"/>
        <v>221.3378015714261</v>
      </c>
    </row>
    <row r="324" spans="1:5" ht="24" x14ac:dyDescent="0.25">
      <c r="A324" s="9" t="s">
        <v>364</v>
      </c>
      <c r="B324" s="9">
        <f t="shared" si="15"/>
        <v>282</v>
      </c>
      <c r="C324" s="10">
        <f>[1]Sheet1_Raw!N323</f>
        <v>14640.074755</v>
      </c>
      <c r="D324" s="12">
        <f t="shared" si="14"/>
        <v>13992.862361999998</v>
      </c>
      <c r="E324" s="12">
        <f t="shared" si="13"/>
        <v>228.98885457142933</v>
      </c>
    </row>
    <row r="325" spans="1:5" ht="24" x14ac:dyDescent="0.25">
      <c r="A325" s="9" t="s">
        <v>365</v>
      </c>
      <c r="B325" s="9">
        <f t="shared" si="15"/>
        <v>283</v>
      </c>
      <c r="C325" s="10">
        <f>[1]Sheet1_Raw!N324</f>
        <v>14938.874152</v>
      </c>
      <c r="D325" s="12">
        <f t="shared" si="14"/>
        <v>14224.937498571428</v>
      </c>
      <c r="E325" s="12">
        <f t="shared" si="13"/>
        <v>232.07513657142954</v>
      </c>
    </row>
    <row r="326" spans="1:5" ht="24" x14ac:dyDescent="0.25">
      <c r="A326" s="9" t="s">
        <v>366</v>
      </c>
      <c r="B326" s="9">
        <f t="shared" si="15"/>
        <v>284</v>
      </c>
      <c r="C326" s="10">
        <f>[1]Sheet1_Raw!N325</f>
        <v>15328.72227</v>
      </c>
      <c r="D326" s="12">
        <f t="shared" si="14"/>
        <v>14472.568245</v>
      </c>
      <c r="E326" s="12">
        <f t="shared" si="13"/>
        <v>247.63074642857282</v>
      </c>
    </row>
    <row r="327" spans="1:5" ht="24" x14ac:dyDescent="0.25">
      <c r="A327" s="9" t="s">
        <v>367</v>
      </c>
      <c r="B327" s="9">
        <f t="shared" si="15"/>
        <v>285</v>
      </c>
      <c r="C327" s="10">
        <f>[1]Sheet1_Raw!N326</f>
        <v>15652.865248</v>
      </c>
      <c r="D327" s="12">
        <f t="shared" si="14"/>
        <v>14739.334280142857</v>
      </c>
      <c r="E327" s="12">
        <f t="shared" si="13"/>
        <v>266.76603514285671</v>
      </c>
    </row>
    <row r="328" spans="1:5" ht="24" x14ac:dyDescent="0.25">
      <c r="A328" s="9" t="s">
        <v>368</v>
      </c>
      <c r="B328" s="9">
        <f t="shared" si="15"/>
        <v>286</v>
      </c>
      <c r="C328" s="10">
        <f>[1]Sheet1_Raw!N327</f>
        <v>15912.398767000001</v>
      </c>
      <c r="D328" s="12">
        <f t="shared" si="14"/>
        <v>14998.726585285714</v>
      </c>
      <c r="E328" s="12">
        <f t="shared" si="13"/>
        <v>259.39230514285737</v>
      </c>
    </row>
    <row r="329" spans="1:5" ht="24" x14ac:dyDescent="0.25">
      <c r="A329" s="9" t="s">
        <v>369</v>
      </c>
      <c r="B329" s="9">
        <f t="shared" si="15"/>
        <v>287</v>
      </c>
      <c r="C329" s="10">
        <f>[1]Sheet1_Raw!N328</f>
        <v>16087.576746999999</v>
      </c>
      <c r="D329" s="12">
        <f t="shared" si="14"/>
        <v>15264.582388571429</v>
      </c>
      <c r="E329" s="12">
        <f t="shared" si="13"/>
        <v>265.8558032857145</v>
      </c>
    </row>
    <row r="330" spans="1:5" ht="24" x14ac:dyDescent="0.25">
      <c r="A330" s="9" t="s">
        <v>370</v>
      </c>
      <c r="B330" s="9">
        <f t="shared" si="15"/>
        <v>288</v>
      </c>
      <c r="C330" s="10">
        <f>[1]Sheet1_Raw!N329</f>
        <v>16164.405433</v>
      </c>
      <c r="D330" s="12">
        <f t="shared" si="14"/>
        <v>15532.131053142857</v>
      </c>
      <c r="E330" s="12">
        <f t="shared" si="13"/>
        <v>267.54866457142816</v>
      </c>
    </row>
    <row r="331" spans="1:5" ht="24" x14ac:dyDescent="0.25">
      <c r="A331" s="9" t="s">
        <v>371</v>
      </c>
      <c r="B331" s="9">
        <f t="shared" si="15"/>
        <v>289</v>
      </c>
      <c r="C331" s="10">
        <f>[1]Sheet1_Raw!N330</f>
        <v>16567.246900999999</v>
      </c>
      <c r="D331" s="12">
        <f t="shared" si="14"/>
        <v>15807.441359714288</v>
      </c>
      <c r="E331" s="12">
        <f t="shared" si="13"/>
        <v>275.31030657143128</v>
      </c>
    </row>
    <row r="332" spans="1:5" ht="24" x14ac:dyDescent="0.25">
      <c r="A332" s="9" t="s">
        <v>372</v>
      </c>
      <c r="B332" s="9">
        <f t="shared" si="15"/>
        <v>290</v>
      </c>
      <c r="C332" s="10">
        <f>[1]Sheet1_Raw!N331</f>
        <v>16957.214114999999</v>
      </c>
      <c r="D332" s="12">
        <f t="shared" si="14"/>
        <v>16095.775640142854</v>
      </c>
      <c r="E332" s="12">
        <f t="shared" si="13"/>
        <v>288.33428042856576</v>
      </c>
    </row>
    <row r="333" spans="1:5" ht="24" x14ac:dyDescent="0.25">
      <c r="A333" s="9" t="s">
        <v>373</v>
      </c>
      <c r="B333" s="9">
        <f t="shared" si="15"/>
        <v>291</v>
      </c>
      <c r="C333" s="10">
        <f>[1]Sheet1_Raw!N332</f>
        <v>17316.633263</v>
      </c>
      <c r="D333" s="12">
        <f t="shared" si="14"/>
        <v>16379.762924857141</v>
      </c>
      <c r="E333" s="12">
        <f t="shared" si="13"/>
        <v>283.98728471428694</v>
      </c>
    </row>
    <row r="334" spans="1:5" ht="24" x14ac:dyDescent="0.25">
      <c r="A334" s="9" t="s">
        <v>374</v>
      </c>
      <c r="B334" s="9">
        <f t="shared" si="15"/>
        <v>292</v>
      </c>
      <c r="C334" s="10">
        <f>[1]Sheet1_Raw!N333</f>
        <v>17707.624701000001</v>
      </c>
      <c r="D334" s="12">
        <f t="shared" si="14"/>
        <v>16673.299989571427</v>
      </c>
      <c r="E334" s="12">
        <f t="shared" si="13"/>
        <v>293.53706471428632</v>
      </c>
    </row>
    <row r="335" spans="1:5" ht="24" x14ac:dyDescent="0.25">
      <c r="A335" s="9" t="s">
        <v>375</v>
      </c>
      <c r="B335" s="9">
        <f t="shared" si="15"/>
        <v>293</v>
      </c>
      <c r="C335" s="10">
        <f>[1]Sheet1_Raw!N334</f>
        <v>17965.812438000001</v>
      </c>
      <c r="D335" s="12">
        <f t="shared" si="14"/>
        <v>16966.644799714286</v>
      </c>
      <c r="E335" s="12">
        <f t="shared" si="13"/>
        <v>293.34481014285848</v>
      </c>
    </row>
    <row r="336" spans="1:5" ht="24" x14ac:dyDescent="0.25">
      <c r="A336" s="9" t="s">
        <v>376</v>
      </c>
      <c r="B336" s="9">
        <f t="shared" si="15"/>
        <v>294</v>
      </c>
      <c r="C336" s="10">
        <f>[1]Sheet1_Raw!N335</f>
        <v>18042.557756999999</v>
      </c>
      <c r="D336" s="12">
        <f t="shared" si="14"/>
        <v>17245.927801142854</v>
      </c>
      <c r="E336" s="12">
        <f t="shared" si="13"/>
        <v>279.28300142856824</v>
      </c>
    </row>
    <row r="337" spans="1:5" ht="24" x14ac:dyDescent="0.25">
      <c r="A337" s="9" t="s">
        <v>377</v>
      </c>
      <c r="B337" s="9">
        <f t="shared" si="15"/>
        <v>295</v>
      </c>
      <c r="C337" s="10">
        <f>[1]Sheet1_Raw!N336</f>
        <v>18271.888586000001</v>
      </c>
      <c r="D337" s="12">
        <f t="shared" si="14"/>
        <v>17546.996823000001</v>
      </c>
      <c r="E337" s="12">
        <f t="shared" si="13"/>
        <v>301.06902185714716</v>
      </c>
    </row>
    <row r="338" spans="1:5" ht="24" x14ac:dyDescent="0.25">
      <c r="A338" s="9" t="s">
        <v>378</v>
      </c>
      <c r="B338" s="9">
        <f t="shared" si="15"/>
        <v>296</v>
      </c>
      <c r="C338" s="10">
        <f>[1]Sheet1_Raw!N337</f>
        <v>18702.455550999999</v>
      </c>
      <c r="D338" s="12">
        <f t="shared" si="14"/>
        <v>17852.026630142856</v>
      </c>
      <c r="E338" s="12">
        <f t="shared" si="13"/>
        <v>305.02980714285513</v>
      </c>
    </row>
    <row r="339" spans="1:5" ht="24" x14ac:dyDescent="0.25">
      <c r="A339" s="9" t="s">
        <v>379</v>
      </c>
      <c r="B339" s="9">
        <f t="shared" si="15"/>
        <v>297</v>
      </c>
      <c r="C339" s="10">
        <f>[1]Sheet1_Raw!N338</f>
        <v>19104.499078000001</v>
      </c>
      <c r="D339" s="12">
        <f t="shared" si="14"/>
        <v>18158.78162485714</v>
      </c>
      <c r="E339" s="12">
        <f t="shared" si="13"/>
        <v>306.75499471428338</v>
      </c>
    </row>
    <row r="340" spans="1:5" ht="24" x14ac:dyDescent="0.25">
      <c r="A340" s="9" t="s">
        <v>380</v>
      </c>
      <c r="B340" s="9">
        <f t="shared" si="15"/>
        <v>298</v>
      </c>
      <c r="C340" s="10">
        <f>[1]Sheet1_Raw!N339</f>
        <v>19419.709871999999</v>
      </c>
      <c r="D340" s="12">
        <f t="shared" si="14"/>
        <v>18459.22114042857</v>
      </c>
      <c r="E340" s="12">
        <f t="shared" si="13"/>
        <v>300.43951557143009</v>
      </c>
    </row>
    <row r="341" spans="1:5" ht="24" x14ac:dyDescent="0.25">
      <c r="A341" s="9" t="s">
        <v>381</v>
      </c>
      <c r="B341" s="9">
        <f t="shared" si="15"/>
        <v>299</v>
      </c>
      <c r="C341" s="10">
        <f>[1]Sheet1_Raw!N340</f>
        <v>19445.196369000001</v>
      </c>
      <c r="D341" s="12">
        <f t="shared" si="14"/>
        <v>18707.445664428571</v>
      </c>
      <c r="E341" s="12">
        <f t="shared" si="13"/>
        <v>248.22452400000111</v>
      </c>
    </row>
    <row r="342" spans="1:5" ht="24" x14ac:dyDescent="0.25">
      <c r="A342" s="9" t="s">
        <v>382</v>
      </c>
      <c r="B342" s="9">
        <f t="shared" si="15"/>
        <v>300</v>
      </c>
      <c r="C342" s="10">
        <f>[1]Sheet1_Raw!N341</f>
        <v>19606.023306999999</v>
      </c>
      <c r="D342" s="12">
        <f t="shared" si="14"/>
        <v>18941.761502857145</v>
      </c>
      <c r="E342" s="12">
        <f t="shared" si="13"/>
        <v>234.31583842857435</v>
      </c>
    </row>
    <row r="343" spans="1:5" ht="24" x14ac:dyDescent="0.25">
      <c r="A343" s="9" t="s">
        <v>383</v>
      </c>
      <c r="B343" s="9">
        <f t="shared" si="15"/>
        <v>301</v>
      </c>
      <c r="C343" s="10">
        <f>[1]Sheet1_Raw!N342</f>
        <v>19753.690161999999</v>
      </c>
      <c r="D343" s="12">
        <f t="shared" si="14"/>
        <v>19186.208989285715</v>
      </c>
      <c r="E343" s="12">
        <f t="shared" si="13"/>
        <v>244.44748642856939</v>
      </c>
    </row>
    <row r="344" spans="1:5" ht="24" x14ac:dyDescent="0.25">
      <c r="A344" s="9" t="s">
        <v>384</v>
      </c>
      <c r="B344" s="9">
        <f t="shared" si="15"/>
        <v>302</v>
      </c>
      <c r="C344" s="10">
        <f>[1]Sheet1_Raw!N343</f>
        <v>19920.471889</v>
      </c>
      <c r="D344" s="12">
        <f t="shared" si="14"/>
        <v>19421.720889714285</v>
      </c>
      <c r="E344" s="12">
        <f t="shared" si="13"/>
        <v>235.51190042856979</v>
      </c>
    </row>
    <row r="345" spans="1:5" ht="24" x14ac:dyDescent="0.25">
      <c r="A345" s="9" t="s">
        <v>385</v>
      </c>
      <c r="B345" s="9">
        <f t="shared" si="15"/>
        <v>303</v>
      </c>
      <c r="C345" s="10">
        <f>[1]Sheet1_Raw!N344</f>
        <v>20152.30373</v>
      </c>
      <c r="D345" s="12">
        <f t="shared" si="14"/>
        <v>19628.842058142855</v>
      </c>
      <c r="E345" s="12">
        <f t="shared" si="13"/>
        <v>207.12116842856994</v>
      </c>
    </row>
    <row r="346" spans="1:5" ht="24" x14ac:dyDescent="0.25">
      <c r="A346" s="9" t="s">
        <v>386</v>
      </c>
      <c r="B346" s="9">
        <f t="shared" si="15"/>
        <v>304</v>
      </c>
      <c r="C346" s="10">
        <f>[1]Sheet1_Raw!N345</f>
        <v>20736.397062</v>
      </c>
      <c r="D346" s="12">
        <f t="shared" si="14"/>
        <v>19861.970341571428</v>
      </c>
      <c r="E346" s="12">
        <f t="shared" si="13"/>
        <v>233.12828342857392</v>
      </c>
    </row>
    <row r="347" spans="1:5" ht="24" x14ac:dyDescent="0.25">
      <c r="A347" s="9" t="s">
        <v>387</v>
      </c>
      <c r="B347" s="9">
        <f t="shared" si="15"/>
        <v>305</v>
      </c>
      <c r="C347" s="10">
        <f>[1]Sheet1_Raw!N346</f>
        <v>20967.049855000001</v>
      </c>
      <c r="D347" s="12">
        <f t="shared" si="14"/>
        <v>20083.018910571431</v>
      </c>
      <c r="E347" s="12">
        <f t="shared" si="13"/>
        <v>221.04856900000232</v>
      </c>
    </row>
    <row r="348" spans="1:5" ht="24" x14ac:dyDescent="0.25">
      <c r="A348" s="9" t="s">
        <v>388</v>
      </c>
      <c r="B348" s="9">
        <f t="shared" si="15"/>
        <v>306</v>
      </c>
      <c r="C348" s="10">
        <f>[1]Sheet1_Raw!N347</f>
        <v>20992.262430999999</v>
      </c>
      <c r="D348" s="12">
        <f t="shared" si="14"/>
        <v>20304.028348</v>
      </c>
      <c r="E348" s="12">
        <f t="shared" si="13"/>
        <v>221.00943742856907</v>
      </c>
    </row>
    <row r="349" spans="1:5" ht="24" x14ac:dyDescent="0.25">
      <c r="A349" s="9" t="s">
        <v>389</v>
      </c>
      <c r="B349" s="9">
        <f t="shared" si="15"/>
        <v>307</v>
      </c>
      <c r="C349" s="10">
        <f>[1]Sheet1_Raw!N348</f>
        <v>21122.112557</v>
      </c>
      <c r="D349" s="12">
        <f t="shared" si="14"/>
        <v>20520.612526571429</v>
      </c>
      <c r="E349" s="12">
        <f t="shared" si="13"/>
        <v>216.58417857142922</v>
      </c>
    </row>
    <row r="350" spans="1:5" ht="24" x14ac:dyDescent="0.25">
      <c r="A350" s="9" t="s">
        <v>390</v>
      </c>
      <c r="B350" s="9">
        <f t="shared" si="15"/>
        <v>308</v>
      </c>
      <c r="C350" s="10">
        <f>[1]Sheet1_Raw!N349</f>
        <v>21245.448144000002</v>
      </c>
      <c r="D350" s="12">
        <f t="shared" si="14"/>
        <v>20733.720809714287</v>
      </c>
      <c r="E350" s="12">
        <f t="shared" si="13"/>
        <v>213.10828314285754</v>
      </c>
    </row>
    <row r="351" spans="1:5" ht="24" x14ac:dyDescent="0.25">
      <c r="A351" s="9" t="s">
        <v>391</v>
      </c>
      <c r="B351" s="9">
        <f t="shared" si="15"/>
        <v>309</v>
      </c>
      <c r="C351" s="10">
        <f>[1]Sheet1_Raw!N350</f>
        <v>21392.174143</v>
      </c>
      <c r="D351" s="12">
        <f t="shared" si="14"/>
        <v>20943.963988857144</v>
      </c>
      <c r="E351" s="12">
        <f t="shared" si="13"/>
        <v>210.24317914285712</v>
      </c>
    </row>
    <row r="352" spans="1:5" ht="24" x14ac:dyDescent="0.25">
      <c r="A352" s="9" t="s">
        <v>392</v>
      </c>
      <c r="B352" s="9">
        <f t="shared" si="15"/>
        <v>310</v>
      </c>
      <c r="C352" s="10">
        <f>[1]Sheet1_Raw!N351</f>
        <v>21610.702985</v>
      </c>
      <c r="D352" s="12">
        <f t="shared" si="14"/>
        <v>21152.306739571428</v>
      </c>
      <c r="E352" s="12">
        <f t="shared" si="13"/>
        <v>208.34275071428419</v>
      </c>
    </row>
    <row r="353" spans="1:5" ht="24" x14ac:dyDescent="0.25">
      <c r="A353" s="9" t="s">
        <v>393</v>
      </c>
      <c r="B353" s="9">
        <f t="shared" si="15"/>
        <v>311</v>
      </c>
      <c r="C353" s="10">
        <f>[1]Sheet1_Raw!N352</f>
        <v>21928.248057000001</v>
      </c>
      <c r="D353" s="12">
        <f t="shared" si="14"/>
        <v>21322.57116742857</v>
      </c>
      <c r="E353" s="12">
        <f t="shared" si="13"/>
        <v>170.26442785714244</v>
      </c>
    </row>
    <row r="354" spans="1:5" ht="24" x14ac:dyDescent="0.25">
      <c r="A354" s="9" t="s">
        <v>394</v>
      </c>
      <c r="B354" s="9">
        <f t="shared" si="15"/>
        <v>312</v>
      </c>
      <c r="C354" s="10">
        <f>[1]Sheet1_Raw!N353</f>
        <v>22468.144946</v>
      </c>
      <c r="D354" s="12">
        <f t="shared" si="14"/>
        <v>21537.013323285715</v>
      </c>
      <c r="E354" s="12">
        <f t="shared" si="13"/>
        <v>214.44215585714483</v>
      </c>
    </row>
    <row r="355" spans="1:5" ht="24" x14ac:dyDescent="0.25">
      <c r="A355" s="9" t="s">
        <v>395</v>
      </c>
      <c r="B355" s="9">
        <f t="shared" si="15"/>
        <v>313</v>
      </c>
      <c r="C355" s="10">
        <f>[1]Sheet1_Raw!N354</f>
        <v>22695.343960999999</v>
      </c>
      <c r="D355" s="12">
        <f t="shared" si="14"/>
        <v>21780.310684714288</v>
      </c>
      <c r="E355" s="12">
        <f t="shared" si="13"/>
        <v>243.29736142857291</v>
      </c>
    </row>
    <row r="356" spans="1:5" ht="24" x14ac:dyDescent="0.25">
      <c r="A356" s="9" t="s">
        <v>396</v>
      </c>
      <c r="B356" s="9">
        <f t="shared" si="15"/>
        <v>314</v>
      </c>
      <c r="C356" s="10">
        <f>[1]Sheet1_Raw!N355</f>
        <v>22967.168163999999</v>
      </c>
      <c r="D356" s="12">
        <f t="shared" si="14"/>
        <v>22043.890057142857</v>
      </c>
      <c r="E356" s="12">
        <f t="shared" si="13"/>
        <v>263.5793724285686</v>
      </c>
    </row>
    <row r="357" spans="1:5" ht="24" x14ac:dyDescent="0.25">
      <c r="A357" s="9" t="s">
        <v>397</v>
      </c>
      <c r="B357" s="9">
        <f t="shared" si="15"/>
        <v>315</v>
      </c>
      <c r="C357" s="10">
        <f>[1]Sheet1_Raw!N356</f>
        <v>22978.458444</v>
      </c>
      <c r="D357" s="12">
        <f t="shared" si="14"/>
        <v>22291.462957142856</v>
      </c>
      <c r="E357" s="12">
        <f t="shared" si="13"/>
        <v>247.57289999999921</v>
      </c>
    </row>
    <row r="358" spans="1:5" ht="24" x14ac:dyDescent="0.25">
      <c r="A358" s="9" t="s">
        <v>398</v>
      </c>
      <c r="B358" s="9">
        <f t="shared" si="15"/>
        <v>316</v>
      </c>
      <c r="C358" s="10">
        <f>[1]Sheet1_Raw!N357</f>
        <v>23117.871961000001</v>
      </c>
      <c r="D358" s="12">
        <f t="shared" si="14"/>
        <v>22537.991216857139</v>
      </c>
      <c r="E358" s="12">
        <f t="shared" si="13"/>
        <v>246.52825971428319</v>
      </c>
    </row>
    <row r="359" spans="1:5" ht="24" x14ac:dyDescent="0.25">
      <c r="A359" s="9" t="s">
        <v>399</v>
      </c>
      <c r="B359" s="9">
        <f t="shared" si="15"/>
        <v>317</v>
      </c>
      <c r="C359" s="10">
        <f>[1]Sheet1_Raw!N358</f>
        <v>23441.931572000001</v>
      </c>
      <c r="D359" s="12">
        <f t="shared" si="14"/>
        <v>22799.595300714289</v>
      </c>
      <c r="E359" s="12">
        <f t="shared" ref="E359:E421" si="16">D359-D358</f>
        <v>261.60408385714982</v>
      </c>
    </row>
    <row r="360" spans="1:5" ht="24" x14ac:dyDescent="0.25">
      <c r="A360" s="9" t="s">
        <v>400</v>
      </c>
      <c r="B360" s="9">
        <f t="shared" si="15"/>
        <v>318</v>
      </c>
      <c r="C360" s="10">
        <f>[1]Sheet1_Raw!N359</f>
        <v>23746.411838</v>
      </c>
      <c r="D360" s="12">
        <f t="shared" si="14"/>
        <v>23059.332983714288</v>
      </c>
      <c r="E360" s="12">
        <f t="shared" si="16"/>
        <v>259.73768299999938</v>
      </c>
    </row>
    <row r="361" spans="1:5" ht="24" x14ac:dyDescent="0.25">
      <c r="A361" s="9" t="s">
        <v>401</v>
      </c>
      <c r="B361" s="9">
        <f t="shared" si="15"/>
        <v>319</v>
      </c>
      <c r="C361" s="10">
        <f>[1]Sheet1_Raw!N360</f>
        <v>24000.597956000001</v>
      </c>
      <c r="D361" s="12">
        <f t="shared" ref="D361:D421" si="17">AVERAGE(C355:C361)</f>
        <v>23278.254842285714</v>
      </c>
      <c r="E361" s="12">
        <f t="shared" si="16"/>
        <v>218.92185857142613</v>
      </c>
    </row>
    <row r="362" spans="1:5" ht="24" x14ac:dyDescent="0.25">
      <c r="A362" s="9" t="s">
        <v>402</v>
      </c>
      <c r="B362" s="9">
        <f t="shared" si="15"/>
        <v>320</v>
      </c>
      <c r="C362" s="10">
        <f>[1]Sheet1_Raw!N361</f>
        <v>24102.936957999998</v>
      </c>
      <c r="D362" s="12">
        <f t="shared" si="17"/>
        <v>23479.339556142859</v>
      </c>
      <c r="E362" s="12">
        <f t="shared" si="16"/>
        <v>201.08471385714438</v>
      </c>
    </row>
    <row r="363" spans="1:5" ht="24" x14ac:dyDescent="0.25">
      <c r="A363" s="9" t="s">
        <v>403</v>
      </c>
      <c r="B363" s="9">
        <f t="shared" si="15"/>
        <v>321</v>
      </c>
      <c r="C363" s="10">
        <f>[1]Sheet1_Raw!N362</f>
        <v>24279.401172000002</v>
      </c>
      <c r="D363" s="12">
        <f t="shared" si="17"/>
        <v>23666.801414428573</v>
      </c>
      <c r="E363" s="12">
        <f t="shared" si="16"/>
        <v>187.4618582857147</v>
      </c>
    </row>
    <row r="364" spans="1:5" ht="24" x14ac:dyDescent="0.25">
      <c r="A364" s="9" t="s">
        <v>404</v>
      </c>
      <c r="B364" s="9">
        <f t="shared" ref="B364:B421" si="18">1+B363</f>
        <v>322</v>
      </c>
      <c r="C364" s="10">
        <f>[1]Sheet1_Raw!N363</f>
        <v>24416.170762999998</v>
      </c>
      <c r="D364" s="12">
        <f t="shared" si="17"/>
        <v>23872.188888571429</v>
      </c>
      <c r="E364" s="12">
        <f t="shared" si="16"/>
        <v>205.38747414285535</v>
      </c>
    </row>
    <row r="365" spans="1:5" ht="24" x14ac:dyDescent="0.25">
      <c r="A365" s="9" t="s">
        <v>405</v>
      </c>
      <c r="B365" s="9">
        <f t="shared" si="18"/>
        <v>323</v>
      </c>
      <c r="C365" s="10">
        <f>[1]Sheet1_Raw!N364</f>
        <v>24526.370085999999</v>
      </c>
      <c r="D365" s="12">
        <f t="shared" si="17"/>
        <v>24073.402906428568</v>
      </c>
      <c r="E365" s="12">
        <f t="shared" si="16"/>
        <v>201.21401785713897</v>
      </c>
    </row>
    <row r="366" spans="1:5" ht="24" x14ac:dyDescent="0.25">
      <c r="A366" s="9" t="s">
        <v>406</v>
      </c>
      <c r="B366" s="9">
        <f t="shared" si="18"/>
        <v>324</v>
      </c>
      <c r="C366" s="10">
        <f>[1]Sheet1_Raw!N365</f>
        <v>24672.059950999999</v>
      </c>
      <c r="D366" s="12">
        <f t="shared" si="17"/>
        <v>24249.135531999997</v>
      </c>
      <c r="E366" s="12">
        <f t="shared" si="16"/>
        <v>175.7326255714288</v>
      </c>
    </row>
    <row r="367" spans="1:5" ht="24" x14ac:dyDescent="0.25">
      <c r="A367" s="9" t="s">
        <v>407</v>
      </c>
      <c r="B367" s="9">
        <f t="shared" si="18"/>
        <v>325</v>
      </c>
      <c r="C367" s="10">
        <f>[1]Sheet1_Raw!N366</f>
        <v>25017.473435</v>
      </c>
      <c r="D367" s="12">
        <f t="shared" si="17"/>
        <v>24430.715760142855</v>
      </c>
      <c r="E367" s="12">
        <f t="shared" si="16"/>
        <v>181.58022814285869</v>
      </c>
    </row>
    <row r="368" spans="1:5" ht="24" x14ac:dyDescent="0.25">
      <c r="A368" s="9" t="s">
        <v>408</v>
      </c>
      <c r="B368" s="9">
        <f t="shared" si="18"/>
        <v>326</v>
      </c>
      <c r="C368" s="10">
        <f>[1]Sheet1_Raw!N367</f>
        <v>25116.049009999999</v>
      </c>
      <c r="D368" s="12">
        <f t="shared" si="17"/>
        <v>24590.065910714282</v>
      </c>
      <c r="E368" s="12">
        <f t="shared" si="16"/>
        <v>159.35015057142664</v>
      </c>
    </row>
    <row r="369" spans="1:5" ht="24" x14ac:dyDescent="0.25">
      <c r="A369" s="9" t="s">
        <v>409</v>
      </c>
      <c r="B369" s="9">
        <f t="shared" si="18"/>
        <v>327</v>
      </c>
      <c r="C369" s="10">
        <f>[1]Sheet1_Raw!N368</f>
        <v>25310.961159999999</v>
      </c>
      <c r="D369" s="12">
        <f t="shared" si="17"/>
        <v>24762.640796714284</v>
      </c>
      <c r="E369" s="12">
        <f t="shared" si="16"/>
        <v>172.57488600000215</v>
      </c>
    </row>
    <row r="370" spans="1:5" ht="24" x14ac:dyDescent="0.25">
      <c r="A370" s="9" t="s">
        <v>410</v>
      </c>
      <c r="B370" s="9">
        <f t="shared" si="18"/>
        <v>328</v>
      </c>
      <c r="C370" s="10">
        <f>[1]Sheet1_Raw!N369</f>
        <v>25458.997211000002</v>
      </c>
      <c r="D370" s="12">
        <f t="shared" si="17"/>
        <v>24931.154516571431</v>
      </c>
      <c r="E370" s="12">
        <f t="shared" si="16"/>
        <v>168.5137198571465</v>
      </c>
    </row>
    <row r="371" spans="1:5" ht="24" x14ac:dyDescent="0.25">
      <c r="A371" s="9" t="s">
        <v>411</v>
      </c>
      <c r="B371" s="9">
        <f t="shared" si="18"/>
        <v>329</v>
      </c>
      <c r="C371" s="10">
        <f>[1]Sheet1_Raw!N370</f>
        <v>25579.021936000001</v>
      </c>
      <c r="D371" s="12">
        <f t="shared" si="17"/>
        <v>25097.276112714288</v>
      </c>
      <c r="E371" s="12">
        <f t="shared" si="16"/>
        <v>166.12159614285702</v>
      </c>
    </row>
    <row r="372" spans="1:5" ht="24" x14ac:dyDescent="0.25">
      <c r="A372" s="9" t="s">
        <v>412</v>
      </c>
      <c r="B372" s="9">
        <f t="shared" si="18"/>
        <v>330</v>
      </c>
      <c r="C372" s="10">
        <f>[1]Sheet1_Raw!N371</f>
        <v>25661.043197999999</v>
      </c>
      <c r="D372" s="12">
        <f t="shared" si="17"/>
        <v>25259.372271571428</v>
      </c>
      <c r="E372" s="12">
        <f t="shared" si="16"/>
        <v>162.09615885714084</v>
      </c>
    </row>
    <row r="373" spans="1:5" ht="24" x14ac:dyDescent="0.25">
      <c r="A373" s="9" t="s">
        <v>413</v>
      </c>
      <c r="B373" s="9">
        <f t="shared" si="18"/>
        <v>331</v>
      </c>
      <c r="C373" s="10">
        <f>[1]Sheet1_Raw!N372</f>
        <v>25772.838404999999</v>
      </c>
      <c r="D373" s="12">
        <f t="shared" si="17"/>
        <v>25416.62633642857</v>
      </c>
      <c r="E373" s="12">
        <f t="shared" si="16"/>
        <v>157.2540648571412</v>
      </c>
    </row>
    <row r="374" spans="1:5" ht="24" x14ac:dyDescent="0.25">
      <c r="A374" s="9" t="s">
        <v>414</v>
      </c>
      <c r="B374" s="9">
        <f t="shared" si="18"/>
        <v>332</v>
      </c>
      <c r="C374" s="10">
        <f>[1]Sheet1_Raw!N373</f>
        <v>25959.056562999998</v>
      </c>
      <c r="D374" s="12">
        <f t="shared" si="17"/>
        <v>25551.138211857142</v>
      </c>
      <c r="E374" s="12">
        <f t="shared" si="16"/>
        <v>134.51187542857224</v>
      </c>
    </row>
    <row r="375" spans="1:5" ht="24" x14ac:dyDescent="0.25">
      <c r="A375" s="9" t="s">
        <v>415</v>
      </c>
      <c r="B375" s="9">
        <f t="shared" si="18"/>
        <v>333</v>
      </c>
      <c r="C375" s="10">
        <f>[1]Sheet1_Raw!N374</f>
        <v>26136.306809000002</v>
      </c>
      <c r="D375" s="12">
        <f t="shared" si="17"/>
        <v>25696.889326</v>
      </c>
      <c r="E375" s="12">
        <f t="shared" si="16"/>
        <v>145.75111414285857</v>
      </c>
    </row>
    <row r="376" spans="1:5" ht="24" x14ac:dyDescent="0.25">
      <c r="A376" s="9" t="s">
        <v>416</v>
      </c>
      <c r="B376" s="9">
        <f t="shared" si="18"/>
        <v>334</v>
      </c>
      <c r="C376" s="10">
        <f>[1]Sheet1_Raw!N375</f>
        <v>26289.118600999998</v>
      </c>
      <c r="D376" s="12">
        <f t="shared" si="17"/>
        <v>25836.626103285711</v>
      </c>
      <c r="E376" s="12">
        <f t="shared" si="16"/>
        <v>139.73677728571056</v>
      </c>
    </row>
    <row r="377" spans="1:5" ht="24" x14ac:dyDescent="0.25">
      <c r="A377" s="9" t="s">
        <v>417</v>
      </c>
      <c r="B377" s="9">
        <f t="shared" si="18"/>
        <v>335</v>
      </c>
      <c r="C377" s="10">
        <f>[1]Sheet1_Raw!N376</f>
        <v>26497.750584000001</v>
      </c>
      <c r="D377" s="12">
        <f t="shared" si="17"/>
        <v>25985.019442285713</v>
      </c>
      <c r="E377" s="12">
        <f t="shared" si="16"/>
        <v>148.39333900000202</v>
      </c>
    </row>
    <row r="378" spans="1:5" ht="24" x14ac:dyDescent="0.25">
      <c r="A378" s="9" t="s">
        <v>418</v>
      </c>
      <c r="B378" s="9">
        <f t="shared" si="18"/>
        <v>336</v>
      </c>
      <c r="C378" s="10">
        <f>[1]Sheet1_Raw!N377</f>
        <v>26506.658949000001</v>
      </c>
      <c r="D378" s="12">
        <f t="shared" si="17"/>
        <v>26117.53901557143</v>
      </c>
      <c r="E378" s="12">
        <f t="shared" si="16"/>
        <v>132.51957328571734</v>
      </c>
    </row>
    <row r="379" spans="1:5" ht="24" x14ac:dyDescent="0.25">
      <c r="A379" s="9" t="s">
        <v>419</v>
      </c>
      <c r="B379" s="9">
        <f t="shared" si="18"/>
        <v>337</v>
      </c>
      <c r="C379" s="10">
        <f>[1]Sheet1_Raw!N378</f>
        <v>26586.072013000001</v>
      </c>
      <c r="D379" s="12">
        <f t="shared" si="17"/>
        <v>26249.685989142858</v>
      </c>
      <c r="E379" s="12">
        <f t="shared" si="16"/>
        <v>132.14697357142722</v>
      </c>
    </row>
    <row r="380" spans="1:5" ht="24" x14ac:dyDescent="0.25">
      <c r="A380" s="9" t="s">
        <v>420</v>
      </c>
      <c r="B380" s="9">
        <f t="shared" si="18"/>
        <v>338</v>
      </c>
      <c r="C380" s="10">
        <f>[1]Sheet1_Raw!N379</f>
        <v>26677.656665999999</v>
      </c>
      <c r="D380" s="12">
        <f t="shared" si="17"/>
        <v>26378.945740714287</v>
      </c>
      <c r="E380" s="12">
        <f t="shared" si="16"/>
        <v>129.25975157142966</v>
      </c>
    </row>
    <row r="381" spans="1:5" ht="24" x14ac:dyDescent="0.25">
      <c r="A381" s="9" t="s">
        <v>421</v>
      </c>
      <c r="B381" s="9">
        <f t="shared" si="18"/>
        <v>339</v>
      </c>
      <c r="C381" s="10">
        <f>[1]Sheet1_Raw!N380</f>
        <v>26826.371564000001</v>
      </c>
      <c r="D381" s="12">
        <f t="shared" si="17"/>
        <v>26502.847883714283</v>
      </c>
      <c r="E381" s="12">
        <f t="shared" si="16"/>
        <v>123.9021429999957</v>
      </c>
    </row>
    <row r="382" spans="1:5" ht="24" x14ac:dyDescent="0.25">
      <c r="A382" s="9" t="s">
        <v>422</v>
      </c>
      <c r="B382" s="9">
        <f t="shared" si="18"/>
        <v>340</v>
      </c>
      <c r="C382" s="10">
        <f>[1]Sheet1_Raw!N381</f>
        <v>26981.577181000001</v>
      </c>
      <c r="D382" s="12">
        <f t="shared" si="17"/>
        <v>26623.600794000002</v>
      </c>
      <c r="E382" s="12">
        <f t="shared" si="16"/>
        <v>120.75291028571883</v>
      </c>
    </row>
    <row r="383" spans="1:5" ht="24" x14ac:dyDescent="0.25">
      <c r="A383" s="9" t="s">
        <v>423</v>
      </c>
      <c r="B383" s="9">
        <f t="shared" si="18"/>
        <v>341</v>
      </c>
      <c r="C383" s="10">
        <f>[1]Sheet1_Raw!N382</f>
        <v>27110.617456</v>
      </c>
      <c r="D383" s="12">
        <f t="shared" si="17"/>
        <v>26740.957773285714</v>
      </c>
      <c r="E383" s="12">
        <f t="shared" si="16"/>
        <v>117.35697928571244</v>
      </c>
    </row>
    <row r="384" spans="1:5" ht="24" x14ac:dyDescent="0.25">
      <c r="A384" s="9" t="s">
        <v>424</v>
      </c>
      <c r="B384" s="9">
        <f t="shared" si="18"/>
        <v>342</v>
      </c>
      <c r="C384" s="10">
        <f>[1]Sheet1_Raw!N383</f>
        <v>27213.420932000001</v>
      </c>
      <c r="D384" s="12">
        <f t="shared" si="17"/>
        <v>26843.196394428574</v>
      </c>
      <c r="E384" s="12">
        <f t="shared" si="16"/>
        <v>102.23862114286021</v>
      </c>
    </row>
    <row r="385" spans="1:5" ht="24" x14ac:dyDescent="0.25">
      <c r="A385" s="9" t="s">
        <v>425</v>
      </c>
      <c r="B385" s="9">
        <f t="shared" si="18"/>
        <v>343</v>
      </c>
      <c r="C385" s="10">
        <f>[1]Sheet1_Raw!N384</f>
        <v>27292.857814999999</v>
      </c>
      <c r="D385" s="12">
        <f t="shared" si="17"/>
        <v>26955.510518142859</v>
      </c>
      <c r="E385" s="12">
        <f t="shared" si="16"/>
        <v>112.31412371428451</v>
      </c>
    </row>
    <row r="386" spans="1:5" ht="24" x14ac:dyDescent="0.25">
      <c r="A386" s="9" t="s">
        <v>426</v>
      </c>
      <c r="B386" s="9">
        <f t="shared" si="18"/>
        <v>344</v>
      </c>
      <c r="C386" s="10">
        <f>[1]Sheet1_Raw!N385</f>
        <v>27348.237352</v>
      </c>
      <c r="D386" s="12">
        <f t="shared" si="17"/>
        <v>27064.391280857144</v>
      </c>
      <c r="E386" s="12">
        <f t="shared" si="16"/>
        <v>108.88076271428508</v>
      </c>
    </row>
    <row r="387" spans="1:5" ht="24" x14ac:dyDescent="0.25">
      <c r="A387" s="9" t="s">
        <v>427</v>
      </c>
      <c r="B387" s="9">
        <f t="shared" si="18"/>
        <v>345</v>
      </c>
      <c r="C387" s="10">
        <f>[1]Sheet1_Raw!N386</f>
        <v>27416.455414</v>
      </c>
      <c r="D387" s="12">
        <f t="shared" si="17"/>
        <v>27169.933959142858</v>
      </c>
      <c r="E387" s="12">
        <f t="shared" si="16"/>
        <v>105.54267828571392</v>
      </c>
    </row>
    <row r="388" spans="1:5" ht="24" x14ac:dyDescent="0.25">
      <c r="A388" s="9" t="s">
        <v>428</v>
      </c>
      <c r="B388" s="9">
        <f t="shared" si="18"/>
        <v>346</v>
      </c>
      <c r="C388" s="10">
        <f>[1]Sheet1_Raw!N387</f>
        <v>27526.571370000001</v>
      </c>
      <c r="D388" s="12">
        <f t="shared" si="17"/>
        <v>27269.962502857143</v>
      </c>
      <c r="E388" s="12">
        <f t="shared" si="16"/>
        <v>100.02854371428475</v>
      </c>
    </row>
    <row r="389" spans="1:5" ht="24" x14ac:dyDescent="0.25">
      <c r="A389" s="9" t="s">
        <v>429</v>
      </c>
      <c r="B389" s="9">
        <f t="shared" si="18"/>
        <v>347</v>
      </c>
      <c r="C389" s="10">
        <f>[1]Sheet1_Raw!N388</f>
        <v>27644.809657999998</v>
      </c>
      <c r="D389" s="12">
        <f t="shared" si="17"/>
        <v>27364.709999571431</v>
      </c>
      <c r="E389" s="12">
        <f t="shared" si="16"/>
        <v>94.74749671428799</v>
      </c>
    </row>
    <row r="390" spans="1:5" ht="24" x14ac:dyDescent="0.25">
      <c r="A390" s="9" t="s">
        <v>430</v>
      </c>
      <c r="B390" s="9">
        <f t="shared" si="18"/>
        <v>348</v>
      </c>
      <c r="C390" s="10">
        <f>[1]Sheet1_Raw!N389</f>
        <v>27754.342044000001</v>
      </c>
      <c r="D390" s="12">
        <f t="shared" si="17"/>
        <v>27456.670654999998</v>
      </c>
      <c r="E390" s="12">
        <f t="shared" si="16"/>
        <v>91.960655428567406</v>
      </c>
    </row>
    <row r="391" spans="1:5" ht="24" x14ac:dyDescent="0.25">
      <c r="A391" s="9" t="s">
        <v>431</v>
      </c>
      <c r="B391" s="9">
        <f t="shared" si="18"/>
        <v>349</v>
      </c>
      <c r="C391" s="10">
        <f>[1]Sheet1_Raw!N390</f>
        <v>27831.563747</v>
      </c>
      <c r="D391" s="12">
        <f t="shared" si="17"/>
        <v>27544.976771428574</v>
      </c>
      <c r="E391" s="12">
        <f t="shared" si="16"/>
        <v>88.306116428575478</v>
      </c>
    </row>
    <row r="392" spans="1:5" ht="24" x14ac:dyDescent="0.25">
      <c r="A392" s="9" t="s">
        <v>432</v>
      </c>
      <c r="B392" s="9">
        <f t="shared" si="18"/>
        <v>350</v>
      </c>
      <c r="C392" s="10">
        <f>[1]Sheet1_Raw!N391</f>
        <v>27889.182283999999</v>
      </c>
      <c r="D392" s="12">
        <f t="shared" si="17"/>
        <v>27630.165981285714</v>
      </c>
      <c r="E392" s="12">
        <f t="shared" si="16"/>
        <v>85.189209857140668</v>
      </c>
    </row>
    <row r="393" spans="1:5" ht="24" x14ac:dyDescent="0.25">
      <c r="A393" s="9" t="s">
        <v>433</v>
      </c>
      <c r="B393" s="9">
        <f t="shared" si="18"/>
        <v>351</v>
      </c>
      <c r="C393" s="10">
        <f>[1]Sheet1_Raw!N392</f>
        <v>27950.302237</v>
      </c>
      <c r="D393" s="12">
        <f t="shared" si="17"/>
        <v>27716.175250571428</v>
      </c>
      <c r="E393" s="12">
        <f t="shared" si="16"/>
        <v>86.009269285714254</v>
      </c>
    </row>
    <row r="394" spans="1:5" ht="24" x14ac:dyDescent="0.25">
      <c r="A394" s="9" t="s">
        <v>434</v>
      </c>
      <c r="B394" s="9">
        <f t="shared" si="18"/>
        <v>352</v>
      </c>
      <c r="C394" s="10">
        <f>[1]Sheet1_Raw!N393</f>
        <v>28020.449649999999</v>
      </c>
      <c r="D394" s="12">
        <f t="shared" si="17"/>
        <v>27802.460141428572</v>
      </c>
      <c r="E394" s="12">
        <f t="shared" si="16"/>
        <v>86.284890857143182</v>
      </c>
    </row>
    <row r="395" spans="1:5" ht="24" x14ac:dyDescent="0.25">
      <c r="A395" s="9" t="s">
        <v>435</v>
      </c>
      <c r="B395" s="9">
        <f t="shared" si="18"/>
        <v>353</v>
      </c>
      <c r="C395" s="10">
        <f>[1]Sheet1_Raw!N394</f>
        <v>28134.757777999999</v>
      </c>
      <c r="D395" s="12">
        <f t="shared" si="17"/>
        <v>27889.343914000001</v>
      </c>
      <c r="E395" s="12">
        <f t="shared" si="16"/>
        <v>86.88377257142929</v>
      </c>
    </row>
    <row r="396" spans="1:5" ht="24" x14ac:dyDescent="0.25">
      <c r="A396" s="9" t="s">
        <v>436</v>
      </c>
      <c r="B396" s="9">
        <f t="shared" si="18"/>
        <v>354</v>
      </c>
      <c r="C396" s="10">
        <f>[1]Sheet1_Raw!N395</f>
        <v>28252.007570999998</v>
      </c>
      <c r="D396" s="12">
        <f t="shared" si="17"/>
        <v>27976.086472999999</v>
      </c>
      <c r="E396" s="12">
        <f t="shared" si="16"/>
        <v>86.742558999998437</v>
      </c>
    </row>
    <row r="397" spans="1:5" ht="24" x14ac:dyDescent="0.25">
      <c r="A397" s="9" t="s">
        <v>437</v>
      </c>
      <c r="B397" s="9">
        <f t="shared" si="18"/>
        <v>355</v>
      </c>
      <c r="C397" s="10">
        <f>[1]Sheet1_Raw!N396</f>
        <v>28359.789250000002</v>
      </c>
      <c r="D397" s="12">
        <f t="shared" si="17"/>
        <v>28062.578931</v>
      </c>
      <c r="E397" s="12">
        <f t="shared" si="16"/>
        <v>86.492458000000624</v>
      </c>
    </row>
    <row r="398" spans="1:5" ht="24" x14ac:dyDescent="0.25">
      <c r="A398" s="9" t="s">
        <v>438</v>
      </c>
      <c r="B398" s="9">
        <f t="shared" si="18"/>
        <v>356</v>
      </c>
      <c r="C398" s="10">
        <f>[1]Sheet1_Raw!N397</f>
        <v>28445.085646</v>
      </c>
      <c r="D398" s="12">
        <f t="shared" si="17"/>
        <v>28150.224916571427</v>
      </c>
      <c r="E398" s="12">
        <f t="shared" si="16"/>
        <v>87.645985571427445</v>
      </c>
    </row>
    <row r="399" spans="1:5" ht="24" x14ac:dyDescent="0.25">
      <c r="A399" s="9" t="s">
        <v>439</v>
      </c>
      <c r="B399" s="9">
        <f t="shared" si="18"/>
        <v>357</v>
      </c>
      <c r="C399" s="10">
        <f>[1]Sheet1_Raw!N398</f>
        <v>28517.662612</v>
      </c>
      <c r="D399" s="12">
        <f t="shared" si="17"/>
        <v>28240.007820571424</v>
      </c>
      <c r="E399" s="12">
        <f t="shared" si="16"/>
        <v>89.782903999996051</v>
      </c>
    </row>
    <row r="400" spans="1:5" ht="24" x14ac:dyDescent="0.25">
      <c r="A400" s="9" t="s">
        <v>440</v>
      </c>
      <c r="B400" s="9">
        <f t="shared" si="18"/>
        <v>358</v>
      </c>
      <c r="C400" s="10">
        <f>[1]Sheet1_Raw!N399</f>
        <v>28577.019948000001</v>
      </c>
      <c r="D400" s="12">
        <f t="shared" si="17"/>
        <v>28329.538922142856</v>
      </c>
      <c r="E400" s="12">
        <f t="shared" si="16"/>
        <v>89.531101571432373</v>
      </c>
    </row>
    <row r="401" spans="1:5" ht="24" x14ac:dyDescent="0.25">
      <c r="A401" s="9" t="s">
        <v>441</v>
      </c>
      <c r="B401" s="9">
        <f t="shared" si="18"/>
        <v>359</v>
      </c>
      <c r="C401" s="10">
        <f>[1]Sheet1_Raw!N400</f>
        <v>28645.666754000002</v>
      </c>
      <c r="D401" s="12">
        <f t="shared" si="17"/>
        <v>28418.85565128571</v>
      </c>
      <c r="E401" s="12">
        <f t="shared" si="16"/>
        <v>89.316729142854456</v>
      </c>
    </row>
    <row r="402" spans="1:5" ht="24" x14ac:dyDescent="0.25">
      <c r="A402" s="9" t="s">
        <v>442</v>
      </c>
      <c r="B402" s="9">
        <f t="shared" si="18"/>
        <v>360</v>
      </c>
      <c r="C402" s="10">
        <f>[1]Sheet1_Raw!N401</f>
        <v>28773.980544999999</v>
      </c>
      <c r="D402" s="12">
        <f t="shared" si="17"/>
        <v>28510.173189428569</v>
      </c>
      <c r="E402" s="12">
        <f t="shared" si="16"/>
        <v>91.317538142859121</v>
      </c>
    </row>
    <row r="403" spans="1:5" ht="24" x14ac:dyDescent="0.25">
      <c r="A403" s="9" t="s">
        <v>443</v>
      </c>
      <c r="B403" s="9">
        <f t="shared" si="18"/>
        <v>361</v>
      </c>
      <c r="C403" s="10">
        <f>[1]Sheet1_Raw!N402</f>
        <v>28905.367007000001</v>
      </c>
      <c r="D403" s="12">
        <f t="shared" si="17"/>
        <v>28603.510251714288</v>
      </c>
      <c r="E403" s="12">
        <f t="shared" si="16"/>
        <v>93.337062285718275</v>
      </c>
    </row>
    <row r="404" spans="1:5" ht="24" x14ac:dyDescent="0.25">
      <c r="A404" s="9" t="s">
        <v>444</v>
      </c>
      <c r="B404" s="9">
        <f t="shared" si="18"/>
        <v>362</v>
      </c>
      <c r="C404" s="10">
        <f>[1]Sheet1_Raw!N403</f>
        <v>29017.757693</v>
      </c>
      <c r="D404" s="12">
        <f t="shared" si="17"/>
        <v>28697.50574357143</v>
      </c>
      <c r="E404" s="12">
        <f t="shared" si="16"/>
        <v>93.995491857142042</v>
      </c>
    </row>
    <row r="405" spans="1:5" ht="24" x14ac:dyDescent="0.25">
      <c r="A405" s="9" t="s">
        <v>445</v>
      </c>
      <c r="B405" s="9">
        <f t="shared" si="18"/>
        <v>363</v>
      </c>
      <c r="C405" s="10">
        <f>[1]Sheet1_Raw!N404</f>
        <v>29109.116064000002</v>
      </c>
      <c r="D405" s="12">
        <f t="shared" si="17"/>
        <v>28792.367231857144</v>
      </c>
      <c r="E405" s="12">
        <f t="shared" si="16"/>
        <v>94.861488285714586</v>
      </c>
    </row>
    <row r="406" spans="1:5" ht="24" x14ac:dyDescent="0.25">
      <c r="A406" s="9" t="s">
        <v>446</v>
      </c>
      <c r="B406" s="9">
        <f t="shared" si="18"/>
        <v>364</v>
      </c>
      <c r="C406" s="10">
        <f>[1]Sheet1_Raw!N405</f>
        <v>29181.978859999999</v>
      </c>
      <c r="D406" s="12">
        <f t="shared" si="17"/>
        <v>28887.269552999998</v>
      </c>
      <c r="E406" s="12">
        <f t="shared" si="16"/>
        <v>94.902321142853907</v>
      </c>
    </row>
    <row r="407" spans="1:5" ht="24" x14ac:dyDescent="0.25">
      <c r="A407" s="9" t="s">
        <v>447</v>
      </c>
      <c r="B407" s="9">
        <f t="shared" si="18"/>
        <v>365</v>
      </c>
      <c r="C407" s="10">
        <f>[1]Sheet1_Raw!N406</f>
        <v>29244.789973999999</v>
      </c>
      <c r="D407" s="12">
        <f t="shared" si="17"/>
        <v>28982.665270999998</v>
      </c>
      <c r="E407" s="12">
        <f t="shared" si="16"/>
        <v>95.395717999999761</v>
      </c>
    </row>
    <row r="408" spans="1:5" ht="24" x14ac:dyDescent="0.25">
      <c r="A408" s="9" t="s">
        <v>448</v>
      </c>
      <c r="B408" s="9">
        <f t="shared" si="18"/>
        <v>366</v>
      </c>
      <c r="C408" s="10">
        <f>[1]Sheet1_Raw!N407</f>
        <v>29322.106951999998</v>
      </c>
      <c r="D408" s="12">
        <f t="shared" si="17"/>
        <v>29079.299584999997</v>
      </c>
      <c r="E408" s="12">
        <f t="shared" si="16"/>
        <v>96.634313999998994</v>
      </c>
    </row>
    <row r="409" spans="1:5" ht="24" x14ac:dyDescent="0.25">
      <c r="A409" s="9" t="s">
        <v>449</v>
      </c>
      <c r="B409" s="9">
        <f t="shared" si="18"/>
        <v>367</v>
      </c>
      <c r="C409" s="10">
        <f>[1]Sheet1_Raw!N408</f>
        <v>29451.349689999999</v>
      </c>
      <c r="D409" s="12">
        <f t="shared" si="17"/>
        <v>29176.066605714288</v>
      </c>
      <c r="E409" s="12">
        <f t="shared" si="16"/>
        <v>96.767020714290993</v>
      </c>
    </row>
    <row r="410" spans="1:5" ht="24" x14ac:dyDescent="0.25">
      <c r="A410" s="9" t="s">
        <v>450</v>
      </c>
      <c r="B410" s="9">
        <f t="shared" si="18"/>
        <v>368</v>
      </c>
      <c r="C410" s="10">
        <f>[1]Sheet1_Raw!N409</f>
        <v>29587.035510000002</v>
      </c>
      <c r="D410" s="12">
        <f t="shared" si="17"/>
        <v>29273.447820428566</v>
      </c>
      <c r="E410" s="12">
        <f t="shared" si="16"/>
        <v>97.38121471427803</v>
      </c>
    </row>
    <row r="411" spans="1:5" ht="24" x14ac:dyDescent="0.25">
      <c r="A411" s="9" t="s">
        <v>451</v>
      </c>
      <c r="B411" s="9">
        <f t="shared" si="18"/>
        <v>369</v>
      </c>
      <c r="C411" s="10">
        <f>[1]Sheet1_Raw!N410</f>
        <v>29701.141175000001</v>
      </c>
      <c r="D411" s="12">
        <f t="shared" si="17"/>
        <v>29371.074032142857</v>
      </c>
      <c r="E411" s="12">
        <f t="shared" si="16"/>
        <v>97.626211714290548</v>
      </c>
    </row>
    <row r="412" spans="1:5" ht="24" x14ac:dyDescent="0.25">
      <c r="A412" s="9" t="s">
        <v>452</v>
      </c>
      <c r="B412" s="9">
        <f t="shared" si="18"/>
        <v>370</v>
      </c>
      <c r="C412" s="10">
        <f>[1]Sheet1_Raw!N411</f>
        <v>29799.561925000002</v>
      </c>
      <c r="D412" s="12">
        <f t="shared" si="17"/>
        <v>29469.709155142857</v>
      </c>
      <c r="E412" s="12">
        <f t="shared" si="16"/>
        <v>98.635123000000021</v>
      </c>
    </row>
    <row r="413" spans="1:5" ht="24" x14ac:dyDescent="0.25">
      <c r="A413" s="9" t="s">
        <v>453</v>
      </c>
      <c r="B413" s="9">
        <f t="shared" si="18"/>
        <v>371</v>
      </c>
      <c r="C413" s="10">
        <f>[1]Sheet1_Raw!N412</f>
        <v>29877.021819000001</v>
      </c>
      <c r="D413" s="12">
        <f t="shared" si="17"/>
        <v>29569.001006428578</v>
      </c>
      <c r="E413" s="12">
        <f t="shared" si="16"/>
        <v>99.29185128572135</v>
      </c>
    </row>
    <row r="414" spans="1:5" ht="24" x14ac:dyDescent="0.25">
      <c r="A414" s="9" t="s">
        <v>454</v>
      </c>
      <c r="B414" s="9">
        <f t="shared" si="18"/>
        <v>372</v>
      </c>
      <c r="C414" s="10">
        <f>[1]Sheet1_Raw!N413</f>
        <v>29938.106043</v>
      </c>
      <c r="D414" s="12">
        <f t="shared" si="17"/>
        <v>29668.046159142861</v>
      </c>
      <c r="E414" s="12">
        <f t="shared" si="16"/>
        <v>99.045152714283176</v>
      </c>
    </row>
    <row r="415" spans="1:5" ht="24" x14ac:dyDescent="0.25">
      <c r="A415" s="9" t="s">
        <v>455</v>
      </c>
      <c r="B415" s="9">
        <f t="shared" si="18"/>
        <v>373</v>
      </c>
      <c r="C415" s="10">
        <f>[1]Sheet1_Raw!N414</f>
        <v>30019.496098</v>
      </c>
      <c r="D415" s="12">
        <f t="shared" si="17"/>
        <v>29767.673180000005</v>
      </c>
      <c r="E415" s="12">
        <f t="shared" si="16"/>
        <v>99.627020857144089</v>
      </c>
    </row>
    <row r="416" spans="1:5" ht="24" x14ac:dyDescent="0.25">
      <c r="A416" s="9" t="s">
        <v>456</v>
      </c>
      <c r="B416" s="9">
        <f t="shared" si="18"/>
        <v>374</v>
      </c>
      <c r="C416" s="10">
        <f>[1]Sheet1_Raw!N415</f>
        <v>30271.538492</v>
      </c>
      <c r="D416" s="12">
        <f t="shared" si="17"/>
        <v>29884.84300885714</v>
      </c>
      <c r="E416" s="12">
        <f t="shared" si="16"/>
        <v>117.16982885713514</v>
      </c>
    </row>
    <row r="417" spans="1:5" ht="24" x14ac:dyDescent="0.25">
      <c r="A417" s="9" t="s">
        <v>457</v>
      </c>
      <c r="B417" s="9">
        <f t="shared" si="18"/>
        <v>375</v>
      </c>
      <c r="C417" s="10">
        <f>[1]Sheet1_Raw!N416</f>
        <v>30328.049438999999</v>
      </c>
      <c r="D417" s="12">
        <f t="shared" si="17"/>
        <v>29990.70214157143</v>
      </c>
      <c r="E417" s="12">
        <f t="shared" si="16"/>
        <v>105.85913271428944</v>
      </c>
    </row>
    <row r="418" spans="1:5" ht="24" x14ac:dyDescent="0.25">
      <c r="A418" s="9" t="s">
        <v>458</v>
      </c>
      <c r="B418" s="9">
        <f t="shared" si="18"/>
        <v>376</v>
      </c>
      <c r="C418" s="10">
        <f>[1]Sheet1_Raw!N417</f>
        <v>30480.134747</v>
      </c>
      <c r="D418" s="12">
        <f t="shared" si="17"/>
        <v>30101.98693757143</v>
      </c>
      <c r="E418" s="12">
        <f t="shared" si="16"/>
        <v>111.28479599999991</v>
      </c>
    </row>
    <row r="419" spans="1:5" ht="24" x14ac:dyDescent="0.25">
      <c r="A419" s="9" t="s">
        <v>459</v>
      </c>
      <c r="B419" s="9">
        <f t="shared" si="18"/>
        <v>377</v>
      </c>
      <c r="C419" s="10">
        <f>[1]Sheet1_Raw!N418</f>
        <v>30605.995165</v>
      </c>
      <c r="D419" s="12">
        <f t="shared" si="17"/>
        <v>30217.191686142854</v>
      </c>
      <c r="E419" s="12">
        <f t="shared" si="16"/>
        <v>115.20474857142472</v>
      </c>
    </row>
    <row r="420" spans="1:5" ht="24" x14ac:dyDescent="0.25">
      <c r="A420" s="9" t="s">
        <v>460</v>
      </c>
      <c r="B420" s="9">
        <f t="shared" si="18"/>
        <v>378</v>
      </c>
      <c r="C420" s="10">
        <f>[1]Sheet1_Raw!N419</f>
        <v>30712.919354000001</v>
      </c>
      <c r="D420" s="12">
        <f t="shared" si="17"/>
        <v>30336.605619714286</v>
      </c>
      <c r="E420" s="12">
        <f t="shared" si="16"/>
        <v>119.4139335714317</v>
      </c>
    </row>
    <row r="421" spans="1:5" ht="24" x14ac:dyDescent="0.25">
      <c r="A421" s="9" t="s">
        <v>461</v>
      </c>
      <c r="B421" s="9">
        <f t="shared" si="18"/>
        <v>379</v>
      </c>
      <c r="C421" s="10">
        <f>[1]Sheet1_Raw!N420</f>
        <v>30790.843721000001</v>
      </c>
      <c r="D421" s="12">
        <f t="shared" si="17"/>
        <v>30458.425288000002</v>
      </c>
      <c r="E421" s="12">
        <f t="shared" si="16"/>
        <v>121.81966828571603</v>
      </c>
    </row>
  </sheetData>
  <mergeCells count="2">
    <mergeCell ref="A1:B1"/>
    <mergeCell ref="F2:K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84"/>
  <sheetViews>
    <sheetView zoomScale="106" zoomScaleNormal="55" workbookViewId="0">
      <selection activeCell="A125" sqref="A125:XFD141"/>
    </sheetView>
  </sheetViews>
  <sheetFormatPr defaultRowHeight="15" x14ac:dyDescent="0.25"/>
  <cols>
    <col min="2" max="2" width="9.5703125" customWidth="1"/>
    <col min="6" max="6" width="12" bestFit="1" customWidth="1"/>
    <col min="7" max="8" width="12" customWidth="1"/>
    <col min="9" max="9" width="12" bestFit="1" customWidth="1"/>
    <col min="12" max="12" width="9.5703125" customWidth="1"/>
    <col min="14" max="14" width="9.5703125" customWidth="1"/>
    <col min="15" max="15" width="12" bestFit="1" customWidth="1"/>
    <col min="16" max="17" width="12" customWidth="1"/>
    <col min="18" max="18" width="12.140625" bestFit="1" customWidth="1"/>
    <col min="19" max="19" width="12.42578125" bestFit="1" customWidth="1"/>
    <col min="22" max="22" width="16.42578125" bestFit="1" customWidth="1"/>
    <col min="23" max="23" width="12.28515625" bestFit="1" customWidth="1"/>
    <col min="24" max="26" width="9" bestFit="1" customWidth="1"/>
    <col min="28" max="28" width="11.5703125" bestFit="1" customWidth="1"/>
    <col min="29" max="29" width="12.42578125" customWidth="1"/>
    <col min="30" max="30" width="11.5703125" bestFit="1" customWidth="1"/>
  </cols>
  <sheetData>
    <row r="1" spans="1:35" ht="18" x14ac:dyDescent="0.35">
      <c r="C1" s="28" t="s">
        <v>18</v>
      </c>
      <c r="D1" s="28"/>
      <c r="E1" s="28"/>
      <c r="F1" s="28"/>
      <c r="G1" s="28"/>
      <c r="H1" s="28"/>
      <c r="I1" s="28"/>
      <c r="J1" s="28"/>
      <c r="L1" s="28" t="s">
        <v>19</v>
      </c>
      <c r="M1" s="28"/>
      <c r="N1" s="28"/>
      <c r="O1" s="28"/>
      <c r="P1" s="28"/>
      <c r="Q1" s="28"/>
      <c r="R1" s="28"/>
      <c r="S1" s="28"/>
    </row>
    <row r="2" spans="1:35" x14ac:dyDescent="0.25">
      <c r="A2" t="s">
        <v>30</v>
      </c>
      <c r="B2" t="s">
        <v>9</v>
      </c>
      <c r="C2" t="s">
        <v>462</v>
      </c>
      <c r="D2" t="s">
        <v>20</v>
      </c>
      <c r="E2" t="s">
        <v>8</v>
      </c>
      <c r="F2" t="s">
        <v>464</v>
      </c>
      <c r="G2" t="s">
        <v>465</v>
      </c>
      <c r="I2" t="s">
        <v>466</v>
      </c>
      <c r="J2" t="s">
        <v>3</v>
      </c>
      <c r="L2" t="s">
        <v>0</v>
      </c>
      <c r="M2" t="s">
        <v>21</v>
      </c>
      <c r="N2" t="s">
        <v>8</v>
      </c>
      <c r="O2" t="s">
        <v>464</v>
      </c>
      <c r="P2" t="s">
        <v>465</v>
      </c>
      <c r="R2" t="s">
        <v>4</v>
      </c>
      <c r="S2" t="s">
        <v>3</v>
      </c>
      <c r="V2" t="s">
        <v>7</v>
      </c>
      <c r="X2" t="s">
        <v>10</v>
      </c>
      <c r="Y2" t="s">
        <v>29</v>
      </c>
      <c r="Z2" t="s">
        <v>1</v>
      </c>
    </row>
    <row r="3" spans="1:35" x14ac:dyDescent="0.25">
      <c r="A3">
        <f>Input!G4</f>
        <v>0</v>
      </c>
      <c r="B3">
        <f>A3-$A$3</f>
        <v>0</v>
      </c>
      <c r="C3" s="4">
        <f>Input!I4</f>
        <v>0.79843371428571441</v>
      </c>
      <c r="D3">
        <f>C3-$C$3</f>
        <v>0</v>
      </c>
      <c r="E3">
        <f t="shared" ref="E3:E34" si="0">(_Ac/(1+EXP(-1*(B3-_Muc)/_sc)))</f>
        <v>125.14881412498268</v>
      </c>
      <c r="F3">
        <f>(D3-E3)^2</f>
        <v>15662.225676889464</v>
      </c>
      <c r="G3">
        <f>(E3-$H$4)^2</f>
        <v>474868.2624906472</v>
      </c>
      <c r="H3" s="2" t="s">
        <v>11</v>
      </c>
      <c r="I3" s="16">
        <f>SUM(F3:F167)</f>
        <v>23592992.980957884</v>
      </c>
      <c r="J3">
        <f>1-(I3/I5)</f>
        <v>0.13207366868031456</v>
      </c>
      <c r="L3">
        <f>Input!J4</f>
        <v>0.10302371428571433</v>
      </c>
      <c r="M3">
        <f>L3-$L$3</f>
        <v>0</v>
      </c>
      <c r="N3">
        <f>_Ac*EXP(-1*(B3-_Muc)/_sc)*(1/_sc)*(1/(1+EXP(-1*(B3-_Muc)/_sc))^2)+$L$3</f>
        <v>2.3140502934383465</v>
      </c>
      <c r="O3">
        <f>(L3-N3)^2</f>
        <v>4.8886385337193898</v>
      </c>
      <c r="P3">
        <f>(N3-$Q$4)^2</f>
        <v>53.54050169256768</v>
      </c>
      <c r="Q3" s="1" t="s">
        <v>11</v>
      </c>
      <c r="R3" s="16">
        <f>SUM(O3:O167)</f>
        <v>19783.794001555128</v>
      </c>
      <c r="S3" s="5">
        <f>1-(R3/R5)</f>
        <v>-4.1552637801435477</v>
      </c>
      <c r="V3">
        <f>COUNT(B3:B500)</f>
        <v>135</v>
      </c>
      <c r="X3">
        <v>15024.166343314135</v>
      </c>
      <c r="Y3">
        <v>268.2790505455298</v>
      </c>
      <c r="Z3">
        <v>56.130643759511109</v>
      </c>
      <c r="AA3">
        <v>0.28440957142857137</v>
      </c>
      <c r="AB3" s="29" t="s">
        <v>22</v>
      </c>
      <c r="AC3" s="29"/>
      <c r="AD3" s="29"/>
      <c r="AE3" s="29"/>
      <c r="AF3" s="29"/>
      <c r="AG3" s="29"/>
      <c r="AH3" s="29"/>
      <c r="AI3" s="29"/>
    </row>
    <row r="4" spans="1:35" x14ac:dyDescent="0.25">
      <c r="A4">
        <f>Input!G5</f>
        <v>1</v>
      </c>
      <c r="B4">
        <f t="shared" ref="B4:B67" si="1">A4-$A$3</f>
        <v>1</v>
      </c>
      <c r="C4" s="4">
        <f>Input!I5</f>
        <v>1.0559928571428574</v>
      </c>
      <c r="D4">
        <f>C4-$C$3</f>
        <v>0.25755914285714299</v>
      </c>
      <c r="E4">
        <f t="shared" si="0"/>
        <v>127.37931957430928</v>
      </c>
      <c r="F4">
        <f t="shared" ref="F4:F67" si="2">(D4-E4)^2</f>
        <v>16159.941975191508</v>
      </c>
      <c r="G4">
        <f t="shared" ref="G4:G67" si="3">(E4-$H$4)^2</f>
        <v>471799.1244389108</v>
      </c>
      <c r="H4">
        <f>AVERAGE(D3:D167)</f>
        <v>814.25567266772509</v>
      </c>
      <c r="I4" t="s">
        <v>5</v>
      </c>
      <c r="J4" t="s">
        <v>6</v>
      </c>
      <c r="L4">
        <f>Input!J5</f>
        <v>0.25755914285714299</v>
      </c>
      <c r="M4">
        <f t="shared" ref="M4:M67" si="4">L4-$L$3</f>
        <v>0.15453542857142866</v>
      </c>
      <c r="N4">
        <f t="shared" ref="N4:N34" si="5">_Ac*EXP(-1*(B4-_Muc)/_sc)*(1/_sc)*(1/(1+EXP(-1*(B4-_Muc)/_sc))^2)+$L$3</f>
        <v>2.3531201254939753</v>
      </c>
      <c r="O4">
        <f t="shared" ref="O4:O67" si="6">(L4-N4)^2</f>
        <v>4.3913758319498459</v>
      </c>
      <c r="P4">
        <f t="shared" ref="P4:P67" si="7">(N4-$Q$4)^2</f>
        <v>52.970269475176046</v>
      </c>
      <c r="Q4">
        <f>AVERAGE(M3:M167)</f>
        <v>9.6311878275132443</v>
      </c>
      <c r="R4" t="s">
        <v>5</v>
      </c>
      <c r="S4" t="s">
        <v>6</v>
      </c>
      <c r="AB4" s="29"/>
      <c r="AC4" s="29"/>
      <c r="AD4" s="29"/>
      <c r="AE4" s="29"/>
      <c r="AF4" s="29"/>
      <c r="AG4" s="29"/>
      <c r="AH4" s="29"/>
      <c r="AI4" s="29"/>
    </row>
    <row r="5" spans="1:35" x14ac:dyDescent="0.25">
      <c r="A5">
        <f>Input!G6</f>
        <v>2</v>
      </c>
      <c r="B5">
        <f t="shared" si="1"/>
        <v>2</v>
      </c>
      <c r="C5" s="4">
        <f>Input!I6</f>
        <v>1.3908198571428574</v>
      </c>
      <c r="D5">
        <f t="shared" ref="D5:D67" si="8">C5-$C$3</f>
        <v>0.59238614285714297</v>
      </c>
      <c r="E5">
        <f t="shared" si="0"/>
        <v>129.64923299943405</v>
      </c>
      <c r="F5">
        <f t="shared" si="2"/>
        <v>16655.669720561942</v>
      </c>
      <c r="G5">
        <f t="shared" si="3"/>
        <v>468685.97723529342</v>
      </c>
      <c r="I5">
        <f>SUM(G3:G167)</f>
        <v>27183174.57322057</v>
      </c>
      <c r="J5" s="5">
        <f>1-((1-J3)*(V3-1)/(V3-1-1))</f>
        <v>0.12554790679069294</v>
      </c>
      <c r="L5">
        <f>Input!J6</f>
        <v>0.33482699999999999</v>
      </c>
      <c r="M5">
        <f t="shared" si="4"/>
        <v>0.23180328571428566</v>
      </c>
      <c r="N5">
        <f t="shared" si="5"/>
        <v>2.3928681193685364</v>
      </c>
      <c r="O5">
        <f t="shared" si="6"/>
        <v>4.2355332490116995</v>
      </c>
      <c r="P5">
        <f t="shared" si="7"/>
        <v>52.393272197316087</v>
      </c>
      <c r="R5">
        <f>SUM(P3:P167)</f>
        <v>3837.5910225498201</v>
      </c>
      <c r="S5" s="5">
        <f>1-((1-S3)*(V3-1)/(V3-1-1))</f>
        <v>-4.1940251619491384</v>
      </c>
      <c r="V5" s="17"/>
      <c r="W5" s="18"/>
      <c r="AB5" s="29"/>
      <c r="AC5" s="29"/>
      <c r="AD5" s="29"/>
      <c r="AE5" s="29"/>
      <c r="AF5" s="29"/>
      <c r="AG5" s="29"/>
      <c r="AH5" s="29"/>
      <c r="AI5" s="29"/>
    </row>
    <row r="6" spans="1:35" x14ac:dyDescent="0.25">
      <c r="A6">
        <f>Input!G7</f>
        <v>3</v>
      </c>
      <c r="B6">
        <f t="shared" si="1"/>
        <v>3</v>
      </c>
      <c r="C6" s="4">
        <f>Input!I7</f>
        <v>1.6998909999999998</v>
      </c>
      <c r="D6">
        <f t="shared" si="8"/>
        <v>0.90145728571428541</v>
      </c>
      <c r="E6">
        <f t="shared" si="0"/>
        <v>131.95923821385279</v>
      </c>
      <c r="F6">
        <f t="shared" si="2"/>
        <v>17176.141941807942</v>
      </c>
      <c r="G6">
        <f t="shared" si="3"/>
        <v>465528.42446846724</v>
      </c>
      <c r="L6">
        <f>Input!J7</f>
        <v>0.30907114285714243</v>
      </c>
      <c r="M6">
        <f t="shared" si="4"/>
        <v>0.2060474285714281</v>
      </c>
      <c r="N6">
        <f t="shared" si="5"/>
        <v>2.4333056071600097</v>
      </c>
      <c r="O6">
        <f t="shared" si="6"/>
        <v>4.5123720593320895</v>
      </c>
      <c r="P6">
        <f t="shared" si="7"/>
        <v>51.809508458077204</v>
      </c>
      <c r="V6" s="19" t="s">
        <v>17</v>
      </c>
      <c r="W6" s="20">
        <f>SQRT((S5-J5)^2)</f>
        <v>4.3195730687398317</v>
      </c>
      <c r="AB6" s="29"/>
      <c r="AC6" s="29"/>
      <c r="AD6" s="29"/>
      <c r="AE6" s="29"/>
      <c r="AF6" s="29"/>
      <c r="AG6" s="29"/>
      <c r="AH6" s="29"/>
      <c r="AI6" s="29"/>
    </row>
    <row r="7" spans="1:35" x14ac:dyDescent="0.25">
      <c r="A7">
        <f>Input!G8</f>
        <v>4</v>
      </c>
      <c r="B7">
        <f t="shared" si="1"/>
        <v>4</v>
      </c>
      <c r="C7" s="4">
        <f>Input!I8</f>
        <v>2.1377415714285712</v>
      </c>
      <c r="D7">
        <f t="shared" si="8"/>
        <v>1.3393078571428569</v>
      </c>
      <c r="E7">
        <f t="shared" si="0"/>
        <v>134.31003044973724</v>
      </c>
      <c r="F7">
        <f t="shared" si="2"/>
        <v>17681.213066796689</v>
      </c>
      <c r="G7">
        <f t="shared" si="3"/>
        <v>462326.07637123193</v>
      </c>
      <c r="L7">
        <f>Input!J8</f>
        <v>0.43785057142857142</v>
      </c>
      <c r="M7">
        <f t="shared" si="4"/>
        <v>0.33482685714285709</v>
      </c>
      <c r="N7">
        <f t="shared" si="5"/>
        <v>2.474444094467763</v>
      </c>
      <c r="O7">
        <f t="shared" si="6"/>
        <v>4.1477131780851852</v>
      </c>
      <c r="P7">
        <f t="shared" si="7"/>
        <v>51.218980860485765</v>
      </c>
      <c r="V7" s="21"/>
      <c r="W7" s="22"/>
      <c r="AB7" s="29"/>
      <c r="AC7" s="29"/>
      <c r="AD7" s="29"/>
      <c r="AE7" s="29"/>
      <c r="AF7" s="29"/>
      <c r="AG7" s="29"/>
      <c r="AH7" s="29"/>
      <c r="AI7" s="29"/>
    </row>
    <row r="8" spans="1:35" x14ac:dyDescent="0.25">
      <c r="A8">
        <f>Input!G9</f>
        <v>5</v>
      </c>
      <c r="B8">
        <f t="shared" si="1"/>
        <v>5</v>
      </c>
      <c r="C8" s="4">
        <f>Input!I9</f>
        <v>2.7558835714285719</v>
      </c>
      <c r="D8">
        <f t="shared" si="8"/>
        <v>1.9574498571428576</v>
      </c>
      <c r="E8">
        <f t="shared" si="0"/>
        <v>136.70231653247308</v>
      </c>
      <c r="F8">
        <f t="shared" si="2"/>
        <v>18156.17909535252</v>
      </c>
      <c r="G8">
        <f t="shared" si="3"/>
        <v>459078.55041014362</v>
      </c>
      <c r="L8">
        <f>Input!J9</f>
        <v>0.61814200000000064</v>
      </c>
      <c r="M8">
        <f t="shared" si="4"/>
        <v>0.51511828571428631</v>
      </c>
      <c r="N8">
        <f t="shared" si="5"/>
        <v>2.5162952624658144</v>
      </c>
      <c r="O8">
        <f t="shared" si="6"/>
        <v>3.6029858078096124</v>
      </c>
      <c r="P8">
        <f t="shared" si="7"/>
        <v>50.621696212167201</v>
      </c>
      <c r="AB8" s="29"/>
      <c r="AC8" s="29"/>
      <c r="AD8" s="29"/>
      <c r="AE8" s="29"/>
      <c r="AF8" s="29"/>
      <c r="AG8" s="29"/>
      <c r="AH8" s="29"/>
      <c r="AI8" s="29"/>
    </row>
    <row r="9" spans="1:35" x14ac:dyDescent="0.25">
      <c r="A9">
        <f>Input!G10</f>
        <v>6</v>
      </c>
      <c r="B9">
        <f t="shared" si="1"/>
        <v>6</v>
      </c>
      <c r="C9" s="4">
        <f>Input!I10</f>
        <v>3.6315848571428573</v>
      </c>
      <c r="D9">
        <f t="shared" si="8"/>
        <v>2.833151142857143</v>
      </c>
      <c r="E9">
        <f t="shared" si="0"/>
        <v>139.13681505727189</v>
      </c>
      <c r="F9">
        <f t="shared" si="2"/>
        <v>18578.68879649373</v>
      </c>
      <c r="G9">
        <f t="shared" si="3"/>
        <v>455785.47190124344</v>
      </c>
      <c r="L9">
        <f>Input!J10</f>
        <v>0.8757012857142854</v>
      </c>
      <c r="M9">
        <f t="shared" si="4"/>
        <v>0.77267757142857107</v>
      </c>
      <c r="N9">
        <f t="shared" si="5"/>
        <v>2.5588709699781034</v>
      </c>
      <c r="O9">
        <f t="shared" si="6"/>
        <v>2.8330601860247606</v>
      </c>
      <c r="P9">
        <f t="shared" si="7"/>
        <v>50.017665733375722</v>
      </c>
      <c r="AB9" s="29"/>
      <c r="AC9" s="29"/>
      <c r="AD9" s="29"/>
      <c r="AE9" s="29"/>
      <c r="AF9" s="29"/>
      <c r="AG9" s="29"/>
      <c r="AH9" s="29"/>
      <c r="AI9" s="29"/>
    </row>
    <row r="10" spans="1:35" x14ac:dyDescent="0.25">
      <c r="A10">
        <f>Input!G11</f>
        <v>7</v>
      </c>
      <c r="B10">
        <f t="shared" si="1"/>
        <v>7</v>
      </c>
      <c r="C10" s="4">
        <f>Input!I11</f>
        <v>4.9966485714285716</v>
      </c>
      <c r="D10">
        <f t="shared" si="8"/>
        <v>4.1982148571428572</v>
      </c>
      <c r="E10">
        <f t="shared" si="0"/>
        <v>141.61425656785926</v>
      </c>
      <c r="F10">
        <f t="shared" si="2"/>
        <v>18883.168519441348</v>
      </c>
      <c r="G10">
        <f t="shared" si="3"/>
        <v>452446.4746528329</v>
      </c>
      <c r="L10">
        <f>Input!J11</f>
        <v>1.3650637142857143</v>
      </c>
      <c r="M10">
        <f t="shared" si="4"/>
        <v>1.2620399999999998</v>
      </c>
      <c r="N10">
        <f t="shared" si="5"/>
        <v>2.6021832555546589</v>
      </c>
      <c r="O10">
        <f t="shared" si="6"/>
        <v>1.530464759389484</v>
      </c>
      <c r="P10">
        <f t="shared" si="7"/>
        <v>49.406905272614701</v>
      </c>
      <c r="AB10" s="29"/>
      <c r="AC10" s="29"/>
      <c r="AD10" s="29"/>
      <c r="AE10" s="29"/>
      <c r="AF10" s="29"/>
      <c r="AG10" s="29"/>
      <c r="AH10" s="29"/>
      <c r="AI10" s="29"/>
    </row>
    <row r="11" spans="1:35" x14ac:dyDescent="0.25">
      <c r="A11">
        <f>Input!G12</f>
        <v>8</v>
      </c>
      <c r="B11">
        <f t="shared" si="1"/>
        <v>8</v>
      </c>
      <c r="C11" s="4">
        <f>Input!I12</f>
        <v>6.2071768571428567</v>
      </c>
      <c r="D11">
        <f t="shared" si="8"/>
        <v>5.4087431428571424</v>
      </c>
      <c r="E11">
        <f t="shared" si="0"/>
        <v>144.13538373723881</v>
      </c>
      <c r="F11">
        <f t="shared" si="2"/>
        <v>19245.080810602747</v>
      </c>
      <c r="G11">
        <f t="shared" si="3"/>
        <v>449061.20163627836</v>
      </c>
      <c r="L11">
        <f>Input!J12</f>
        <v>1.2105282857142852</v>
      </c>
      <c r="M11">
        <f t="shared" si="4"/>
        <v>1.1075045714285707</v>
      </c>
      <c r="N11">
        <f t="shared" si="5"/>
        <v>2.6462443395475121</v>
      </c>
      <c r="O11">
        <f t="shared" si="6"/>
        <v>2.0612805872344535</v>
      </c>
      <c r="P11">
        <f t="shared" si="7"/>
        <v>48.78943553007489</v>
      </c>
      <c r="AB11" s="29"/>
      <c r="AC11" s="29"/>
      <c r="AD11" s="29"/>
      <c r="AE11" s="29"/>
      <c r="AF11" s="29"/>
      <c r="AG11" s="29"/>
      <c r="AH11" s="29"/>
      <c r="AI11" s="29"/>
    </row>
    <row r="12" spans="1:35" x14ac:dyDescent="0.25">
      <c r="A12">
        <f>Input!G13</f>
        <v>9</v>
      </c>
      <c r="B12">
        <f t="shared" si="1"/>
        <v>9</v>
      </c>
      <c r="C12" s="4">
        <f>Input!I13</f>
        <v>9.8130055714285724</v>
      </c>
      <c r="D12">
        <f t="shared" si="8"/>
        <v>9.0145718571428581</v>
      </c>
      <c r="E12">
        <f t="shared" si="0"/>
        <v>146.70095155053167</v>
      </c>
      <c r="F12">
        <f t="shared" si="2"/>
        <v>18957.539153072026</v>
      </c>
      <c r="G12">
        <f t="shared" si="3"/>
        <v>445629.30568585382</v>
      </c>
      <c r="L12">
        <f>Input!J13</f>
        <v>3.6058287142857157</v>
      </c>
      <c r="M12">
        <f t="shared" si="4"/>
        <v>3.5028050000000013</v>
      </c>
      <c r="N12">
        <f t="shared" si="5"/>
        <v>2.6910666261851364</v>
      </c>
      <c r="O12">
        <f t="shared" si="6"/>
        <v>0.83678967782613212</v>
      </c>
      <c r="P12">
        <f t="shared" si="7"/>
        <v>48.165282289123894</v>
      </c>
      <c r="T12" t="s">
        <v>25</v>
      </c>
      <c r="U12" t="s">
        <v>26</v>
      </c>
      <c r="V12" t="s">
        <v>27</v>
      </c>
      <c r="AB12" s="29"/>
      <c r="AC12" s="29"/>
      <c r="AD12" s="29"/>
      <c r="AE12" s="29"/>
      <c r="AF12" s="29"/>
      <c r="AG12" s="29"/>
      <c r="AH12" s="29"/>
      <c r="AI12" s="29"/>
    </row>
    <row r="13" spans="1:35" x14ac:dyDescent="0.25">
      <c r="A13">
        <f>Input!G14</f>
        <v>10</v>
      </c>
      <c r="B13">
        <f t="shared" si="1"/>
        <v>10</v>
      </c>
      <c r="C13" s="4">
        <f>Input!I14</f>
        <v>15.221748714285713</v>
      </c>
      <c r="D13">
        <f t="shared" si="8"/>
        <v>14.423314999999999</v>
      </c>
      <c r="E13">
        <f t="shared" si="0"/>
        <v>149.31172748988902</v>
      </c>
      <c r="F13">
        <f t="shared" si="2"/>
        <v>18194.883824042448</v>
      </c>
      <c r="G13">
        <f t="shared" si="3"/>
        <v>442150.45022866508</v>
      </c>
      <c r="L13">
        <f>Input!J14</f>
        <v>5.4087431428571406</v>
      </c>
      <c r="M13">
        <f t="shared" si="4"/>
        <v>5.3057194285714262</v>
      </c>
      <c r="N13">
        <f t="shared" si="5"/>
        <v>2.7366627056441519</v>
      </c>
      <c r="O13">
        <f t="shared" si="6"/>
        <v>7.1400138629363568</v>
      </c>
      <c r="P13">
        <f t="shared" si="7"/>
        <v>47.534476656084024</v>
      </c>
      <c r="S13" t="s">
        <v>23</v>
      </c>
      <c r="T13">
        <f>_Ac*0.8413</f>
        <v>12639.831144630183</v>
      </c>
      <c r="AB13" s="29"/>
      <c r="AC13" s="29"/>
      <c r="AD13" s="29"/>
      <c r="AE13" s="29"/>
      <c r="AF13" s="29"/>
      <c r="AG13" s="29"/>
      <c r="AH13" s="29"/>
      <c r="AI13" s="29"/>
    </row>
    <row r="14" spans="1:35" x14ac:dyDescent="0.25">
      <c r="A14">
        <f>Input!G15</f>
        <v>11</v>
      </c>
      <c r="B14">
        <f t="shared" si="1"/>
        <v>11</v>
      </c>
      <c r="C14" s="4">
        <f>Input!I15</f>
        <v>20.913807142857141</v>
      </c>
      <c r="D14">
        <f t="shared" si="8"/>
        <v>20.115373428571427</v>
      </c>
      <c r="E14">
        <f t="shared" si="0"/>
        <v>151.96849172147446</v>
      </c>
      <c r="F14">
        <f t="shared" si="2"/>
        <v>17385.244803562284</v>
      </c>
      <c r="G14">
        <f t="shared" si="3"/>
        <v>438624.31004573166</v>
      </c>
      <c r="L14">
        <f>Input!J15</f>
        <v>5.6920584285714284</v>
      </c>
      <c r="M14">
        <f t="shared" si="4"/>
        <v>5.589034714285714</v>
      </c>
      <c r="N14">
        <f t="shared" si="5"/>
        <v>2.7830453561169612</v>
      </c>
      <c r="O14">
        <f t="shared" si="6"/>
        <v>8.4623570557109797</v>
      </c>
      <c r="P14">
        <f t="shared" si="7"/>
        <v>46.897055308541589</v>
      </c>
      <c r="S14" t="s">
        <v>24</v>
      </c>
      <c r="T14">
        <f>_Ac*0.9772</f>
        <v>14681.615350686572</v>
      </c>
      <c r="AB14" s="29"/>
      <c r="AC14" s="29"/>
      <c r="AD14" s="29"/>
      <c r="AE14" s="29"/>
      <c r="AF14" s="29"/>
      <c r="AG14" s="29"/>
      <c r="AH14" s="29"/>
      <c r="AI14" s="29"/>
    </row>
    <row r="15" spans="1:35" x14ac:dyDescent="0.25">
      <c r="A15">
        <f>Input!G16</f>
        <v>12</v>
      </c>
      <c r="B15">
        <f t="shared" si="1"/>
        <v>12</v>
      </c>
      <c r="C15" s="4">
        <f>Input!I16</f>
        <v>27.275519428571432</v>
      </c>
      <c r="D15">
        <f t="shared" si="8"/>
        <v>26.477085714285717</v>
      </c>
      <c r="E15">
        <f t="shared" si="0"/>
        <v>154.67203728451142</v>
      </c>
      <c r="F15">
        <f t="shared" si="2"/>
        <v>16433.945608092512</v>
      </c>
      <c r="G15">
        <f t="shared" si="3"/>
        <v>435050.57206533622</v>
      </c>
      <c r="L15">
        <f>Input!J16</f>
        <v>6.3617122857142903</v>
      </c>
      <c r="M15">
        <f t="shared" si="4"/>
        <v>6.2586885714285758</v>
      </c>
      <c r="N15">
        <f t="shared" si="5"/>
        <v>2.8302275458739192</v>
      </c>
      <c r="O15">
        <f t="shared" si="6"/>
        <v>12.471384467725413</v>
      </c>
      <c r="P15">
        <f t="shared" si="7"/>
        <v>46.253060752435651</v>
      </c>
      <c r="AB15" s="29"/>
      <c r="AC15" s="29"/>
      <c r="AD15" s="29"/>
      <c r="AE15" s="29"/>
      <c r="AF15" s="29"/>
      <c r="AG15" s="29"/>
      <c r="AH15" s="29"/>
      <c r="AI15" s="29"/>
    </row>
    <row r="16" spans="1:35" x14ac:dyDescent="0.25">
      <c r="A16">
        <f>Input!G17</f>
        <v>13</v>
      </c>
      <c r="B16">
        <f t="shared" si="1"/>
        <v>13</v>
      </c>
      <c r="C16" s="4">
        <f>Input!I17</f>
        <v>34.512932999999997</v>
      </c>
      <c r="D16">
        <f t="shared" si="8"/>
        <v>33.714499285714282</v>
      </c>
      <c r="E16">
        <f t="shared" si="0"/>
        <v>157.42317028238921</v>
      </c>
      <c r="F16">
        <f t="shared" si="2"/>
        <v>15303.83527976356</v>
      </c>
      <c r="G16">
        <f t="shared" si="3"/>
        <v>431428.93618978222</v>
      </c>
      <c r="L16">
        <f>Input!J17</f>
        <v>7.237413571428565</v>
      </c>
      <c r="M16">
        <f t="shared" si="4"/>
        <v>7.1343898571428506</v>
      </c>
      <c r="N16">
        <f t="shared" si="5"/>
        <v>2.8782224353185977</v>
      </c>
      <c r="O16">
        <f t="shared" si="6"/>
        <v>19.002547361139705</v>
      </c>
      <c r="P16">
        <f t="shared" si="7"/>
        <v>45.602541588178589</v>
      </c>
      <c r="AB16" s="29"/>
      <c r="AC16" s="29"/>
      <c r="AD16" s="29"/>
      <c r="AE16" s="29"/>
      <c r="AF16" s="29"/>
      <c r="AG16" s="29"/>
      <c r="AH16" s="29"/>
      <c r="AI16" s="29"/>
    </row>
    <row r="17" spans="1:35" x14ac:dyDescent="0.25">
      <c r="A17">
        <f>Input!G18</f>
        <v>14</v>
      </c>
      <c r="B17">
        <f t="shared" si="1"/>
        <v>14</v>
      </c>
      <c r="C17" s="4">
        <f>Input!I18</f>
        <v>41.647322857142854</v>
      </c>
      <c r="D17">
        <f t="shared" si="8"/>
        <v>40.848889142857139</v>
      </c>
      <c r="E17">
        <f t="shared" si="0"/>
        <v>160.22271007582074</v>
      </c>
      <c r="F17">
        <f t="shared" si="2"/>
        <v>14250.109124135261</v>
      </c>
      <c r="G17">
        <f t="shared" si="3"/>
        <v>427759.11615674337</v>
      </c>
      <c r="L17">
        <f>Input!J18</f>
        <v>7.1343898571428568</v>
      </c>
      <c r="M17">
        <f t="shared" si="4"/>
        <v>7.0313661428571423</v>
      </c>
      <c r="N17">
        <f t="shared" si="5"/>
        <v>2.9270433790346102</v>
      </c>
      <c r="O17">
        <f t="shared" si="6"/>
        <v>17.701764386849867</v>
      </c>
      <c r="P17">
        <f t="shared" si="7"/>
        <v>44.945552786066891</v>
      </c>
      <c r="AB17" s="29"/>
      <c r="AC17" s="29"/>
      <c r="AD17" s="29"/>
      <c r="AE17" s="29"/>
      <c r="AF17" s="29"/>
      <c r="AG17" s="29"/>
      <c r="AH17" s="29"/>
      <c r="AI17" s="29"/>
    </row>
    <row r="18" spans="1:35" x14ac:dyDescent="0.25">
      <c r="A18">
        <f>Input!G19</f>
        <v>15</v>
      </c>
      <c r="B18">
        <f t="shared" si="1"/>
        <v>15</v>
      </c>
      <c r="C18" s="4">
        <f>Input!I19</f>
        <v>50.430091571428576</v>
      </c>
      <c r="D18">
        <f t="shared" si="8"/>
        <v>49.631657857142862</v>
      </c>
      <c r="E18">
        <f t="shared" si="0"/>
        <v>163.07148947804157</v>
      </c>
      <c r="F18">
        <f t="shared" si="2"/>
        <v>12868.595398177849</v>
      </c>
      <c r="G18">
        <f t="shared" si="3"/>
        <v>424040.84043641528</v>
      </c>
      <c r="L18">
        <f>Input!J19</f>
        <v>8.7827687142857229</v>
      </c>
      <c r="M18">
        <f t="shared" si="4"/>
        <v>8.6797450000000094</v>
      </c>
      <c r="N18">
        <f t="shared" si="5"/>
        <v>2.9767039278224163</v>
      </c>
      <c r="O18">
        <f t="shared" si="6"/>
        <v>33.710388304609197</v>
      </c>
      <c r="P18">
        <f t="shared" si="7"/>
        <v>44.282155971244443</v>
      </c>
      <c r="AB18" s="29"/>
      <c r="AC18" s="29"/>
      <c r="AD18" s="29"/>
      <c r="AE18" s="29"/>
      <c r="AF18" s="29"/>
      <c r="AG18" s="29"/>
      <c r="AH18" s="29"/>
      <c r="AI18" s="29"/>
    </row>
    <row r="19" spans="1:35" x14ac:dyDescent="0.25">
      <c r="A19">
        <f>Input!G20</f>
        <v>16</v>
      </c>
      <c r="B19">
        <f t="shared" si="1"/>
        <v>16</v>
      </c>
      <c r="C19" s="4">
        <f>Input!I20</f>
        <v>58.028088142857143</v>
      </c>
      <c r="D19">
        <f t="shared" si="8"/>
        <v>57.229654428571429</v>
      </c>
      <c r="E19">
        <f t="shared" si="0"/>
        <v>165.97035495204048</v>
      </c>
      <c r="F19">
        <f t="shared" si="2"/>
        <v>11824.539950334783</v>
      </c>
      <c r="G19">
        <f t="shared" si="3"/>
        <v>420273.85316572618</v>
      </c>
      <c r="L19">
        <f>Input!J20</f>
        <v>7.5979965714285669</v>
      </c>
      <c r="M19">
        <f t="shared" si="4"/>
        <v>7.4949728571428524</v>
      </c>
      <c r="N19">
        <f t="shared" si="5"/>
        <v>3.0272178307244473</v>
      </c>
      <c r="O19">
        <f t="shared" si="6"/>
        <v>20.892018296472735</v>
      </c>
      <c r="P19">
        <f t="shared" si="7"/>
        <v>43.61241971848662</v>
      </c>
    </row>
    <row r="20" spans="1:35" x14ac:dyDescent="0.25">
      <c r="A20">
        <f>Input!G21</f>
        <v>17</v>
      </c>
      <c r="B20">
        <f t="shared" si="1"/>
        <v>17</v>
      </c>
      <c r="C20" s="4">
        <f>Input!I21</f>
        <v>65.703352428571421</v>
      </c>
      <c r="D20">
        <f t="shared" si="8"/>
        <v>64.904918714285699</v>
      </c>
      <c r="E20">
        <f t="shared" si="0"/>
        <v>168.92016680980856</v>
      </c>
      <c r="F20">
        <f t="shared" si="2"/>
        <v>10819.171836373172</v>
      </c>
      <c r="G20">
        <f t="shared" si="3"/>
        <v>416457.9151208931</v>
      </c>
      <c r="L20">
        <f>Input!J21</f>
        <v>7.6752642857142774</v>
      </c>
      <c r="M20">
        <f t="shared" si="4"/>
        <v>7.572240571428563</v>
      </c>
      <c r="N20">
        <f t="shared" si="5"/>
        <v>3.0785990370368275</v>
      </c>
      <c r="O20">
        <f t="shared" si="6"/>
        <v>21.129331408398922</v>
      </c>
      <c r="P20">
        <f t="shared" si="7"/>
        <v>42.93641985707719</v>
      </c>
    </row>
    <row r="21" spans="1:35" x14ac:dyDescent="0.25">
      <c r="A21">
        <f>Input!G22</f>
        <v>18</v>
      </c>
      <c r="B21">
        <f t="shared" si="1"/>
        <v>18</v>
      </c>
      <c r="C21" s="4">
        <f>Input!I22</f>
        <v>75.542113857142866</v>
      </c>
      <c r="D21">
        <f t="shared" si="8"/>
        <v>74.743680142857144</v>
      </c>
      <c r="E21">
        <f t="shared" si="0"/>
        <v>171.92179941359234</v>
      </c>
      <c r="F21">
        <f t="shared" si="2"/>
        <v>9443.5868649972344</v>
      </c>
      <c r="G21">
        <f t="shared" si="3"/>
        <v>412592.80472965626</v>
      </c>
      <c r="L21">
        <f>Input!J22</f>
        <v>9.8387614285714449</v>
      </c>
      <c r="M21">
        <f t="shared" si="4"/>
        <v>9.7357377142857313</v>
      </c>
      <c r="N21">
        <f t="shared" si="5"/>
        <v>3.1308616983058739</v>
      </c>
      <c r="O21">
        <f t="shared" si="6"/>
        <v>44.995918791296923</v>
      </c>
      <c r="P21">
        <f t="shared" si="7"/>
        <v>42.254239786056075</v>
      </c>
    </row>
    <row r="22" spans="1:35" x14ac:dyDescent="0.25">
      <c r="A22">
        <f>Input!G23</f>
        <v>19</v>
      </c>
      <c r="B22">
        <f t="shared" si="1"/>
        <v>19</v>
      </c>
      <c r="C22" s="4">
        <f>Input!I23</f>
        <v>86.436868142857151</v>
      </c>
      <c r="D22">
        <f t="shared" si="8"/>
        <v>85.638434428571429</v>
      </c>
      <c r="E22">
        <f t="shared" si="0"/>
        <v>174.97614137913538</v>
      </c>
      <c r="F22">
        <f t="shared" si="2"/>
        <v>7981.225883184843</v>
      </c>
      <c r="G22">
        <f t="shared" si="3"/>
        <v>408678.319124559</v>
      </c>
      <c r="L22">
        <f>Input!J23</f>
        <v>10.894754285714285</v>
      </c>
      <c r="M22">
        <f t="shared" si="4"/>
        <v>10.791730571428571</v>
      </c>
      <c r="N22">
        <f t="shared" si="5"/>
        <v>3.1840201703075177</v>
      </c>
      <c r="O22">
        <f t="shared" si="6"/>
        <v>59.455420598497781</v>
      </c>
      <c r="P22">
        <f t="shared" si="7"/>
        <v>41.56597080011958</v>
      </c>
    </row>
    <row r="23" spans="1:35" x14ac:dyDescent="0.25">
      <c r="A23">
        <f>Input!G24</f>
        <v>20</v>
      </c>
      <c r="B23">
        <f t="shared" si="1"/>
        <v>20</v>
      </c>
      <c r="C23" s="4">
        <f>Input!I24</f>
        <v>98.567906428571433</v>
      </c>
      <c r="D23">
        <f t="shared" si="8"/>
        <v>97.769472714285712</v>
      </c>
      <c r="E23">
        <f t="shared" si="0"/>
        <v>178.08409578088956</v>
      </c>
      <c r="F23">
        <f t="shared" si="2"/>
        <v>6450.4386783306545</v>
      </c>
      <c r="G23">
        <f t="shared" si="3"/>
        <v>404714.27523868287</v>
      </c>
      <c r="L23">
        <f>Input!J24</f>
        <v>12.131038285714283</v>
      </c>
      <c r="M23">
        <f t="shared" si="4"/>
        <v>12.028014571428569</v>
      </c>
      <c r="N23">
        <f t="shared" si="5"/>
        <v>3.2380890150076604</v>
      </c>
      <c r="O23">
        <f t="shared" si="6"/>
        <v>79.084546731361456</v>
      </c>
      <c r="P23">
        <f t="shared" si="7"/>
        <v>40.871712426460306</v>
      </c>
    </row>
    <row r="24" spans="1:35" x14ac:dyDescent="0.25">
      <c r="A24">
        <f>Input!G25</f>
        <v>21</v>
      </c>
      <c r="B24">
        <f t="shared" si="1"/>
        <v>21</v>
      </c>
      <c r="C24" s="4">
        <f>Input!I25</f>
        <v>112.57912699999999</v>
      </c>
      <c r="D24">
        <f t="shared" si="8"/>
        <v>111.78069328571426</v>
      </c>
      <c r="E24">
        <f t="shared" si="0"/>
        <v>181.24658035917662</v>
      </c>
      <c r="F24">
        <f t="shared" si="2"/>
        <v>4825.5094669030241</v>
      </c>
      <c r="G24">
        <f t="shared" si="3"/>
        <v>400700.51094529242</v>
      </c>
      <c r="L24">
        <f>Input!J25</f>
        <v>14.011220571428552</v>
      </c>
      <c r="M24">
        <f t="shared" si="4"/>
        <v>13.908196857142839</v>
      </c>
      <c r="N24">
        <f t="shared" si="5"/>
        <v>3.2930830025014544</v>
      </c>
      <c r="O24">
        <f t="shared" si="6"/>
        <v>114.87847294644648</v>
      </c>
      <c r="P24">
        <f t="shared" si="7"/>
        <v>40.171572772837735</v>
      </c>
    </row>
    <row r="25" spans="1:35" x14ac:dyDescent="0.25">
      <c r="A25">
        <f>Input!G26</f>
        <v>22</v>
      </c>
      <c r="B25">
        <f t="shared" si="1"/>
        <v>22</v>
      </c>
      <c r="C25" s="4">
        <f>Input!I26</f>
        <v>126.95093057142857</v>
      </c>
      <c r="D25">
        <f t="shared" si="8"/>
        <v>126.15249685714285</v>
      </c>
      <c r="E25">
        <f t="shared" si="0"/>
        <v>184.46452772927751</v>
      </c>
      <c r="F25">
        <f t="shared" si="2"/>
        <v>3400.2929444327851</v>
      </c>
      <c r="G25">
        <f t="shared" si="3"/>
        <v>396636.88624288072</v>
      </c>
      <c r="L25">
        <f>Input!J26</f>
        <v>14.371803571428586</v>
      </c>
      <c r="M25">
        <f t="shared" si="4"/>
        <v>14.268779857142873</v>
      </c>
      <c r="N25">
        <f t="shared" si="5"/>
        <v>3.3490171129293498</v>
      </c>
      <c r="O25">
        <f t="shared" si="6"/>
        <v>121.50182130967414</v>
      </c>
      <c r="P25">
        <f t="shared" si="7"/>
        <v>39.465668887175525</v>
      </c>
    </row>
    <row r="26" spans="1:35" x14ac:dyDescent="0.25">
      <c r="A26">
        <f>Input!G27</f>
        <v>23</v>
      </c>
      <c r="B26">
        <f t="shared" si="1"/>
        <v>23</v>
      </c>
      <c r="C26" s="4">
        <f>Input!I27</f>
        <v>142.17267928571428</v>
      </c>
      <c r="D26">
        <f t="shared" si="8"/>
        <v>141.37424557142856</v>
      </c>
      <c r="E26">
        <f t="shared" si="0"/>
        <v>187.73888559242513</v>
      </c>
      <c r="F26">
        <f t="shared" si="2"/>
        <v>2149.6798442765971</v>
      </c>
      <c r="G26">
        <f t="shared" si="3"/>
        <v>392523.28448715672</v>
      </c>
      <c r="L26">
        <f>Input!J27</f>
        <v>15.22174871428571</v>
      </c>
      <c r="M26">
        <f t="shared" si="4"/>
        <v>15.118724999999996</v>
      </c>
      <c r="N26">
        <f t="shared" si="5"/>
        <v>3.4059065383677369</v>
      </c>
      <c r="O26">
        <f t="shared" si="6"/>
        <v>139.61412632620195</v>
      </c>
      <c r="P26">
        <f t="shared" si="7"/>
        <v>38.754127128985154</v>
      </c>
    </row>
    <row r="27" spans="1:35" x14ac:dyDescent="0.25">
      <c r="A27">
        <f>Input!G28</f>
        <v>24</v>
      </c>
      <c r="B27">
        <f t="shared" si="1"/>
        <v>24</v>
      </c>
      <c r="C27" s="4">
        <f>Input!I28</f>
        <v>158.75949185714285</v>
      </c>
      <c r="D27">
        <f t="shared" si="8"/>
        <v>157.96105814285713</v>
      </c>
      <c r="E27">
        <f t="shared" si="0"/>
        <v>191.07061694867434</v>
      </c>
      <c r="F27">
        <f t="shared" si="2"/>
        <v>1096.2428843158684</v>
      </c>
      <c r="G27">
        <f t="shared" si="3"/>
        <v>388359.61367155641</v>
      </c>
      <c r="L27">
        <f>Input!J28</f>
        <v>16.586812571428567</v>
      </c>
      <c r="M27">
        <f t="shared" si="4"/>
        <v>16.483788857142851</v>
      </c>
      <c r="N27">
        <f t="shared" si="5"/>
        <v>3.4637666846918469</v>
      </c>
      <c r="O27">
        <f t="shared" si="6"/>
        <v>172.21433334539751</v>
      </c>
      <c r="P27">
        <f t="shared" si="7"/>
        <v>38.037083552920393</v>
      </c>
    </row>
    <row r="28" spans="1:35" x14ac:dyDescent="0.25">
      <c r="A28">
        <f>Input!G29</f>
        <v>25</v>
      </c>
      <c r="B28">
        <f t="shared" si="1"/>
        <v>25</v>
      </c>
      <c r="C28" s="4">
        <f>Input!I29</f>
        <v>174.57362685714287</v>
      </c>
      <c r="D28">
        <f t="shared" si="8"/>
        <v>173.77519314285715</v>
      </c>
      <c r="E28">
        <f t="shared" si="0"/>
        <v>194.46070031161912</v>
      </c>
      <c r="F28">
        <f t="shared" si="2"/>
        <v>427.89020682890299</v>
      </c>
      <c r="G28">
        <f t="shared" si="3"/>
        <v>384145.80775790615</v>
      </c>
      <c r="L28">
        <f>Input!J29</f>
        <v>15.814135000000022</v>
      </c>
      <c r="M28">
        <f t="shared" si="4"/>
        <v>15.711111285714308</v>
      </c>
      <c r="N28">
        <f t="shared" si="5"/>
        <v>3.5226131734085389</v>
      </c>
      <c r="O28">
        <f t="shared" si="6"/>
        <v>151.08150881357483</v>
      </c>
      <c r="P28">
        <f t="shared" si="7"/>
        <v>37.314684304770424</v>
      </c>
    </row>
    <row r="29" spans="1:35" x14ac:dyDescent="0.25">
      <c r="A29">
        <f>Input!G30</f>
        <v>26</v>
      </c>
      <c r="B29">
        <f t="shared" si="1"/>
        <v>26</v>
      </c>
      <c r="C29" s="4">
        <f>Input!I30</f>
        <v>191.36648671428571</v>
      </c>
      <c r="D29">
        <f t="shared" si="8"/>
        <v>190.56805299999999</v>
      </c>
      <c r="E29">
        <f t="shared" si="0"/>
        <v>197.91012992492816</v>
      </c>
      <c r="F29">
        <f t="shared" si="2"/>
        <v>53.906093571562614</v>
      </c>
      <c r="G29">
        <f t="shared" si="3"/>
        <v>379881.82805891294</v>
      </c>
      <c r="L29">
        <f>Input!J30</f>
        <v>16.792859857142844</v>
      </c>
      <c r="M29">
        <f t="shared" si="4"/>
        <v>16.689836142857128</v>
      </c>
      <c r="N29">
        <f t="shared" si="5"/>
        <v>3.5824618434565072</v>
      </c>
      <c r="O29">
        <f t="shared" si="6"/>
        <v>174.51461568000792</v>
      </c>
      <c r="P29">
        <f t="shared" si="7"/>
        <v>36.587086030203146</v>
      </c>
    </row>
    <row r="30" spans="1:35" x14ac:dyDescent="0.25">
      <c r="A30">
        <f>Input!G31</f>
        <v>27</v>
      </c>
      <c r="B30">
        <f t="shared" si="1"/>
        <v>27</v>
      </c>
      <c r="C30" s="4">
        <f>Input!I31</f>
        <v>207.48969285714287</v>
      </c>
      <c r="D30">
        <f t="shared" si="8"/>
        <v>206.69125914285715</v>
      </c>
      <c r="E30">
        <f t="shared" si="0"/>
        <v>201.41991598066153</v>
      </c>
      <c r="F30">
        <f t="shared" si="2"/>
        <v>27.787058733626523</v>
      </c>
      <c r="G30">
        <f t="shared" si="3"/>
        <v>375567.66467420582</v>
      </c>
      <c r="L30">
        <f>Input!J31</f>
        <v>16.123206142857157</v>
      </c>
      <c r="M30">
        <f t="shared" si="4"/>
        <v>16.020182428571442</v>
      </c>
      <c r="N30">
        <f t="shared" si="5"/>
        <v>3.6433287529712768</v>
      </c>
      <c r="O30">
        <f t="shared" si="6"/>
        <v>155.74733966658482</v>
      </c>
      <c r="P30">
        <f t="shared" si="7"/>
        <v>35.85445629657459</v>
      </c>
    </row>
    <row r="31" spans="1:35" x14ac:dyDescent="0.25">
      <c r="A31">
        <f>Input!G32</f>
        <v>28</v>
      </c>
      <c r="B31">
        <f t="shared" si="1"/>
        <v>28</v>
      </c>
      <c r="C31" s="4">
        <f>Input!I32</f>
        <v>222.06754371428573</v>
      </c>
      <c r="D31">
        <f t="shared" si="8"/>
        <v>221.26911000000001</v>
      </c>
      <c r="E31">
        <f t="shared" si="0"/>
        <v>204.99108483933455</v>
      </c>
      <c r="F31">
        <f t="shared" si="2"/>
        <v>264.97410313125795</v>
      </c>
      <c r="G31">
        <f t="shared" si="3"/>
        <v>371203.33798169857</v>
      </c>
      <c r="L31">
        <f>Input!J32</f>
        <v>14.577850857142863</v>
      </c>
      <c r="M31">
        <f t="shared" si="4"/>
        <v>14.47482714285715</v>
      </c>
      <c r="N31">
        <f t="shared" si="5"/>
        <v>3.7052301810123662</v>
      </c>
      <c r="O31">
        <f t="shared" si="6"/>
        <v>118.21388036702038</v>
      </c>
      <c r="P31">
        <f t="shared" si="7"/>
        <v>35.116974028122229</v>
      </c>
    </row>
    <row r="32" spans="1:35" x14ac:dyDescent="0.25">
      <c r="A32">
        <f>Input!G33</f>
        <v>29</v>
      </c>
      <c r="B32">
        <f t="shared" si="1"/>
        <v>29</v>
      </c>
      <c r="C32" s="4">
        <f>Input!I33</f>
        <v>236.490859</v>
      </c>
      <c r="D32">
        <f t="shared" si="8"/>
        <v>235.69242528571428</v>
      </c>
      <c r="E32">
        <f t="shared" si="0"/>
        <v>208.62467925168849</v>
      </c>
      <c r="F32">
        <f t="shared" si="2"/>
        <v>732.66287536251878</v>
      </c>
      <c r="G32">
        <f t="shared" si="3"/>
        <v>366788.90018609539</v>
      </c>
      <c r="L32">
        <f>Input!J33</f>
        <v>14.423315285714267</v>
      </c>
      <c r="M32">
        <f t="shared" si="4"/>
        <v>14.320291571428553</v>
      </c>
      <c r="N32">
        <f t="shared" si="5"/>
        <v>3.7681826292497909</v>
      </c>
      <c r="O32">
        <f t="shared" si="6"/>
        <v>113.53185192685571</v>
      </c>
      <c r="P32">
        <f t="shared" si="7"/>
        <v>34.374829954864275</v>
      </c>
    </row>
    <row r="33" spans="1:16" x14ac:dyDescent="0.25">
      <c r="A33">
        <f>Input!G34</f>
        <v>30</v>
      </c>
      <c r="B33">
        <f t="shared" si="1"/>
        <v>30</v>
      </c>
      <c r="C33" s="4">
        <f>Input!I34</f>
        <v>251.2747571428572</v>
      </c>
      <c r="D33">
        <f t="shared" si="8"/>
        <v>250.47632342857148</v>
      </c>
      <c r="E33">
        <f t="shared" si="0"/>
        <v>212.32175858212645</v>
      </c>
      <c r="F33">
        <f t="shared" si="2"/>
        <v>1455.7708186215787</v>
      </c>
      <c r="G33">
        <f t="shared" si="3"/>
        <v>362324.43692640885</v>
      </c>
      <c r="L33">
        <f>Input!J34</f>
        <v>14.783898142857197</v>
      </c>
      <c r="M33">
        <f t="shared" si="4"/>
        <v>14.680874428571483</v>
      </c>
      <c r="N33">
        <f t="shared" si="5"/>
        <v>3.8322028236070396</v>
      </c>
      <c r="O33">
        <f t="shared" si="6"/>
        <v>119.93963036568582</v>
      </c>
      <c r="P33">
        <f t="shared" si="7"/>
        <v>33.628227075529054</v>
      </c>
    </row>
    <row r="34" spans="1:16" x14ac:dyDescent="0.25">
      <c r="A34">
        <f>Input!G35</f>
        <v>31</v>
      </c>
      <c r="B34">
        <f t="shared" si="1"/>
        <v>31</v>
      </c>
      <c r="C34" s="4">
        <f>Input!I35</f>
        <v>269.69024000000002</v>
      </c>
      <c r="D34">
        <f t="shared" si="8"/>
        <v>268.89180628571432</v>
      </c>
      <c r="E34">
        <f t="shared" si="0"/>
        <v>216.08339903376884</v>
      </c>
      <c r="F34">
        <f t="shared" si="2"/>
        <v>2788.7278764873281</v>
      </c>
      <c r="G34">
        <f t="shared" si="3"/>
        <v>357810.06894441665</v>
      </c>
      <c r="L34">
        <f>Input!J35</f>
        <v>18.41548285714282</v>
      </c>
      <c r="M34">
        <f t="shared" si="4"/>
        <v>18.312459142857104</v>
      </c>
      <c r="N34">
        <f t="shared" si="5"/>
        <v>3.8973077158575262</v>
      </c>
      <c r="O34">
        <f t="shared" si="6"/>
        <v>210.77740943303428</v>
      </c>
      <c r="P34">
        <f t="shared" si="7"/>
        <v>32.877381134840995</v>
      </c>
    </row>
    <row r="35" spans="1:16" x14ac:dyDescent="0.25">
      <c r="A35">
        <f>Input!G36</f>
        <v>32</v>
      </c>
      <c r="B35">
        <f t="shared" si="1"/>
        <v>32</v>
      </c>
      <c r="C35" s="4">
        <f>Input!I36</f>
        <v>287.38455714285715</v>
      </c>
      <c r="D35">
        <f t="shared" si="8"/>
        <v>286.58612342857145</v>
      </c>
      <c r="E35">
        <f t="shared" ref="E35:E66" si="9">(_Ac/(1+EXP(-1*(B35-_Muc)/_sc)))</f>
        <v>219.91069387508122</v>
      </c>
      <c r="F35">
        <f t="shared" si="2"/>
        <v>4445.612906142439</v>
      </c>
      <c r="G35">
        <f t="shared" si="3"/>
        <v>353245.95381602825</v>
      </c>
      <c r="L35">
        <f>Input!J36</f>
        <v>17.69431714285713</v>
      </c>
      <c r="M35">
        <f t="shared" si="4"/>
        <v>17.591293428571415</v>
      </c>
      <c r="N35">
        <f t="shared" ref="N35:N66" si="10">_Ac*EXP(-1*(B35-_Muc)/_sc)*(1/_sc)*(1/(1+EXP(-1*(B35-_Muc)/_sc))^2)+$L$3</f>
        <v>3.9635144851714093</v>
      </c>
      <c r="O35">
        <f t="shared" si="6"/>
        <v>188.53494162430928</v>
      </c>
      <c r="P35">
        <f t="shared" si="7"/>
        <v>32.122521115492276</v>
      </c>
    </row>
    <row r="36" spans="1:16" x14ac:dyDescent="0.25">
      <c r="A36">
        <f>Input!G37</f>
        <v>33</v>
      </c>
      <c r="B36">
        <f t="shared" si="1"/>
        <v>33</v>
      </c>
      <c r="C36" s="4">
        <f>Input!I37</f>
        <v>308.60743542857148</v>
      </c>
      <c r="D36">
        <f t="shared" si="8"/>
        <v>307.80900171428578</v>
      </c>
      <c r="E36">
        <f t="shared" si="9"/>
        <v>223.80475366802239</v>
      </c>
      <c r="F36">
        <f t="shared" si="2"/>
        <v>7056.7136898181479</v>
      </c>
      <c r="G36">
        <f t="shared" si="3"/>
        <v>348632.28774759348</v>
      </c>
      <c r="L36">
        <f>Input!J37</f>
        <v>21.22287828571433</v>
      </c>
      <c r="M36">
        <f t="shared" si="4"/>
        <v>21.119854571428615</v>
      </c>
      <c r="N36">
        <f t="shared" si="10"/>
        <v>4.0308405396095628</v>
      </c>
      <c r="O36">
        <f t="shared" si="6"/>
        <v>295.56616186349106</v>
      </c>
      <c r="P36">
        <f t="shared" si="7"/>
        <v>31.36388974513012</v>
      </c>
    </row>
    <row r="37" spans="1:16" x14ac:dyDescent="0.25">
      <c r="A37">
        <f>Input!G38</f>
        <v>34</v>
      </c>
      <c r="B37">
        <f t="shared" si="1"/>
        <v>34</v>
      </c>
      <c r="C37" s="4">
        <f>Input!I38</f>
        <v>331.53020428571432</v>
      </c>
      <c r="D37">
        <f t="shared" si="8"/>
        <v>330.73177057142863</v>
      </c>
      <c r="E37">
        <f t="shared" si="9"/>
        <v>227.76670649765887</v>
      </c>
      <c r="F37">
        <f t="shared" si="2"/>
        <v>10601.80441971551</v>
      </c>
      <c r="G37">
        <f t="shared" si="3"/>
        <v>343969.30743923306</v>
      </c>
      <c r="L37">
        <f>Input!J38</f>
        <v>22.922768857142842</v>
      </c>
      <c r="M37">
        <f t="shared" si="4"/>
        <v>22.819745142857126</v>
      </c>
      <c r="N37">
        <f t="shared" si="10"/>
        <v>4.0993035175613519</v>
      </c>
      <c r="O37">
        <f t="shared" si="6"/>
        <v>354.32284739042564</v>
      </c>
      <c r="P37">
        <f t="shared" si="7"/>
        <v>30.601744018691925</v>
      </c>
    </row>
    <row r="38" spans="1:16" x14ac:dyDescent="0.25">
      <c r="A38">
        <f>Input!G39</f>
        <v>35</v>
      </c>
      <c r="B38">
        <f t="shared" si="1"/>
        <v>35</v>
      </c>
      <c r="C38" s="4">
        <f>Input!I39</f>
        <v>358.34211714285715</v>
      </c>
      <c r="D38">
        <f t="shared" si="8"/>
        <v>357.54368342857146</v>
      </c>
      <c r="E38">
        <f t="shared" si="9"/>
        <v>231.79769820318762</v>
      </c>
      <c r="F38">
        <f t="shared" si="2"/>
        <v>15812.05280030245</v>
      </c>
      <c r="G38">
        <f t="shared" si="3"/>
        <v>339257.29201733187</v>
      </c>
      <c r="L38">
        <f>Input!J39</f>
        <v>26.811912857142829</v>
      </c>
      <c r="M38">
        <f t="shared" si="4"/>
        <v>26.708889142857114</v>
      </c>
      <c r="N38">
        <f t="shared" si="10"/>
        <v>4.1689212891227774</v>
      </c>
      <c r="O38">
        <f t="shared" si="6"/>
        <v>512.70506714942712</v>
      </c>
      <c r="P38">
        <f t="shared" si="7"/>
        <v>29.836355736420174</v>
      </c>
    </row>
    <row r="39" spans="1:16" x14ac:dyDescent="0.25">
      <c r="A39">
        <f>Input!G40</f>
        <v>36</v>
      </c>
      <c r="B39">
        <f t="shared" si="1"/>
        <v>36</v>
      </c>
      <c r="C39" s="4">
        <f>Input!I40</f>
        <v>386.33880228571428</v>
      </c>
      <c r="D39">
        <f t="shared" si="8"/>
        <v>385.54036857142859</v>
      </c>
      <c r="E39">
        <f t="shared" si="9"/>
        <v>235.89889261030561</v>
      </c>
      <c r="F39">
        <f t="shared" si="2"/>
        <v>22392.571327823345</v>
      </c>
      <c r="G39">
        <f t="shared" si="3"/>
        <v>334496.56503838621</v>
      </c>
      <c r="L39">
        <f>Input!J40</f>
        <v>27.996685142857132</v>
      </c>
      <c r="M39">
        <f t="shared" si="4"/>
        <v>27.893661428571416</v>
      </c>
      <c r="N39">
        <f t="shared" si="10"/>
        <v>4.2397119574113953</v>
      </c>
      <c r="O39">
        <f t="shared" si="6"/>
        <v>564.39377493398774</v>
      </c>
      <c r="P39">
        <f t="shared" si="7"/>
        <v>29.068012057890488</v>
      </c>
    </row>
    <row r="40" spans="1:16" x14ac:dyDescent="0.25">
      <c r="A40">
        <f>Input!G41</f>
        <v>37</v>
      </c>
      <c r="B40">
        <f t="shared" si="1"/>
        <v>37</v>
      </c>
      <c r="C40" s="4">
        <f>Input!I41</f>
        <v>416.0611341428571</v>
      </c>
      <c r="D40">
        <f t="shared" si="8"/>
        <v>415.26270042857141</v>
      </c>
      <c r="E40">
        <f t="shared" si="9"/>
        <v>240.07147176486092</v>
      </c>
      <c r="F40">
        <f t="shared" si="2"/>
        <v>30691.966600700496</v>
      </c>
      <c r="G40">
        <f t="shared" si="3"/>
        <v>329687.4965664607</v>
      </c>
      <c r="L40">
        <f>Input!J41</f>
        <v>29.722331857142819</v>
      </c>
      <c r="M40">
        <f t="shared" si="4"/>
        <v>29.619308142857104</v>
      </c>
      <c r="N40">
        <f t="shared" si="10"/>
        <v>4.3116938598143175</v>
      </c>
      <c r="O40">
        <f t="shared" si="6"/>
        <v>645.70052343127497</v>
      </c>
      <c r="P40">
        <f t="shared" si="7"/>
        <v>28.297016072385272</v>
      </c>
    </row>
    <row r="41" spans="1:16" x14ac:dyDescent="0.25">
      <c r="A41">
        <f>Input!G42</f>
        <v>38</v>
      </c>
      <c r="B41">
        <f t="shared" si="1"/>
        <v>38</v>
      </c>
      <c r="C41" s="4">
        <f>Input!I42</f>
        <v>442.40944042857137</v>
      </c>
      <c r="D41">
        <f t="shared" si="8"/>
        <v>441.61100671428568</v>
      </c>
      <c r="E41">
        <f t="shared" si="9"/>
        <v>244.31663616771712</v>
      </c>
      <c r="F41">
        <f t="shared" si="2"/>
        <v>38925.068649366702</v>
      </c>
      <c r="G41">
        <f t="shared" si="3"/>
        <v>324830.50532655744</v>
      </c>
      <c r="L41">
        <f>Input!J42</f>
        <v>26.348306285714273</v>
      </c>
      <c r="M41">
        <f t="shared" si="4"/>
        <v>26.245282571428557</v>
      </c>
      <c r="N41">
        <f t="shared" si="10"/>
        <v>4.3848855691654487</v>
      </c>
      <c r="O41">
        <f t="shared" si="6"/>
        <v>482.39184957212609</v>
      </c>
      <c r="P41">
        <f t="shared" si="7"/>
        <v>27.52368738594518</v>
      </c>
    </row>
    <row r="42" spans="1:16" x14ac:dyDescent="0.25">
      <c r="A42">
        <f>Input!G43</f>
        <v>39</v>
      </c>
      <c r="B42">
        <f t="shared" si="1"/>
        <v>39</v>
      </c>
      <c r="C42" s="4">
        <f>Input!I43</f>
        <v>469.3758888571428</v>
      </c>
      <c r="D42">
        <f t="shared" si="8"/>
        <v>468.5774551428571</v>
      </c>
      <c r="E42">
        <f t="shared" si="9"/>
        <v>248.6356050107577</v>
      </c>
      <c r="F42">
        <f t="shared" si="2"/>
        <v>48374.417439530873</v>
      </c>
      <c r="G42">
        <f t="shared" si="3"/>
        <v>319926.06093627238</v>
      </c>
      <c r="L42">
        <f>Input!J43</f>
        <v>26.966448428571425</v>
      </c>
      <c r="M42">
        <f t="shared" si="4"/>
        <v>26.86342471428571</v>
      </c>
      <c r="N42">
        <f t="shared" si="10"/>
        <v>4.4593058948480193</v>
      </c>
      <c r="O42">
        <f t="shared" si="6"/>
        <v>506.57146503334127</v>
      </c>
      <c r="P42">
        <f t="shared" si="7"/>
        <v>26.748362725428983</v>
      </c>
    </row>
    <row r="43" spans="1:16" x14ac:dyDescent="0.25">
      <c r="A43">
        <f>Input!G44</f>
        <v>40</v>
      </c>
      <c r="B43">
        <f t="shared" si="1"/>
        <v>40</v>
      </c>
      <c r="C43" s="4">
        <f>Input!I44</f>
        <v>492.24714599999999</v>
      </c>
      <c r="D43">
        <f t="shared" si="8"/>
        <v>491.44871228571429</v>
      </c>
      <c r="E43">
        <f t="shared" si="9"/>
        <v>253.02961641395402</v>
      </c>
      <c r="F43">
        <f t="shared" si="2"/>
        <v>56843.66527630762</v>
      </c>
      <c r="G43">
        <f t="shared" si="3"/>
        <v>314974.68621816096</v>
      </c>
      <c r="L43">
        <f>Input!J44</f>
        <v>22.871257142857189</v>
      </c>
      <c r="M43">
        <f t="shared" si="4"/>
        <v>22.768233428571474</v>
      </c>
      <c r="N43">
        <f t="shared" si="10"/>
        <v>4.5349738838182994</v>
      </c>
      <c r="O43">
        <f t="shared" si="6"/>
        <v>336.21928375570985</v>
      </c>
      <c r="P43">
        <f t="shared" si="7"/>
        <v>25.971396559910783</v>
      </c>
    </row>
    <row r="44" spans="1:16" x14ac:dyDescent="0.25">
      <c r="A44">
        <f>Input!G45</f>
        <v>41</v>
      </c>
      <c r="B44">
        <f t="shared" si="1"/>
        <v>41</v>
      </c>
      <c r="C44" s="4">
        <f>Input!I45</f>
        <v>514.21694585714283</v>
      </c>
      <c r="D44">
        <f t="shared" si="8"/>
        <v>513.41851214285714</v>
      </c>
      <c r="E44">
        <f t="shared" si="9"/>
        <v>257.49992766341569</v>
      </c>
      <c r="F44">
        <f t="shared" si="2"/>
        <v>65494.321881961012</v>
      </c>
      <c r="G44">
        <f t="shared" si="3"/>
        <v>309976.95959530352</v>
      </c>
      <c r="L44">
        <f>Input!J45</f>
        <v>21.969799857142846</v>
      </c>
      <c r="M44">
        <f t="shared" si="4"/>
        <v>21.86677614285713</v>
      </c>
      <c r="N44">
        <f t="shared" si="10"/>
        <v>4.6119088215462609</v>
      </c>
      <c r="O44">
        <f t="shared" si="6"/>
        <v>301.29638120364427</v>
      </c>
      <c r="P44">
        <f t="shared" si="7"/>
        <v>25.193161739740908</v>
      </c>
    </row>
    <row r="45" spans="1:16" x14ac:dyDescent="0.25">
      <c r="A45">
        <f>Input!G46</f>
        <v>42</v>
      </c>
      <c r="B45">
        <f t="shared" si="1"/>
        <v>42</v>
      </c>
      <c r="C45" s="4">
        <f>Input!I46</f>
        <v>533.53388599999994</v>
      </c>
      <c r="D45">
        <f t="shared" si="8"/>
        <v>532.73545228571425</v>
      </c>
      <c r="E45">
        <f t="shared" si="9"/>
        <v>262.04781545033842</v>
      </c>
      <c r="F45">
        <f t="shared" si="2"/>
        <v>73271.796735520315</v>
      </c>
      <c r="G45">
        <f t="shared" si="3"/>
        <v>304933.51757261762</v>
      </c>
      <c r="L45">
        <f>Input!J46</f>
        <v>19.316940142857106</v>
      </c>
      <c r="M45">
        <f t="shared" si="4"/>
        <v>19.213916428571391</v>
      </c>
      <c r="N45">
        <f t="shared" si="10"/>
        <v>4.6901302328688139</v>
      </c>
      <c r="O45">
        <f t="shared" si="6"/>
        <v>213.94356814293172</v>
      </c>
      <c r="P45">
        <f t="shared" si="7"/>
        <v>24.414050153593404</v>
      </c>
    </row>
    <row r="46" spans="1:16" x14ac:dyDescent="0.25">
      <c r="A46">
        <f>Input!G47</f>
        <v>43</v>
      </c>
      <c r="B46">
        <f t="shared" si="1"/>
        <v>43</v>
      </c>
      <c r="C46" s="4">
        <f>Input!I47</f>
        <v>553.21140900000012</v>
      </c>
      <c r="D46">
        <f t="shared" si="8"/>
        <v>552.41297528571442</v>
      </c>
      <c r="E46">
        <f t="shared" si="9"/>
        <v>266.67457611075946</v>
      </c>
      <c r="F46">
        <f t="shared" si="2"/>
        <v>81646.43276306591</v>
      </c>
      <c r="G46">
        <f t="shared" si="3"/>
        <v>299845.05730652885</v>
      </c>
      <c r="L46">
        <f>Input!J47</f>
        <v>19.677523000000178</v>
      </c>
      <c r="M46">
        <f t="shared" si="4"/>
        <v>19.574499285714463</v>
      </c>
      <c r="N46">
        <f t="shared" si="10"/>
        <v>4.769657882751102</v>
      </c>
      <c r="O46">
        <f t="shared" si="6"/>
        <v>222.24444235409183</v>
      </c>
      <c r="P46">
        <f t="shared" si="7"/>
        <v>23.634473403818998</v>
      </c>
    </row>
    <row r="47" spans="1:16" x14ac:dyDescent="0.25">
      <c r="A47">
        <f>Input!G48</f>
        <v>44</v>
      </c>
      <c r="B47">
        <f t="shared" si="1"/>
        <v>44</v>
      </c>
      <c r="C47" s="4">
        <f>Input!I48</f>
        <v>571.75567157142848</v>
      </c>
      <c r="D47">
        <f t="shared" si="8"/>
        <v>570.95723785714279</v>
      </c>
      <c r="E47">
        <f t="shared" si="9"/>
        <v>271.38152586602655</v>
      </c>
      <c r="F47">
        <f t="shared" si="2"/>
        <v>89745.607214984222</v>
      </c>
      <c r="G47">
        <f t="shared" si="3"/>
        <v>294712.33926567214</v>
      </c>
      <c r="L47">
        <f>Input!J48</f>
        <v>18.544262571428362</v>
      </c>
      <c r="M47">
        <f t="shared" si="4"/>
        <v>18.441238857142647</v>
      </c>
      <c r="N47">
        <f t="shared" si="10"/>
        <v>4.8505117769511852</v>
      </c>
      <c r="O47">
        <f t="shared" si="6"/>
        <v>187.51881082124433</v>
      </c>
      <c r="P47">
        <f t="shared" si="7"/>
        <v>22.854863500417647</v>
      </c>
    </row>
    <row r="48" spans="1:16" x14ac:dyDescent="0.25">
      <c r="A48">
        <f>Input!G49</f>
        <v>45</v>
      </c>
      <c r="B48">
        <f t="shared" si="1"/>
        <v>45</v>
      </c>
      <c r="C48" s="4">
        <f>Input!I49</f>
        <v>591.74226571428574</v>
      </c>
      <c r="D48">
        <f t="shared" si="8"/>
        <v>590.94383200000004</v>
      </c>
      <c r="E48">
        <f t="shared" si="9"/>
        <v>276.17000106388082</v>
      </c>
      <c r="F48">
        <f t="shared" si="2"/>
        <v>99082.564642200567</v>
      </c>
      <c r="G48">
        <f t="shared" si="3"/>
        <v>289536.18998536014</v>
      </c>
      <c r="L48">
        <f>Input!J49</f>
        <v>19.986594142857257</v>
      </c>
      <c r="M48">
        <f t="shared" si="4"/>
        <v>19.883570428571542</v>
      </c>
      <c r="N48">
        <f t="shared" si="10"/>
        <v>4.9327121625832842</v>
      </c>
      <c r="O48">
        <f t="shared" si="6"/>
        <v>226.61936267601743</v>
      </c>
      <c r="P48">
        <f t="shared" si="7"/>
        <v>22.075673573939032</v>
      </c>
    </row>
    <row r="49" spans="1:16" x14ac:dyDescent="0.25">
      <c r="A49">
        <f>Input!G50</f>
        <v>46</v>
      </c>
      <c r="B49">
        <f t="shared" si="1"/>
        <v>46</v>
      </c>
      <c r="C49" s="4">
        <f>Input!I50</f>
        <v>612.57880514285716</v>
      </c>
      <c r="D49">
        <f t="shared" si="8"/>
        <v>611.78037142857147</v>
      </c>
      <c r="E49">
        <f t="shared" si="9"/>
        <v>281.04135842005064</v>
      </c>
      <c r="F49">
        <f t="shared" si="2"/>
        <v>109388.29472585052</v>
      </c>
      <c r="G49">
        <f t="shared" si="3"/>
        <v>284317.50491861772</v>
      </c>
      <c r="L49">
        <f>Input!J50</f>
        <v>20.836539428571427</v>
      </c>
      <c r="M49">
        <f t="shared" si="4"/>
        <v>20.733515714285712</v>
      </c>
      <c r="N49">
        <f t="shared" si="10"/>
        <v>5.0162795285746391</v>
      </c>
      <c r="O49">
        <f t="shared" si="6"/>
        <v>250.28062330344639</v>
      </c>
      <c r="P49">
        <f t="shared" si="7"/>
        <v>21.297378607612412</v>
      </c>
    </row>
    <row r="50" spans="1:16" x14ac:dyDescent="0.25">
      <c r="A50">
        <f>Input!G51</f>
        <v>47</v>
      </c>
      <c r="B50">
        <f t="shared" si="1"/>
        <v>47</v>
      </c>
      <c r="C50" s="4">
        <f>Input!I51</f>
        <v>633.28656485714271</v>
      </c>
      <c r="D50">
        <f t="shared" si="8"/>
        <v>632.48813114285701</v>
      </c>
      <c r="E50">
        <f t="shared" si="9"/>
        <v>285.99697526024693</v>
      </c>
      <c r="F50">
        <f t="shared" si="2"/>
        <v>120056.1211048672</v>
      </c>
      <c r="G50">
        <f t="shared" si="3"/>
        <v>279057.2513866456</v>
      </c>
      <c r="L50">
        <f>Input!J51</f>
        <v>20.707759714285544</v>
      </c>
      <c r="M50">
        <f t="shared" si="4"/>
        <v>20.604735999999829</v>
      </c>
      <c r="N50">
        <f t="shared" si="10"/>
        <v>5.1012346060108351</v>
      </c>
      <c r="O50">
        <f t="shared" si="6"/>
        <v>243.56362595520895</v>
      </c>
      <c r="P50">
        <f t="shared" si="7"/>
        <v>20.520476189000057</v>
      </c>
    </row>
    <row r="51" spans="1:16" x14ac:dyDescent="0.25">
      <c r="A51">
        <f>Input!G52</f>
        <v>48</v>
      </c>
      <c r="B51">
        <f t="shared" si="1"/>
        <v>48</v>
      </c>
      <c r="C51" s="4">
        <f>Input!I52</f>
        <v>655.2563648571429</v>
      </c>
      <c r="D51">
        <f t="shared" si="8"/>
        <v>654.45793114285721</v>
      </c>
      <c r="E51">
        <f t="shared" si="9"/>
        <v>291.03824976244539</v>
      </c>
      <c r="F51">
        <f t="shared" si="2"/>
        <v>132073.86481464005</v>
      </c>
      <c r="G51">
        <f t="shared" si="3"/>
        <v>273756.47163164231</v>
      </c>
      <c r="L51">
        <f>Input!J52</f>
        <v>21.969800000000191</v>
      </c>
      <c r="M51">
        <f t="shared" si="4"/>
        <v>21.866776285714476</v>
      </c>
      <c r="N51">
        <f t="shared" si="10"/>
        <v>5.187598368364319</v>
      </c>
      <c r="O51">
        <f t="shared" si="6"/>
        <v>281.64229160488168</v>
      </c>
      <c r="P51">
        <f t="shared" si="7"/>
        <v>19.74548728145944</v>
      </c>
    </row>
    <row r="52" spans="1:16" x14ac:dyDescent="0.25">
      <c r="A52">
        <f>Input!G53</f>
        <v>49</v>
      </c>
      <c r="B52">
        <f t="shared" si="1"/>
        <v>49</v>
      </c>
      <c r="C52" s="4">
        <f>Input!I53</f>
        <v>678.23064557142857</v>
      </c>
      <c r="D52">
        <f t="shared" si="8"/>
        <v>677.43221185714287</v>
      </c>
      <c r="E52">
        <f t="shared" si="9"/>
        <v>296.16660119933744</v>
      </c>
      <c r="F52">
        <f t="shared" si="2"/>
        <v>145363.46587026928</v>
      </c>
      <c r="G52">
        <f t="shared" si="3"/>
        <v>268416.28597497602</v>
      </c>
      <c r="L52">
        <f>Input!J53</f>
        <v>22.974280714285669</v>
      </c>
      <c r="M52">
        <f t="shared" si="4"/>
        <v>22.871256999999954</v>
      </c>
      <c r="N52">
        <f t="shared" si="10"/>
        <v>5.2753920316006608</v>
      </c>
      <c r="O52">
        <f t="shared" si="6"/>
        <v>313.25066060207547</v>
      </c>
      <c r="P52">
        <f t="shared" si="7"/>
        <v>18.972957015689737</v>
      </c>
    </row>
    <row r="53" spans="1:16" x14ac:dyDescent="0.25">
      <c r="A53">
        <f>Input!G54</f>
        <v>50</v>
      </c>
      <c r="B53">
        <f t="shared" si="1"/>
        <v>50</v>
      </c>
      <c r="C53" s="4">
        <f>Input!I54</f>
        <v>701.79731257142862</v>
      </c>
      <c r="D53">
        <f t="shared" si="8"/>
        <v>700.99887885714293</v>
      </c>
      <c r="E53">
        <f t="shared" si="9"/>
        <v>301.38347018082271</v>
      </c>
      <c r="F53">
        <f t="shared" si="2"/>
        <v>159692.47485154241</v>
      </c>
      <c r="G53">
        <f t="shared" si="3"/>
        <v>263037.89608376613</v>
      </c>
      <c r="L53">
        <f>Input!J54</f>
        <v>23.566667000000052</v>
      </c>
      <c r="M53">
        <f t="shared" si="4"/>
        <v>23.463643285714337</v>
      </c>
      <c r="N53">
        <f t="shared" si="10"/>
        <v>5.3646370541569333</v>
      </c>
      <c r="O53">
        <f t="shared" si="6"/>
        <v>331.31389414936967</v>
      </c>
      <c r="P53">
        <f t="shared" si="7"/>
        <v>18.203455501627335</v>
      </c>
    </row>
    <row r="54" spans="1:16" x14ac:dyDescent="0.25">
      <c r="A54">
        <f>Input!G55</f>
        <v>51</v>
      </c>
      <c r="B54">
        <f t="shared" si="1"/>
        <v>51</v>
      </c>
      <c r="C54" s="4">
        <f>Input!I55</f>
        <v>725.13217628571431</v>
      </c>
      <c r="D54">
        <f t="shared" si="8"/>
        <v>724.33374257142862</v>
      </c>
      <c r="E54">
        <f t="shared" si="9"/>
        <v>306.69031889641496</v>
      </c>
      <c r="F54">
        <f t="shared" si="2"/>
        <v>174426.02933898696</v>
      </c>
      <c r="G54">
        <f t="shared" si="3"/>
        <v>257622.5883489952</v>
      </c>
      <c r="L54">
        <f>Input!J55</f>
        <v>23.334863714285689</v>
      </c>
      <c r="M54">
        <f t="shared" si="4"/>
        <v>23.231839999999973</v>
      </c>
      <c r="N54">
        <f t="shared" si="10"/>
        <v>5.4553551367864612</v>
      </c>
      <c r="O54">
        <f t="shared" si="6"/>
        <v>319.67682697286841</v>
      </c>
      <c r="P54">
        <f t="shared" si="7"/>
        <v>17.437578660942485</v>
      </c>
    </row>
    <row r="55" spans="1:16" x14ac:dyDescent="0.25">
      <c r="A55">
        <f>Input!G56</f>
        <v>52</v>
      </c>
      <c r="B55">
        <f t="shared" si="1"/>
        <v>52</v>
      </c>
      <c r="C55" s="4">
        <f>Input!I56</f>
        <v>745.58237685714289</v>
      </c>
      <c r="D55">
        <f t="shared" si="8"/>
        <v>744.7839431428572</v>
      </c>
      <c r="E55">
        <f t="shared" si="9"/>
        <v>312.0886313574224</v>
      </c>
      <c r="F55">
        <f t="shared" si="2"/>
        <v>187225.23284109464</v>
      </c>
      <c r="G55">
        <f t="shared" si="3"/>
        <v>252171.73737834324</v>
      </c>
      <c r="L55">
        <f>Input!J56</f>
        <v>20.450200571428581</v>
      </c>
      <c r="M55">
        <f t="shared" si="4"/>
        <v>20.347176857142866</v>
      </c>
      <c r="N55">
        <f t="shared" si="10"/>
        <v>5.5475682222639504</v>
      </c>
      <c r="O55">
        <f t="shared" si="6"/>
        <v>222.0884509343681</v>
      </c>
      <c r="P55">
        <f t="shared" si="7"/>
        <v>16.675949080376398</v>
      </c>
    </row>
    <row r="56" spans="1:16" x14ac:dyDescent="0.25">
      <c r="A56">
        <f>Input!G57</f>
        <v>53</v>
      </c>
      <c r="B56">
        <f t="shared" si="1"/>
        <v>53</v>
      </c>
      <c r="C56" s="4">
        <f>Input!I57</f>
        <v>766.00682157142876</v>
      </c>
      <c r="D56">
        <f t="shared" si="8"/>
        <v>765.20838785714307</v>
      </c>
      <c r="E56">
        <f t="shared" si="9"/>
        <v>317.57991363876135</v>
      </c>
      <c r="F56">
        <f t="shared" si="2"/>
        <v>200371.25093107641</v>
      </c>
      <c r="G56">
        <f t="shared" si="3"/>
        <v>246686.80960699727</v>
      </c>
      <c r="L56">
        <f>Input!J57</f>
        <v>20.424444714285869</v>
      </c>
      <c r="M56">
        <f t="shared" si="4"/>
        <v>20.321421000000154</v>
      </c>
      <c r="N56">
        <f t="shared" si="10"/>
        <v>5.6412984949448877</v>
      </c>
      <c r="O56">
        <f t="shared" si="6"/>
        <v>218.54141214241554</v>
      </c>
      <c r="P56">
        <f t="shared" si="7"/>
        <v>15.919216886142767</v>
      </c>
    </row>
    <row r="57" spans="1:16" x14ac:dyDescent="0.25">
      <c r="A57">
        <f>Input!G58</f>
        <v>54</v>
      </c>
      <c r="B57">
        <f t="shared" si="1"/>
        <v>54</v>
      </c>
      <c r="C57" s="4">
        <f>Input!I58</f>
        <v>787.30696757142869</v>
      </c>
      <c r="D57">
        <f t="shared" si="8"/>
        <v>786.50853385714299</v>
      </c>
      <c r="E57">
        <f t="shared" si="9"/>
        <v>323.1656941202537</v>
      </c>
      <c r="F57">
        <f t="shared" si="2"/>
        <v>214686.58713544469</v>
      </c>
      <c r="G57">
        <f t="shared" si="3"/>
        <v>241169.3670297559</v>
      </c>
      <c r="L57">
        <f>Input!J58</f>
        <v>21.300145999999927</v>
      </c>
      <c r="M57">
        <f t="shared" si="4"/>
        <v>21.197122285714212</v>
      </c>
      <c r="N57">
        <f t="shared" si="10"/>
        <v>5.7365683801729359</v>
      </c>
      <c r="O57">
        <f t="shared" si="6"/>
        <v>242.22494832837955</v>
      </c>
      <c r="P57">
        <f t="shared" si="7"/>
        <v>15.168060639601329</v>
      </c>
    </row>
    <row r="58" spans="1:16" x14ac:dyDescent="0.25">
      <c r="A58">
        <f>Input!G59</f>
        <v>55</v>
      </c>
      <c r="B58">
        <f t="shared" si="1"/>
        <v>55</v>
      </c>
      <c r="C58" s="4">
        <f>Input!I59</f>
        <v>806.00576557142847</v>
      </c>
      <c r="D58">
        <f t="shared" si="8"/>
        <v>805.20733185714278</v>
      </c>
      <c r="E58">
        <f t="shared" si="9"/>
        <v>328.84752372725251</v>
      </c>
      <c r="F58">
        <f t="shared" si="2"/>
        <v>226918.66680154586</v>
      </c>
      <c r="G58">
        <f t="shared" si="3"/>
        <v>235621.07105781601</v>
      </c>
      <c r="L58">
        <f>Input!J59</f>
        <v>18.698797999999783</v>
      </c>
      <c r="M58">
        <f t="shared" si="4"/>
        <v>18.595774285714068</v>
      </c>
      <c r="N58">
        <f t="shared" si="10"/>
        <v>5.8334005435287768</v>
      </c>
      <c r="O58">
        <f t="shared" si="6"/>
        <v>165.51845171297063</v>
      </c>
      <c r="P58">
        <f t="shared" si="7"/>
        <v>14.423188254394118</v>
      </c>
    </row>
    <row r="59" spans="1:16" x14ac:dyDescent="0.25">
      <c r="A59">
        <f>Input!G60</f>
        <v>56</v>
      </c>
      <c r="B59">
        <f t="shared" si="1"/>
        <v>56</v>
      </c>
      <c r="C59" s="4">
        <f>Input!I60</f>
        <v>826.01811557142844</v>
      </c>
      <c r="D59">
        <f t="shared" si="8"/>
        <v>825.21968185714275</v>
      </c>
      <c r="E59">
        <f t="shared" si="9"/>
        <v>334.62697617043563</v>
      </c>
      <c r="F59">
        <f t="shared" si="2"/>
        <v>240681.20287300402</v>
      </c>
      <c r="G59">
        <f t="shared" si="3"/>
        <v>230043.68650368901</v>
      </c>
      <c r="L59">
        <f>Input!J60</f>
        <v>20.012349999999969</v>
      </c>
      <c r="M59">
        <f t="shared" si="4"/>
        <v>19.909326285714254</v>
      </c>
      <c r="N59">
        <f t="shared" si="10"/>
        <v>5.9318178899138321</v>
      </c>
      <c r="O59">
        <f t="shared" si="6"/>
        <v>198.26138450316677</v>
      </c>
      <c r="P59">
        <f t="shared" si="7"/>
        <v>13.68533793521428</v>
      </c>
    </row>
    <row r="60" spans="1:16" x14ac:dyDescent="0.25">
      <c r="A60">
        <f>Input!G61</f>
        <v>57</v>
      </c>
      <c r="B60">
        <f t="shared" si="1"/>
        <v>57</v>
      </c>
      <c r="C60" s="4">
        <f>Input!I61</f>
        <v>844.33057471428572</v>
      </c>
      <c r="D60">
        <f t="shared" si="8"/>
        <v>843.53214100000002</v>
      </c>
      <c r="E60">
        <f t="shared" si="9"/>
        <v>340.50564818459657</v>
      </c>
      <c r="F60">
        <f t="shared" si="2"/>
        <v>253035.65247416514</v>
      </c>
      <c r="G60">
        <f t="shared" si="3"/>
        <v>224439.08569776488</v>
      </c>
      <c r="L60">
        <f>Input!J61</f>
        <v>18.312459142857278</v>
      </c>
      <c r="M60">
        <f t="shared" si="4"/>
        <v>18.209435428571563</v>
      </c>
      <c r="N60">
        <f t="shared" si="10"/>
        <v>6.0318435624619271</v>
      </c>
      <c r="O60">
        <f t="shared" si="6"/>
        <v>150.81351903344907</v>
      </c>
      <c r="P60">
        <f t="shared" si="7"/>
        <v>12.955279138357806</v>
      </c>
    </row>
    <row r="61" spans="1:16" x14ac:dyDescent="0.25">
      <c r="A61">
        <f>Input!G62</f>
        <v>58</v>
      </c>
      <c r="B61">
        <f t="shared" si="1"/>
        <v>58</v>
      </c>
      <c r="C61" s="4">
        <f>Input!I62</f>
        <v>861.22645828571422</v>
      </c>
      <c r="D61">
        <f t="shared" si="8"/>
        <v>860.42802457142852</v>
      </c>
      <c r="E61">
        <f t="shared" si="9"/>
        <v>346.48515976625833</v>
      </c>
      <c r="F61">
        <f t="shared" si="2"/>
        <v>264137.26828414545</v>
      </c>
      <c r="G61">
        <f t="shared" si="3"/>
        <v>218809.25274010128</v>
      </c>
      <c r="L61">
        <f>Input!J62</f>
        <v>16.895883571428499</v>
      </c>
      <c r="M61">
        <f t="shared" si="4"/>
        <v>16.792859857142783</v>
      </c>
      <c r="N61">
        <f t="shared" si="10"/>
        <v>6.1335009412719241</v>
      </c>
      <c r="O61">
        <f t="shared" si="6"/>
        <v>115.82887987789594</v>
      </c>
      <c r="P61">
        <f t="shared" si="7"/>
        <v>12.233813554184502</v>
      </c>
    </row>
    <row r="62" spans="1:16" x14ac:dyDescent="0.25">
      <c r="A62">
        <f>Input!G63</f>
        <v>59</v>
      </c>
      <c r="B62">
        <f t="shared" si="1"/>
        <v>59</v>
      </c>
      <c r="C62" s="4">
        <f>Input!I63</f>
        <v>879.28135828571419</v>
      </c>
      <c r="D62">
        <f t="shared" si="8"/>
        <v>878.4829245714285</v>
      </c>
      <c r="E62">
        <f t="shared" si="9"/>
        <v>352.56715440992764</v>
      </c>
      <c r="F62">
        <f t="shared" si="2"/>
        <v>276587.3973045646</v>
      </c>
      <c r="G62">
        <f t="shared" si="3"/>
        <v>213156.28789108057</v>
      </c>
      <c r="L62">
        <f>Input!J63</f>
        <v>18.054899999999975</v>
      </c>
      <c r="M62">
        <f t="shared" si="4"/>
        <v>17.95187628571426</v>
      </c>
      <c r="N62">
        <f t="shared" si="10"/>
        <v>6.2368136419540789</v>
      </c>
      <c r="O62">
        <f t="shared" si="6"/>
        <v>139.66716516623052</v>
      </c>
      <c r="P62">
        <f t="shared" si="7"/>
        <v>11.521776111590448</v>
      </c>
    </row>
    <row r="63" spans="1:16" x14ac:dyDescent="0.25">
      <c r="A63">
        <f>Input!G64</f>
        <v>60</v>
      </c>
      <c r="B63">
        <f t="shared" si="1"/>
        <v>60</v>
      </c>
      <c r="C63" s="4">
        <f>Input!I64</f>
        <v>896.74387214285707</v>
      </c>
      <c r="D63">
        <f t="shared" si="8"/>
        <v>895.94543842857138</v>
      </c>
      <c r="E63">
        <f t="shared" si="9"/>
        <v>358.75329934279893</v>
      </c>
      <c r="F63">
        <f t="shared" si="2"/>
        <v>288575.39429554786</v>
      </c>
      <c r="G63">
        <f t="shared" si="3"/>
        <v>207482.41210464042</v>
      </c>
      <c r="L63">
        <f>Input!J64</f>
        <v>17.462513857142881</v>
      </c>
      <c r="M63">
        <f t="shared" si="4"/>
        <v>17.359490142857165</v>
      </c>
      <c r="N63">
        <f t="shared" si="10"/>
        <v>6.3418055139827176</v>
      </c>
      <c r="O63">
        <f t="shared" si="6"/>
        <v>123.67015405363207</v>
      </c>
      <c r="P63">
        <f t="shared" si="7"/>
        <v>10.82003600456744</v>
      </c>
    </row>
    <row r="64" spans="1:16" x14ac:dyDescent="0.25">
      <c r="A64">
        <f>Input!G65</f>
        <v>61</v>
      </c>
      <c r="B64">
        <f t="shared" si="1"/>
        <v>61</v>
      </c>
      <c r="C64" s="4">
        <f>Input!I65</f>
        <v>913.02161371428554</v>
      </c>
      <c r="D64">
        <f t="shared" si="8"/>
        <v>912.22317999999984</v>
      </c>
      <c r="E64">
        <f t="shared" si="9"/>
        <v>365.04528575771161</v>
      </c>
      <c r="F64">
        <f t="shared" si="2"/>
        <v>299403.64794742473</v>
      </c>
      <c r="G64">
        <f t="shared" si="3"/>
        <v>201789.971707844</v>
      </c>
      <c r="L64">
        <f>Input!J65</f>
        <v>16.277741571428464</v>
      </c>
      <c r="M64">
        <f t="shared" si="4"/>
        <v>16.174717857142749</v>
      </c>
      <c r="N64">
        <f t="shared" si="10"/>
        <v>6.4485006388476336</v>
      </c>
      <c r="O64">
        <f t="shared" si="6"/>
        <v>96.613977310722476</v>
      </c>
      <c r="P64">
        <f t="shared" si="7"/>
        <v>10.129497740896209</v>
      </c>
    </row>
    <row r="65" spans="1:16" x14ac:dyDescent="0.25">
      <c r="A65">
        <f>Input!G66</f>
        <v>62</v>
      </c>
      <c r="B65">
        <f t="shared" si="1"/>
        <v>62</v>
      </c>
      <c r="C65" s="4">
        <f>Input!I66</f>
        <v>930.32959199999993</v>
      </c>
      <c r="D65">
        <f t="shared" si="8"/>
        <v>929.53115828571424</v>
      </c>
      <c r="E65">
        <f t="shared" si="9"/>
        <v>371.44482904415395</v>
      </c>
      <c r="F65">
        <f t="shared" si="2"/>
        <v>311460.35088631924</v>
      </c>
      <c r="G65">
        <f t="shared" si="3"/>
        <v>196081.44323061878</v>
      </c>
      <c r="L65">
        <f>Input!J66</f>
        <v>17.307978285714398</v>
      </c>
      <c r="M65">
        <f t="shared" si="4"/>
        <v>17.204954571428683</v>
      </c>
      <c r="N65">
        <f t="shared" si="10"/>
        <v>6.5569233279963912</v>
      </c>
      <c r="O65">
        <f t="shared" si="6"/>
        <v>115.58518270387296</v>
      </c>
      <c r="P65">
        <f t="shared" si="7"/>
        <v>9.451102212989607</v>
      </c>
    </row>
    <row r="66" spans="1:16" x14ac:dyDescent="0.25">
      <c r="A66">
        <f>Input!G67</f>
        <v>63</v>
      </c>
      <c r="B66">
        <f t="shared" si="1"/>
        <v>63</v>
      </c>
      <c r="C66" s="4">
        <f>Input!I67</f>
        <v>947.50879071428574</v>
      </c>
      <c r="D66">
        <f t="shared" si="8"/>
        <v>946.71035700000004</v>
      </c>
      <c r="E66">
        <f t="shared" si="9"/>
        <v>377.95366901710213</v>
      </c>
      <c r="F66">
        <f t="shared" si="2"/>
        <v>323484.1701252755</v>
      </c>
      <c r="G66">
        <f t="shared" si="3"/>
        <v>190359.43838954822</v>
      </c>
      <c r="L66">
        <f>Input!J67</f>
        <v>17.179198714285803</v>
      </c>
      <c r="M66">
        <f t="shared" si="4"/>
        <v>17.076175000000088</v>
      </c>
      <c r="N66">
        <f t="shared" si="10"/>
        <v>6.667098120559559</v>
      </c>
      <c r="O66">
        <f t="shared" si="6"/>
        <v>110.50425889261967</v>
      </c>
      <c r="P66">
        <f t="shared" si="7"/>
        <v>8.785827790868785</v>
      </c>
    </row>
    <row r="67" spans="1:16" x14ac:dyDescent="0.25">
      <c r="A67">
        <f>Input!G68</f>
        <v>64</v>
      </c>
      <c r="B67">
        <f t="shared" si="1"/>
        <v>64</v>
      </c>
      <c r="C67" s="4">
        <f>Input!I68</f>
        <v>964.97130457142862</v>
      </c>
      <c r="D67">
        <f t="shared" si="8"/>
        <v>964.17287085714293</v>
      </c>
      <c r="E67">
        <f t="shared" ref="E67:E71" si="11">(_Ac/(1+EXP(-1*(B67-_Muc)/_sc)))</f>
        <v>384.57357014347235</v>
      </c>
      <c r="F67">
        <f t="shared" si="2"/>
        <v>335935.34938777593</v>
      </c>
      <c r="G67">
        <f t="shared" si="3"/>
        <v>184626.70922966243</v>
      </c>
      <c r="L67">
        <f>Input!J68</f>
        <v>17.462513857142881</v>
      </c>
      <c r="M67">
        <f t="shared" si="4"/>
        <v>17.359490142857165</v>
      </c>
      <c r="N67">
        <f t="shared" ref="N67:N71" si="12">_Ac*EXP(-1*(B67-_Muc)/_sc)*(1/_sc)*(1/(1+EXP(-1*(B67-_Muc)/_sc))^2)+$L$3</f>
        <v>6.7790497808506895</v>
      </c>
      <c r="O67">
        <f t="shared" si="6"/>
        <v>114.13640466942576</v>
      </c>
      <c r="P67">
        <f t="shared" si="7"/>
        <v>8.1346914372200931</v>
      </c>
    </row>
    <row r="68" spans="1:16" x14ac:dyDescent="0.25">
      <c r="A68">
        <f>Input!G69</f>
        <v>65</v>
      </c>
      <c r="B68">
        <f t="shared" ref="B68:B71" si="13">A68-$A$3</f>
        <v>65</v>
      </c>
      <c r="C68" s="4">
        <f>Input!I69</f>
        <v>982.66562171428575</v>
      </c>
      <c r="D68">
        <f t="shared" ref="D68:D71" si="14">C68-$C$3</f>
        <v>981.86718800000006</v>
      </c>
      <c r="E68">
        <f t="shared" si="11"/>
        <v>391.30632176595668</v>
      </c>
      <c r="F68">
        <f t="shared" ref="F68:F71" si="15">(D68-E68)^2</f>
        <v>348762.13672710367</v>
      </c>
      <c r="G68">
        <f t="shared" ref="G68:G71" si="16">(E68-$H$4)^2</f>
        <v>178886.15342822723</v>
      </c>
      <c r="L68">
        <f>Input!J69</f>
        <v>17.69431714285713</v>
      </c>
      <c r="M68">
        <f t="shared" ref="M68:M71" si="17">L68-$L$3</f>
        <v>17.591293428571415</v>
      </c>
      <c r="N68">
        <f t="shared" si="12"/>
        <v>6.8928032956326248</v>
      </c>
      <c r="O68">
        <f t="shared" ref="O68:O71" si="18">(L68-N68)^2</f>
        <v>116.67270139178274</v>
      </c>
      <c r="P68">
        <f t="shared" ref="P68:P71" si="19">(N68-$Q$4)^2</f>
        <v>7.4987498444430392</v>
      </c>
    </row>
    <row r="69" spans="1:16" x14ac:dyDescent="0.25">
      <c r="A69">
        <f>Input!G70</f>
        <v>66</v>
      </c>
      <c r="B69">
        <f t="shared" si="13"/>
        <v>66</v>
      </c>
      <c r="C69" s="4">
        <f>Input!I70</f>
        <v>1000.7977895714287</v>
      </c>
      <c r="D69">
        <f t="shared" si="14"/>
        <v>999.99935585714297</v>
      </c>
      <c r="E69">
        <f t="shared" si="11"/>
        <v>398.15373832400536</v>
      </c>
      <c r="F69">
        <f t="shared" si="15"/>
        <v>362218.14734384371</v>
      </c>
      <c r="G69">
        <f t="shared" si="16"/>
        <v>173140.81976458523</v>
      </c>
      <c r="L69">
        <f>Input!J70</f>
        <v>18.132167857142917</v>
      </c>
      <c r="M69">
        <f t="shared" si="17"/>
        <v>18.029144142857202</v>
      </c>
      <c r="N69">
        <f t="shared" si="12"/>
        <v>7.0083838711415769</v>
      </c>
      <c r="O69">
        <f t="shared" si="18"/>
        <v>123.73857016721988</v>
      </c>
      <c r="P69">
        <f t="shared" si="19"/>
        <v>6.8791005935588716</v>
      </c>
    </row>
    <row r="70" spans="1:16" x14ac:dyDescent="0.25">
      <c r="A70">
        <f>Input!G71</f>
        <v>67</v>
      </c>
      <c r="B70">
        <f t="shared" si="13"/>
        <v>67</v>
      </c>
      <c r="C70" s="4">
        <f>Input!I71</f>
        <v>1019.0329810000001</v>
      </c>
      <c r="D70">
        <f t="shared" si="14"/>
        <v>1018.2345472857144</v>
      </c>
      <c r="E70">
        <f t="shared" si="11"/>
        <v>405.11765957170729</v>
      </c>
      <c r="F70">
        <f t="shared" si="15"/>
        <v>375912.31800011045</v>
      </c>
      <c r="G70">
        <f t="shared" si="16"/>
        <v>167393.91376015724</v>
      </c>
      <c r="L70">
        <f>Input!J71</f>
        <v>18.235191428571397</v>
      </c>
      <c r="M70">
        <f t="shared" si="17"/>
        <v>18.132167714285682</v>
      </c>
      <c r="N70">
        <f t="shared" si="12"/>
        <v>7.1258169298601759</v>
      </c>
      <c r="O70">
        <f t="shared" si="18"/>
        <v>123.41820175261522</v>
      </c>
      <c r="P70">
        <f t="shared" si="19"/>
        <v>6.2768833348069419</v>
      </c>
    </row>
    <row r="71" spans="1:16" x14ac:dyDescent="0.25">
      <c r="A71">
        <f>Input!G72</f>
        <v>68</v>
      </c>
      <c r="B71">
        <f t="shared" si="13"/>
        <v>68</v>
      </c>
      <c r="C71" s="4">
        <f>Input!I72</f>
        <v>1035.9546205714287</v>
      </c>
      <c r="D71">
        <f t="shared" si="14"/>
        <v>1035.156186857143</v>
      </c>
      <c r="E71">
        <f t="shared" si="11"/>
        <v>412.19995079231558</v>
      </c>
      <c r="F71">
        <f t="shared" si="15"/>
        <v>388074.47205205698</v>
      </c>
      <c r="G71">
        <f t="shared" si="16"/>
        <v>161648.80349275665</v>
      </c>
      <c r="L71">
        <f>Input!J72</f>
        <v>16.921639571428614</v>
      </c>
      <c r="M71">
        <f t="shared" si="17"/>
        <v>16.818615857142898</v>
      </c>
      <c r="N71">
        <f t="shared" si="12"/>
        <v>7.2451281070305118</v>
      </c>
      <c r="O71">
        <f t="shared" si="18"/>
        <v>93.634874120627899</v>
      </c>
      <c r="P71">
        <f t="shared" si="19"/>
        <v>5.6932809897101357</v>
      </c>
    </row>
    <row r="72" spans="1:16" x14ac:dyDescent="0.25">
      <c r="A72">
        <f>Input!G73</f>
        <v>69</v>
      </c>
      <c r="B72">
        <f t="shared" ref="B72:B107" si="20">A72-$A$3</f>
        <v>69</v>
      </c>
      <c r="C72" s="4">
        <f>Input!I73</f>
        <v>1051.1763694285714</v>
      </c>
      <c r="D72">
        <f t="shared" ref="D72:D107" si="21">C72-$C$3</f>
        <v>1050.3779357142857</v>
      </c>
      <c r="E72">
        <f t="shared" ref="E72:E107" si="22">(_Ac/(1+EXP(-1*(B72-_Muc)/_sc)))</f>
        <v>419.40250300915142</v>
      </c>
      <c r="F72">
        <f t="shared" ref="F72:F107" si="23">(D72-E72)^2</f>
        <v>398129.99667743157</v>
      </c>
      <c r="G72">
        <f t="shared" ref="G72:G107" si="24">(E72-$H$4)^2</f>
        <v>155909.02558942238</v>
      </c>
      <c r="L72">
        <f>Input!J73</f>
        <v>15.221748857142757</v>
      </c>
      <c r="M72">
        <f t="shared" ref="M72:M107" si="25">L72-$L$3</f>
        <v>15.118725142857043</v>
      </c>
      <c r="N72">
        <f t="shared" ref="N72:N107" si="26">_Ac*EXP(-1*(B72-_Muc)/_sc)*(1/_sc)*(1/(1+EXP(-1*(B72-_Muc)/_sc))^2)+$L$3</f>
        <v>7.3663432468979613</v>
      </c>
      <c r="O72">
        <f t="shared" ref="O72:O107" si="27">(L72-N72)^2</f>
        <v>61.707397301465406</v>
      </c>
      <c r="P72">
        <f t="shared" ref="P72:P107" si="28">(N72-$Q$4)^2</f>
        <v>5.1295209743424177</v>
      </c>
    </row>
    <row r="73" spans="1:16" x14ac:dyDescent="0.25">
      <c r="A73">
        <f>Input!G74</f>
        <v>70</v>
      </c>
      <c r="B73">
        <f t="shared" si="20"/>
        <v>70</v>
      </c>
      <c r="C73" s="4">
        <f>Input!I74</f>
        <v>1063.5649671428571</v>
      </c>
      <c r="D73">
        <f t="shared" si="21"/>
        <v>1062.7665334285714</v>
      </c>
      <c r="E73">
        <f t="shared" si="22"/>
        <v>426.72723319261388</v>
      </c>
      <c r="F73">
        <f t="shared" si="23"/>
        <v>404545.9914446465</v>
      </c>
      <c r="G73">
        <f t="shared" si="24"/>
        <v>150178.29140201493</v>
      </c>
      <c r="L73">
        <f>Input!J74</f>
        <v>12.388597714285652</v>
      </c>
      <c r="M73">
        <f t="shared" si="25"/>
        <v>12.285573999999938</v>
      </c>
      <c r="N73">
        <f t="shared" si="26"/>
        <v>7.4894883986764551</v>
      </c>
      <c r="O73">
        <f t="shared" si="27"/>
        <v>24.001272086288811</v>
      </c>
      <c r="P73">
        <f t="shared" si="28"/>
        <v>4.586876443479829</v>
      </c>
    </row>
    <row r="74" spans="1:16" x14ac:dyDescent="0.25">
      <c r="A74">
        <f>Input!G75</f>
        <v>71</v>
      </c>
      <c r="B74">
        <f t="shared" si="20"/>
        <v>71</v>
      </c>
      <c r="C74" s="4">
        <f>Input!I75</f>
        <v>1075.7217615714285</v>
      </c>
      <c r="D74">
        <f t="shared" si="21"/>
        <v>1074.9233278571428</v>
      </c>
      <c r="E74">
        <f t="shared" si="22"/>
        <v>434.17608446301131</v>
      </c>
      <c r="F74">
        <f t="shared" si="23"/>
        <v>410557.02991717838</v>
      </c>
      <c r="G74">
        <f t="shared" si="24"/>
        <v>144460.49336986479</v>
      </c>
      <c r="L74">
        <f>Input!J75</f>
        <v>12.156794428571402</v>
      </c>
      <c r="M74">
        <f t="shared" si="25"/>
        <v>12.053770714285688</v>
      </c>
      <c r="N74">
        <f t="shared" si="26"/>
        <v>7.6145898122255407</v>
      </c>
      <c r="O74">
        <f t="shared" si="27"/>
        <v>20.631622776753655</v>
      </c>
      <c r="P74">
        <f t="shared" si="28"/>
        <v>4.0666675552623053</v>
      </c>
    </row>
    <row r="75" spans="1:16" x14ac:dyDescent="0.25">
      <c r="A75">
        <f>Input!G76</f>
        <v>72</v>
      </c>
      <c r="B75">
        <f t="shared" si="20"/>
        <v>72</v>
      </c>
      <c r="C75" s="4">
        <f>Input!I76</f>
        <v>1088.3421624285716</v>
      </c>
      <c r="D75">
        <f t="shared" si="21"/>
        <v>1087.5437287142859</v>
      </c>
      <c r="E75">
        <f t="shared" si="22"/>
        <v>441.75102628892148</v>
      </c>
      <c r="F75">
        <f t="shared" si="23"/>
        <v>417048.21450585523</v>
      </c>
      <c r="G75">
        <f t="shared" si="24"/>
        <v>138759.71157379754</v>
      </c>
      <c r="L75">
        <f>Input!J76</f>
        <v>12.620400857143068</v>
      </c>
      <c r="M75">
        <f t="shared" si="25"/>
        <v>12.517377142857354</v>
      </c>
      <c r="N75">
        <f t="shared" si="26"/>
        <v>7.7416739334295244</v>
      </c>
      <c r="O75">
        <f t="shared" si="27"/>
        <v>23.801976396167415</v>
      </c>
      <c r="P75">
        <f t="shared" si="28"/>
        <v>3.5702627559354232</v>
      </c>
    </row>
    <row r="76" spans="1:16" x14ac:dyDescent="0.25">
      <c r="A76">
        <f>Input!G77</f>
        <v>73</v>
      </c>
      <c r="B76">
        <f t="shared" si="20"/>
        <v>73</v>
      </c>
      <c r="C76" s="4">
        <f>Input!I77</f>
        <v>1098.799066</v>
      </c>
      <c r="D76">
        <f t="shared" si="21"/>
        <v>1098.0006322857143</v>
      </c>
      <c r="E76">
        <f t="shared" si="22"/>
        <v>449.45405468077854</v>
      </c>
      <c r="F76">
        <f t="shared" si="23"/>
        <v>420612.66332307504</v>
      </c>
      <c r="G76">
        <f t="shared" si="24"/>
        <v>133080.2204858941</v>
      </c>
      <c r="L76">
        <f>Input!J77</f>
        <v>10.456903571428484</v>
      </c>
      <c r="M76">
        <f t="shared" si="25"/>
        <v>10.35387985714277</v>
      </c>
      <c r="N76">
        <f t="shared" si="26"/>
        <v>7.8707673992686535</v>
      </c>
      <c r="O76">
        <f t="shared" si="27"/>
        <v>6.6881003009534989</v>
      </c>
      <c r="P76">
        <f t="shared" si="28"/>
        <v>3.0990800841808683</v>
      </c>
    </row>
    <row r="77" spans="1:16" x14ac:dyDescent="0.25">
      <c r="A77">
        <f>Input!G78</f>
        <v>74</v>
      </c>
      <c r="B77">
        <f t="shared" si="20"/>
        <v>74</v>
      </c>
      <c r="C77" s="4">
        <f>Input!I78</f>
        <v>1108.7150952857144</v>
      </c>
      <c r="D77">
        <f t="shared" si="21"/>
        <v>1107.9166615714287</v>
      </c>
      <c r="E77">
        <f t="shared" si="22"/>
        <v>457.28719237937219</v>
      </c>
      <c r="F77">
        <f t="shared" si="23"/>
        <v>423318.70618113718</v>
      </c>
      <c r="G77">
        <f t="shared" si="24"/>
        <v>127426.4959193762</v>
      </c>
      <c r="L77">
        <f>Input!J78</f>
        <v>9.9160292857143304</v>
      </c>
      <c r="M77">
        <f t="shared" si="25"/>
        <v>9.8130055714286168</v>
      </c>
      <c r="N77">
        <f t="shared" si="26"/>
        <v>8.0018970325722041</v>
      </c>
      <c r="O77">
        <f t="shared" si="27"/>
        <v>3.6639022825189533</v>
      </c>
      <c r="P77">
        <f t="shared" si="28"/>
        <v>2.654588494479607</v>
      </c>
    </row>
    <row r="78" spans="1:16" x14ac:dyDescent="0.25">
      <c r="A78">
        <f>Input!G79</f>
        <v>75</v>
      </c>
      <c r="B78">
        <f t="shared" si="20"/>
        <v>75</v>
      </c>
      <c r="C78" s="4">
        <f>Input!I79</f>
        <v>1118.9144395714286</v>
      </c>
      <c r="D78">
        <f t="shared" si="21"/>
        <v>1118.1160058571429</v>
      </c>
      <c r="E78">
        <f t="shared" si="22"/>
        <v>465.2524890389364</v>
      </c>
      <c r="F78">
        <f t="shared" si="23"/>
        <v>426230.77159223671</v>
      </c>
      <c r="G78">
        <f t="shared" si="24"/>
        <v>121803.22218303</v>
      </c>
      <c r="L78">
        <f>Input!J79</f>
        <v>10.199344285714233</v>
      </c>
      <c r="M78">
        <f t="shared" si="25"/>
        <v>10.096320571428519</v>
      </c>
      <c r="N78">
        <f t="shared" si="26"/>
        <v>8.1350898364430666</v>
      </c>
      <c r="O78">
        <f t="shared" si="27"/>
        <v>4.2611464313358054</v>
      </c>
      <c r="P78">
        <f t="shared" si="28"/>
        <v>2.2383091988842216</v>
      </c>
    </row>
    <row r="79" spans="1:16" x14ac:dyDescent="0.25">
      <c r="A79">
        <f>Input!G80</f>
        <v>76</v>
      </c>
      <c r="B79">
        <f t="shared" si="20"/>
        <v>76</v>
      </c>
      <c r="C79" s="4">
        <f>Input!I80</f>
        <v>1129.1137840000001</v>
      </c>
      <c r="D79">
        <f t="shared" si="21"/>
        <v>1128.3153502857144</v>
      </c>
      <c r="E79">
        <f t="shared" si="22"/>
        <v>473.35202140449513</v>
      </c>
      <c r="F79">
        <f t="shared" si="23"/>
        <v>428976.96217916819</v>
      </c>
      <c r="G79">
        <f t="shared" si="24"/>
        <v>116215.29944460191</v>
      </c>
      <c r="L79">
        <f>Input!J80</f>
        <v>10.199344428571521</v>
      </c>
      <c r="M79">
        <f t="shared" si="25"/>
        <v>10.096320714285808</v>
      </c>
      <c r="N79">
        <f t="shared" si="26"/>
        <v>8.2703729883433219</v>
      </c>
      <c r="O79">
        <f t="shared" si="27"/>
        <v>3.720930817216054</v>
      </c>
      <c r="P79">
        <f t="shared" si="28"/>
        <v>1.8518170265050617</v>
      </c>
    </row>
    <row r="80" spans="1:16" x14ac:dyDescent="0.25">
      <c r="A80">
        <f>Input!G81</f>
        <v>77</v>
      </c>
      <c r="B80">
        <f t="shared" si="20"/>
        <v>77</v>
      </c>
      <c r="C80" s="4">
        <f>Input!I81</f>
        <v>1139.1328368571428</v>
      </c>
      <c r="D80">
        <f t="shared" si="21"/>
        <v>1138.3344031428571</v>
      </c>
      <c r="E80">
        <f t="shared" si="22"/>
        <v>481.58789348311905</v>
      </c>
      <c r="F80">
        <f t="shared" si="23"/>
        <v>431315.97795024846</v>
      </c>
      <c r="G80">
        <f t="shared" si="24"/>
        <v>110667.85130761781</v>
      </c>
      <c r="L80">
        <f>Input!J81</f>
        <v>10.019052857142697</v>
      </c>
      <c r="M80">
        <f t="shared" si="25"/>
        <v>9.9160291428569831</v>
      </c>
      <c r="N80">
        <f t="shared" si="26"/>
        <v>8.407773833830019</v>
      </c>
      <c r="O80">
        <f t="shared" si="27"/>
        <v>2.5962200909674564</v>
      </c>
      <c r="P80">
        <f t="shared" si="28"/>
        <v>1.4967417999399388</v>
      </c>
    </row>
    <row r="81" spans="1:16" x14ac:dyDescent="0.25">
      <c r="A81">
        <f>Input!G82</f>
        <v>78</v>
      </c>
      <c r="B81">
        <f t="shared" si="20"/>
        <v>78</v>
      </c>
      <c r="C81" s="4">
        <f>Input!I82</f>
        <v>1148.0958969999999</v>
      </c>
      <c r="D81">
        <f t="shared" si="21"/>
        <v>1147.2974632857142</v>
      </c>
      <c r="E81">
        <f t="shared" si="22"/>
        <v>489.96223670873803</v>
      </c>
      <c r="F81">
        <f t="shared" si="23"/>
        <v>432089.60009900463</v>
      </c>
      <c r="G81">
        <f t="shared" si="24"/>
        <v>105166.23260608564</v>
      </c>
      <c r="L81">
        <f>Input!J82</f>
        <v>8.9630601428571026</v>
      </c>
      <c r="M81">
        <f t="shared" si="25"/>
        <v>8.8600364285713891</v>
      </c>
      <c r="N81">
        <f t="shared" si="26"/>
        <v>8.547319879930205</v>
      </c>
      <c r="O81">
        <f t="shared" si="27"/>
        <v>0.17283996621852593</v>
      </c>
      <c r="P81">
        <f t="shared" si="28"/>
        <v>1.1747697277978699</v>
      </c>
    </row>
    <row r="82" spans="1:16" x14ac:dyDescent="0.25">
      <c r="A82">
        <f>Input!G83</f>
        <v>79</v>
      </c>
      <c r="B82">
        <f t="shared" si="20"/>
        <v>79</v>
      </c>
      <c r="C82" s="4">
        <f>Input!I83</f>
        <v>1156.0544764285714</v>
      </c>
      <c r="D82">
        <f t="shared" si="21"/>
        <v>1155.2560427142857</v>
      </c>
      <c r="E82">
        <f t="shared" si="22"/>
        <v>498.47721010014442</v>
      </c>
      <c r="F82">
        <f t="shared" si="23"/>
        <v>431358.43496999418</v>
      </c>
      <c r="G82">
        <f t="shared" si="24"/>
        <v>99716.037421544956</v>
      </c>
      <c r="L82">
        <f>Input!J83</f>
        <v>7.958579428571511</v>
      </c>
      <c r="M82">
        <f t="shared" si="25"/>
        <v>7.8555557142857966</v>
      </c>
      <c r="N82">
        <f t="shared" si="26"/>
        <v>8.6890387881441669</v>
      </c>
      <c r="O82">
        <f t="shared" si="27"/>
        <v>0.53357087598729447</v>
      </c>
      <c r="P82">
        <f t="shared" si="28"/>
        <v>0.88764481238407544</v>
      </c>
    </row>
    <row r="83" spans="1:16" x14ac:dyDescent="0.25">
      <c r="A83">
        <f>Input!G84</f>
        <v>80</v>
      </c>
      <c r="B83">
        <f t="shared" si="20"/>
        <v>80</v>
      </c>
      <c r="C83" s="4">
        <f>Input!I84</f>
        <v>1163.3176458571429</v>
      </c>
      <c r="D83">
        <f t="shared" si="21"/>
        <v>1162.5192121428572</v>
      </c>
      <c r="E83">
        <f t="shared" si="22"/>
        <v>507.13500041180885</v>
      </c>
      <c r="F83">
        <f t="shared" si="23"/>
        <v>429528.46498632763</v>
      </c>
      <c r="G83">
        <f t="shared" si="24"/>
        <v>94323.107326925921</v>
      </c>
      <c r="L83">
        <f>Input!J84</f>
        <v>7.263169428571473</v>
      </c>
      <c r="M83">
        <f t="shared" si="25"/>
        <v>7.1601457142857585</v>
      </c>
      <c r="N83">
        <f t="shared" si="26"/>
        <v>8.8329583670655278</v>
      </c>
      <c r="O83">
        <f t="shared" si="27"/>
        <v>2.4642373114182914</v>
      </c>
      <c r="P83">
        <f t="shared" si="28"/>
        <v>0.63717027152665251</v>
      </c>
    </row>
    <row r="84" spans="1:16" x14ac:dyDescent="0.25">
      <c r="A84">
        <f>Input!G85</f>
        <v>81</v>
      </c>
      <c r="B84">
        <f t="shared" si="20"/>
        <v>81</v>
      </c>
      <c r="C84" s="4">
        <f>Input!I85</f>
        <v>1169.2930192857143</v>
      </c>
      <c r="D84">
        <f t="shared" si="21"/>
        <v>1168.4945855714286</v>
      </c>
      <c r="E84">
        <f t="shared" si="22"/>
        <v>515.93782227711961</v>
      </c>
      <c r="F84">
        <f t="shared" si="23"/>
        <v>425830.32932114485</v>
      </c>
      <c r="G84">
        <f t="shared" si="24"/>
        <v>88993.539861671685</v>
      </c>
      <c r="L84">
        <f>Input!J85</f>
        <v>5.9753734285714017</v>
      </c>
      <c r="M84">
        <f t="shared" si="25"/>
        <v>5.8723497142856873</v>
      </c>
      <c r="N84">
        <f t="shared" si="26"/>
        <v>8.9791065646067878</v>
      </c>
      <c r="O84">
        <f t="shared" si="27"/>
        <v>9.0224127525169742</v>
      </c>
      <c r="P84">
        <f t="shared" si="28"/>
        <v>0.42520997343367928</v>
      </c>
    </row>
    <row r="85" spans="1:16" x14ac:dyDescent="0.25">
      <c r="A85">
        <f>Input!G86</f>
        <v>82</v>
      </c>
      <c r="B85">
        <f t="shared" si="20"/>
        <v>82</v>
      </c>
      <c r="C85" s="4">
        <f>Input!I86</f>
        <v>1174.9335658571429</v>
      </c>
      <c r="D85">
        <f t="shared" si="21"/>
        <v>1174.1351321428572</v>
      </c>
      <c r="E85">
        <f t="shared" si="22"/>
        <v>524.88791834364577</v>
      </c>
      <c r="F85">
        <f t="shared" si="23"/>
        <v>421521.94462603895</v>
      </c>
      <c r="G85">
        <f t="shared" si="24"/>
        <v>83733.697242560724</v>
      </c>
      <c r="L85">
        <f>Input!J86</f>
        <v>5.6405465714285583</v>
      </c>
      <c r="M85">
        <f t="shared" si="25"/>
        <v>5.5375228571428439</v>
      </c>
      <c r="N85">
        <f t="shared" si="26"/>
        <v>9.1275114598186402</v>
      </c>
      <c r="O85">
        <f t="shared" si="27"/>
        <v>12.158924132865256</v>
      </c>
      <c r="P85">
        <f t="shared" si="28"/>
        <v>0.25368988337403003</v>
      </c>
    </row>
    <row r="86" spans="1:16" x14ac:dyDescent="0.25">
      <c r="A86">
        <f>Input!G87</f>
        <v>83</v>
      </c>
      <c r="B86">
        <f t="shared" si="20"/>
        <v>83</v>
      </c>
      <c r="C86" s="4">
        <f>Input!I87</f>
        <v>1180.8316715714286</v>
      </c>
      <c r="D86">
        <f t="shared" si="21"/>
        <v>1180.0332378571429</v>
      </c>
      <c r="E86">
        <f t="shared" si="22"/>
        <v>533.98755940001058</v>
      </c>
      <c r="F86">
        <f t="shared" si="23"/>
        <v>417375.01865313645</v>
      </c>
      <c r="G86">
        <f t="shared" si="24"/>
        <v>78550.215314644447</v>
      </c>
      <c r="L86">
        <f>Input!J87</f>
        <v>5.898105714285748</v>
      </c>
      <c r="M86">
        <f t="shared" si="25"/>
        <v>5.7950820000000336</v>
      </c>
      <c r="N86">
        <f t="shared" si="26"/>
        <v>9.2782012542913499</v>
      </c>
      <c r="O86">
        <f t="shared" si="27"/>
        <v>11.425045859565762</v>
      </c>
      <c r="P86">
        <f t="shared" si="28"/>
        <v>0.12459952087493582</v>
      </c>
    </row>
    <row r="87" spans="1:16" x14ac:dyDescent="0.25">
      <c r="A87">
        <f>Input!G88</f>
        <v>84</v>
      </c>
      <c r="B87">
        <f t="shared" si="20"/>
        <v>84</v>
      </c>
      <c r="C87" s="4">
        <f>Input!I88</f>
        <v>1187.2448957142858</v>
      </c>
      <c r="D87">
        <f t="shared" si="21"/>
        <v>1186.4464620000001</v>
      </c>
      <c r="E87">
        <f t="shared" si="22"/>
        <v>543.23904449395434</v>
      </c>
      <c r="F87">
        <f t="shared" si="23"/>
        <v>413715.78193479666</v>
      </c>
      <c r="G87">
        <f t="shared" si="24"/>
        <v>73450.012746679917</v>
      </c>
      <c r="L87">
        <f>Input!J88</f>
        <v>6.4132241428571888</v>
      </c>
      <c r="M87">
        <f t="shared" si="25"/>
        <v>6.3102004285714743</v>
      </c>
      <c r="N87">
        <f t="shared" si="26"/>
        <v>9.431204263126185</v>
      </c>
      <c r="O87">
        <f t="shared" si="27"/>
        <v>9.1082040063388643</v>
      </c>
      <c r="P87">
        <f t="shared" si="28"/>
        <v>3.9993426024953108E-2</v>
      </c>
    </row>
    <row r="88" spans="1:16" x14ac:dyDescent="0.25">
      <c r="A88">
        <f>Input!G89</f>
        <v>85</v>
      </c>
      <c r="B88">
        <f t="shared" si="20"/>
        <v>85</v>
      </c>
      <c r="C88" s="4">
        <f>Input!I89</f>
        <v>1193.6838757142857</v>
      </c>
      <c r="D88">
        <f t="shared" si="21"/>
        <v>1192.885442</v>
      </c>
      <c r="E88">
        <f t="shared" si="22"/>
        <v>552.6447010411465</v>
      </c>
      <c r="F88">
        <f t="shared" si="23"/>
        <v>409908.20638354175</v>
      </c>
      <c r="G88">
        <f t="shared" si="24"/>
        <v>68440.300475402502</v>
      </c>
      <c r="L88">
        <f>Input!J89</f>
        <v>6.4389799999999013</v>
      </c>
      <c r="M88">
        <f t="shared" si="25"/>
        <v>6.3359562857141869</v>
      </c>
      <c r="N88">
        <f t="shared" si="26"/>
        <v>9.5865489054649071</v>
      </c>
      <c r="O88">
        <f t="shared" si="27"/>
        <v>9.9071900146501743</v>
      </c>
      <c r="P88">
        <f t="shared" si="28"/>
        <v>1.9926333616375243E-3</v>
      </c>
    </row>
    <row r="89" spans="1:16" x14ac:dyDescent="0.25">
      <c r="A89">
        <f>Input!G90</f>
        <v>86</v>
      </c>
      <c r="B89">
        <f t="shared" si="20"/>
        <v>86</v>
      </c>
      <c r="C89" s="4">
        <f>Input!I90</f>
        <v>1199.8395405714286</v>
      </c>
      <c r="D89">
        <f t="shared" si="21"/>
        <v>1199.0411068571429</v>
      </c>
      <c r="E89">
        <f t="shared" si="22"/>
        <v>562.20688492430236</v>
      </c>
      <c r="F89">
        <f t="shared" si="23"/>
        <v>405557.82622480649</v>
      </c>
      <c r="G89">
        <f t="shared" si="24"/>
        <v>63528.591402928971</v>
      </c>
      <c r="L89">
        <f>Input!J90</f>
        <v>6.1556648571429378</v>
      </c>
      <c r="M89">
        <f t="shared" si="25"/>
        <v>6.0526411428572233</v>
      </c>
      <c r="N89">
        <f t="shared" si="26"/>
        <v>9.7442636945650349</v>
      </c>
      <c r="O89">
        <f t="shared" si="27"/>
        <v>12.878041615947227</v>
      </c>
      <c r="P89">
        <f t="shared" si="28"/>
        <v>1.2786151709514228E-2</v>
      </c>
    </row>
    <row r="90" spans="1:16" x14ac:dyDescent="0.25">
      <c r="A90">
        <f>Input!G91</f>
        <v>87</v>
      </c>
      <c r="B90">
        <f t="shared" si="20"/>
        <v>87</v>
      </c>
      <c r="C90" s="4">
        <f>Input!I91</f>
        <v>1206.4845680000001</v>
      </c>
      <c r="D90">
        <f t="shared" si="21"/>
        <v>1205.6861342857144</v>
      </c>
      <c r="E90">
        <f t="shared" si="22"/>
        <v>571.92798058214282</v>
      </c>
      <c r="F90">
        <f t="shared" si="23"/>
        <v>401649.39738575986</v>
      </c>
      <c r="G90">
        <f t="shared" si="24"/>
        <v>58722.710351524773</v>
      </c>
      <c r="L90">
        <f>Input!J91</f>
        <v>6.6450274285714386</v>
      </c>
      <c r="M90">
        <f t="shared" si="25"/>
        <v>6.5420037142857241</v>
      </c>
      <c r="N90">
        <f t="shared" si="26"/>
        <v>9.9043772274086308</v>
      </c>
      <c r="O90">
        <f t="shared" si="27"/>
        <v>10.623361111180046</v>
      </c>
      <c r="P90">
        <f t="shared" si="28"/>
        <v>7.4632448215201388E-2</v>
      </c>
    </row>
    <row r="91" spans="1:16" x14ac:dyDescent="0.25">
      <c r="A91">
        <f>Input!G92</f>
        <v>88</v>
      </c>
      <c r="B91">
        <f t="shared" si="20"/>
        <v>88</v>
      </c>
      <c r="C91" s="4">
        <f>Input!I92</f>
        <v>1213.6962257142859</v>
      </c>
      <c r="D91">
        <f t="shared" si="21"/>
        <v>1212.8977920000002</v>
      </c>
      <c r="E91">
        <f t="shared" si="22"/>
        <v>581.81040108772413</v>
      </c>
      <c r="F91">
        <f t="shared" si="23"/>
        <v>398271.29496846395</v>
      </c>
      <c r="G91">
        <f t="shared" si="24"/>
        <v>54030.804279900403</v>
      </c>
      <c r="L91">
        <f>Input!J92</f>
        <v>7.2116577142858205</v>
      </c>
      <c r="M91">
        <f t="shared" si="25"/>
        <v>7.108634000000106</v>
      </c>
      <c r="N91">
        <f t="shared" si="26"/>
        <v>10.066918173832079</v>
      </c>
      <c r="O91">
        <f t="shared" si="27"/>
        <v>8.1525122918483106</v>
      </c>
      <c r="P91">
        <f t="shared" si="28"/>
        <v>0.1898609347031314</v>
      </c>
    </row>
    <row r="92" spans="1:16" x14ac:dyDescent="0.25">
      <c r="A92">
        <f>Input!G93</f>
        <v>89</v>
      </c>
      <c r="B92">
        <f t="shared" si="20"/>
        <v>89</v>
      </c>
      <c r="C92" s="4">
        <f>Input!I93</f>
        <v>1221.062418857143</v>
      </c>
      <c r="D92">
        <f t="shared" si="21"/>
        <v>1220.2639851428573</v>
      </c>
      <c r="E92">
        <f t="shared" si="22"/>
        <v>591.85658821565312</v>
      </c>
      <c r="F92">
        <f t="shared" si="23"/>
        <v>394895.85651282477</v>
      </c>
      <c r="G92">
        <f t="shared" si="24"/>
        <v>49461.352765119846</v>
      </c>
      <c r="L92">
        <f>Input!J93</f>
        <v>7.3661931428571279</v>
      </c>
      <c r="M92">
        <f t="shared" si="25"/>
        <v>7.2631694285714135</v>
      </c>
      <c r="N92">
        <f t="shared" si="26"/>
        <v>10.231915265164377</v>
      </c>
      <c r="O92">
        <f t="shared" si="27"/>
        <v>8.2123632822811619</v>
      </c>
      <c r="P92">
        <f t="shared" si="28"/>
        <v>0.36087345434689494</v>
      </c>
    </row>
    <row r="93" spans="1:16" x14ac:dyDescent="0.25">
      <c r="A93">
        <f>Input!G94</f>
        <v>90</v>
      </c>
      <c r="B93">
        <f t="shared" si="20"/>
        <v>90</v>
      </c>
      <c r="C93" s="4">
        <f>Input!I94</f>
        <v>1227.7332021428572</v>
      </c>
      <c r="D93">
        <f t="shared" si="21"/>
        <v>1226.9347684285715</v>
      </c>
      <c r="E93">
        <f t="shared" si="22"/>
        <v>602.0690124976885</v>
      </c>
      <c r="F93">
        <f t="shared" si="23"/>
        <v>390457.21293507383</v>
      </c>
      <c r="G93">
        <f t="shared" si="24"/>
        <v>45023.17875411459</v>
      </c>
      <c r="L93">
        <f>Input!J94</f>
        <v>6.6707832857141511</v>
      </c>
      <c r="M93">
        <f t="shared" si="25"/>
        <v>6.5677595714284367</v>
      </c>
      <c r="N93">
        <f t="shared" si="26"/>
        <v>10.399397282361269</v>
      </c>
      <c r="O93">
        <f t="shared" si="27"/>
        <v>13.902562335992794</v>
      </c>
      <c r="P93">
        <f t="shared" si="28"/>
        <v>0.5901457665178993</v>
      </c>
    </row>
    <row r="94" spans="1:16" x14ac:dyDescent="0.25">
      <c r="A94">
        <f>Input!G95</f>
        <v>91</v>
      </c>
      <c r="B94">
        <f t="shared" si="20"/>
        <v>91</v>
      </c>
      <c r="C94" s="4">
        <f>Input!I95</f>
        <v>1233.3737487142857</v>
      </c>
      <c r="D94">
        <f t="shared" si="21"/>
        <v>1232.575315</v>
      </c>
      <c r="E94">
        <f t="shared" si="22"/>
        <v>612.4501732662211</v>
      </c>
      <c r="F94">
        <f t="shared" si="23"/>
        <v>384555.19141033944</v>
      </c>
      <c r="G94">
        <f t="shared" si="24"/>
        <v>40725.459588690428</v>
      </c>
      <c r="L94">
        <f>Input!J95</f>
        <v>5.6405465714285583</v>
      </c>
      <c r="M94">
        <f t="shared" si="25"/>
        <v>5.5375228571428439</v>
      </c>
      <c r="N94">
        <f t="shared" si="26"/>
        <v>10.569393043622471</v>
      </c>
      <c r="O94">
        <f t="shared" si="27"/>
        <v>24.293527546458378</v>
      </c>
      <c r="P94">
        <f t="shared" si="28"/>
        <v>0.88022902753456034</v>
      </c>
    </row>
    <row r="95" spans="1:16" x14ac:dyDescent="0.25">
      <c r="A95">
        <f>Input!G96</f>
        <v>92</v>
      </c>
      <c r="B95">
        <f t="shared" si="20"/>
        <v>92</v>
      </c>
      <c r="C95" s="4">
        <f>Input!I96</f>
        <v>1237.7007434285715</v>
      </c>
      <c r="D95">
        <f t="shared" si="21"/>
        <v>1236.9023097142858</v>
      </c>
      <c r="E95">
        <f t="shared" si="22"/>
        <v>623.00259868510557</v>
      </c>
      <c r="F95">
        <f t="shared" si="23"/>
        <v>376872.85520171101</v>
      </c>
      <c r="G95">
        <f t="shared" si="24"/>
        <v>36577.738307801337</v>
      </c>
      <c r="L95">
        <f>Input!J96</f>
        <v>4.3269947142857745</v>
      </c>
      <c r="M95">
        <f t="shared" si="25"/>
        <v>4.2239710000000601</v>
      </c>
      <c r="N95">
        <f t="shared" si="26"/>
        <v>10.741931391479255</v>
      </c>
      <c r="O95">
        <f t="shared" si="27"/>
        <v>41.151412572402137</v>
      </c>
      <c r="P95">
        <f t="shared" si="28"/>
        <v>1.233751264891916</v>
      </c>
    </row>
    <row r="96" spans="1:16" x14ac:dyDescent="0.25">
      <c r="A96">
        <f>Input!G97</f>
        <v>93</v>
      </c>
      <c r="B96">
        <f t="shared" si="20"/>
        <v>93</v>
      </c>
      <c r="C96" s="4">
        <f>Input!I97</f>
        <v>1241.9504702857143</v>
      </c>
      <c r="D96">
        <f t="shared" si="21"/>
        <v>1241.1520365714287</v>
      </c>
      <c r="E96">
        <f t="shared" si="22"/>
        <v>633.72884576731008</v>
      </c>
      <c r="F96">
        <f t="shared" si="23"/>
        <v>368962.93272665667</v>
      </c>
      <c r="G96">
        <f t="shared" si="24"/>
        <v>32589.935230732408</v>
      </c>
      <c r="L96">
        <f>Input!J97</f>
        <v>4.2497268571428322</v>
      </c>
      <c r="M96">
        <f t="shared" si="25"/>
        <v>4.1467031428571177</v>
      </c>
      <c r="N96">
        <f t="shared" si="26"/>
        <v>10.917041179339535</v>
      </c>
      <c r="O96">
        <f t="shared" si="27"/>
        <v>44.453080270969274</v>
      </c>
      <c r="P96">
        <f t="shared" si="28"/>
        <v>1.6534188424029053</v>
      </c>
    </row>
    <row r="97" spans="1:16" x14ac:dyDescent="0.25">
      <c r="A97">
        <f>Input!G98</f>
        <v>94</v>
      </c>
      <c r="B97">
        <f t="shared" si="20"/>
        <v>94</v>
      </c>
      <c r="C97" s="4">
        <f>Input!I98</f>
        <v>1245.5047872857144</v>
      </c>
      <c r="D97">
        <f t="shared" si="21"/>
        <v>1244.7063535714287</v>
      </c>
      <c r="E97">
        <f t="shared" si="22"/>
        <v>644.63150037883509</v>
      </c>
      <c r="F97">
        <f t="shared" si="23"/>
        <v>360089.82943411282</v>
      </c>
      <c r="G97">
        <f t="shared" si="24"/>
        <v>28772.359824691041</v>
      </c>
      <c r="L97">
        <f>Input!J98</f>
        <v>3.5543170000000828</v>
      </c>
      <c r="M97">
        <f t="shared" si="25"/>
        <v>3.4512932857143683</v>
      </c>
      <c r="N97">
        <f t="shared" si="26"/>
        <v>11.094751257477576</v>
      </c>
      <c r="O97">
        <f t="shared" si="27"/>
        <v>56.858148791340149</v>
      </c>
      <c r="P97">
        <f t="shared" si="28"/>
        <v>2.1420179135289583</v>
      </c>
    </row>
    <row r="98" spans="1:16" x14ac:dyDescent="0.25">
      <c r="A98">
        <f>Input!G99</f>
        <v>95</v>
      </c>
      <c r="B98">
        <f t="shared" si="20"/>
        <v>95</v>
      </c>
      <c r="C98" s="4">
        <f>Input!I99</f>
        <v>1248.6470094285712</v>
      </c>
      <c r="D98">
        <f t="shared" si="21"/>
        <v>1247.8485757142855</v>
      </c>
      <c r="E98">
        <f t="shared" si="22"/>
        <v>655.71317722833851</v>
      </c>
      <c r="F98">
        <f t="shared" si="23"/>
        <v>350624.33014011127</v>
      </c>
      <c r="G98">
        <f t="shared" si="24"/>
        <v>25135.722860147915</v>
      </c>
      <c r="L98">
        <f>Input!J99</f>
        <v>3.1422221428567809</v>
      </c>
      <c r="M98">
        <f t="shared" si="25"/>
        <v>3.0391984285710665</v>
      </c>
      <c r="N98">
        <f t="shared" si="26"/>
        <v>11.275090458455441</v>
      </c>
      <c r="O98">
        <f t="shared" si="27"/>
        <v>66.14354703886859</v>
      </c>
      <c r="P98">
        <f t="shared" si="28"/>
        <v>2.702415860018677</v>
      </c>
    </row>
    <row r="99" spans="1:16" x14ac:dyDescent="0.25">
      <c r="A99">
        <f>Input!G100</f>
        <v>96</v>
      </c>
      <c r="B99">
        <f t="shared" si="20"/>
        <v>96</v>
      </c>
      <c r="C99" s="4">
        <f>Input!I100</f>
        <v>1251.6346961428571</v>
      </c>
      <c r="D99">
        <f t="shared" si="21"/>
        <v>1250.8362624285714</v>
      </c>
      <c r="E99">
        <f t="shared" si="22"/>
        <v>666.97651984189099</v>
      </c>
      <c r="F99">
        <f t="shared" si="23"/>
        <v>340892.19901338476</v>
      </c>
      <c r="G99">
        <f t="shared" si="24"/>
        <v>21691.148857095399</v>
      </c>
      <c r="L99">
        <f>Input!J100</f>
        <v>2.9876867142859282</v>
      </c>
      <c r="M99">
        <f t="shared" si="25"/>
        <v>2.8846630000002138</v>
      </c>
      <c r="N99">
        <f t="shared" si="26"/>
        <v>11.458087581963317</v>
      </c>
      <c r="O99">
        <f t="shared" si="27"/>
        <v>71.74769085914987</v>
      </c>
      <c r="P99">
        <f t="shared" si="28"/>
        <v>3.3375627128097376</v>
      </c>
    </row>
    <row r="100" spans="1:16" x14ac:dyDescent="0.25">
      <c r="A100">
        <f>Input!G101</f>
        <v>97</v>
      </c>
      <c r="B100">
        <f t="shared" si="20"/>
        <v>97</v>
      </c>
      <c r="C100" s="4">
        <f>Input!I101</f>
        <v>1255.1890131428572</v>
      </c>
      <c r="D100">
        <f t="shared" si="21"/>
        <v>1254.3905794285715</v>
      </c>
      <c r="E100">
        <f t="shared" si="22"/>
        <v>678.42420052227976</v>
      </c>
      <c r="F100">
        <f t="shared" si="23"/>
        <v>331737.26963042608</v>
      </c>
      <c r="G100">
        <f t="shared" si="24"/>
        <v>18450.188825198889</v>
      </c>
      <c r="L100">
        <f>Input!J101</f>
        <v>3.5543170000000828</v>
      </c>
      <c r="M100">
        <f t="shared" si="25"/>
        <v>3.4512932857143683</v>
      </c>
      <c r="N100">
        <f t="shared" si="26"/>
        <v>11.643771379065825</v>
      </c>
      <c r="O100">
        <f t="shared" si="27"/>
        <v>65.439272150985914</v>
      </c>
      <c r="P100">
        <f t="shared" si="28"/>
        <v>4.0504925519799997</v>
      </c>
    </row>
    <row r="101" spans="1:16" x14ac:dyDescent="0.25">
      <c r="A101">
        <f>Input!G102</f>
        <v>98</v>
      </c>
      <c r="B101">
        <f t="shared" si="20"/>
        <v>98</v>
      </c>
      <c r="C101" s="4">
        <f>Input!I102</f>
        <v>1258.5115267142858</v>
      </c>
      <c r="D101">
        <f t="shared" si="21"/>
        <v>1257.7130930000001</v>
      </c>
      <c r="E101">
        <f t="shared" si="22"/>
        <v>690.0589202922522</v>
      </c>
      <c r="F101">
        <f t="shared" si="23"/>
        <v>322231.25979251764</v>
      </c>
      <c r="G101">
        <f t="shared" si="24"/>
        <v>15424.833300614533</v>
      </c>
      <c r="L101">
        <f>Input!J102</f>
        <v>3.3225135714285443</v>
      </c>
      <c r="M101">
        <f t="shared" si="25"/>
        <v>3.2194898571428299</v>
      </c>
      <c r="N101">
        <f t="shared" si="26"/>
        <v>11.832170535841515</v>
      </c>
      <c r="O101">
        <f t="shared" si="27"/>
        <v>72.414261651982173</v>
      </c>
      <c r="P101">
        <f t="shared" si="28"/>
        <v>4.8443248823600484</v>
      </c>
    </row>
    <row r="102" spans="1:16" x14ac:dyDescent="0.25">
      <c r="A102">
        <f>Input!G103</f>
        <v>99</v>
      </c>
      <c r="B102">
        <f t="shared" si="20"/>
        <v>99</v>
      </c>
      <c r="C102" s="4">
        <f>Input!I103</f>
        <v>1262.4521824285714</v>
      </c>
      <c r="D102">
        <f t="shared" si="21"/>
        <v>1261.6537487142857</v>
      </c>
      <c r="E102">
        <f t="shared" si="22"/>
        <v>701.88340882109219</v>
      </c>
      <c r="F102">
        <f t="shared" si="23"/>
        <v>313342.8334241414</v>
      </c>
      <c r="G102">
        <f t="shared" si="24"/>
        <v>12627.52568201728</v>
      </c>
      <c r="L102">
        <f>Input!J103</f>
        <v>3.94065571428564</v>
      </c>
      <c r="M102">
        <f t="shared" si="25"/>
        <v>3.8376319999999255</v>
      </c>
      <c r="N102">
        <f t="shared" si="26"/>
        <v>12.023313656402753</v>
      </c>
      <c r="O102">
        <f t="shared" si="27"/>
        <v>65.329359409268832</v>
      </c>
      <c r="P102">
        <f t="shared" si="28"/>
        <v>5.7222659812403167</v>
      </c>
    </row>
    <row r="103" spans="1:16" x14ac:dyDescent="0.25">
      <c r="A103">
        <f>Input!G104</f>
        <v>100</v>
      </c>
      <c r="B103">
        <f t="shared" si="20"/>
        <v>100</v>
      </c>
      <c r="C103" s="4">
        <f>Input!I104</f>
        <v>1265.8519638571429</v>
      </c>
      <c r="D103">
        <f t="shared" si="21"/>
        <v>1265.0535301428572</v>
      </c>
      <c r="E103">
        <f t="shared" si="22"/>
        <v>713.90042433390113</v>
      </c>
      <c r="F103">
        <f t="shared" si="23"/>
        <v>303769.74604285834</v>
      </c>
      <c r="G103">
        <f t="shared" si="24"/>
        <v>10071.175868143479</v>
      </c>
      <c r="L103">
        <f>Input!J104</f>
        <v>3.3997814285714867</v>
      </c>
      <c r="M103">
        <f t="shared" si="25"/>
        <v>3.2967577142857722</v>
      </c>
      <c r="N103">
        <f t="shared" si="26"/>
        <v>12.217229245283381</v>
      </c>
      <c r="O103">
        <f t="shared" si="27"/>
        <v>77.747386000437345</v>
      </c>
      <c r="P103">
        <f t="shared" si="28"/>
        <v>6.6876102144225777</v>
      </c>
    </row>
    <row r="104" spans="1:16" x14ac:dyDescent="0.25">
      <c r="A104">
        <f>Input!G105</f>
        <v>101</v>
      </c>
      <c r="B104">
        <f t="shared" si="20"/>
        <v>101</v>
      </c>
      <c r="C104" s="4">
        <f>Input!I105</f>
        <v>1269.0199420000001</v>
      </c>
      <c r="D104">
        <f t="shared" si="21"/>
        <v>1268.2215082857144</v>
      </c>
      <c r="E104">
        <f t="shared" si="22"/>
        <v>726.11275350294511</v>
      </c>
      <c r="F104">
        <f t="shared" si="23"/>
        <v>293881.90201212472</v>
      </c>
      <c r="G104">
        <f t="shared" si="24"/>
        <v>7769.174198888938</v>
      </c>
      <c r="L104">
        <f>Input!J105</f>
        <v>3.1679781428572369</v>
      </c>
      <c r="M104">
        <f t="shared" si="25"/>
        <v>3.0649544285715224</v>
      </c>
      <c r="N104">
        <f t="shared" si="26"/>
        <v>12.413945689181515</v>
      </c>
      <c r="O104">
        <f t="shared" si="27"/>
        <v>85.487915867681807</v>
      </c>
      <c r="P104">
        <f t="shared" si="28"/>
        <v>7.7437413166765685</v>
      </c>
    </row>
    <row r="105" spans="1:16" x14ac:dyDescent="0.25">
      <c r="A105">
        <f>Input!G106</f>
        <v>102</v>
      </c>
      <c r="B105">
        <f t="shared" si="20"/>
        <v>102</v>
      </c>
      <c r="C105" s="4">
        <f>Input!I106</f>
        <v>1272.1879202857144</v>
      </c>
      <c r="D105">
        <f t="shared" si="21"/>
        <v>1271.3894865714287</v>
      </c>
      <c r="E105">
        <f t="shared" si="22"/>
        <v>738.52321132041732</v>
      </c>
      <c r="F105">
        <f t="shared" si="23"/>
        <v>283946.46729988669</v>
      </c>
      <c r="G105">
        <f t="shared" si="24"/>
        <v>5735.4057017214664</v>
      </c>
      <c r="L105">
        <f>Input!J106</f>
        <v>3.1679782857142982</v>
      </c>
      <c r="M105">
        <f t="shared" si="25"/>
        <v>3.0649545714285837</v>
      </c>
      <c r="N105">
        <f t="shared" si="26"/>
        <v>12.613491238045153</v>
      </c>
      <c r="O105">
        <f t="shared" si="27"/>
        <v>89.21771493264994</v>
      </c>
      <c r="P105">
        <f t="shared" si="28"/>
        <v>8.8941336324702558</v>
      </c>
    </row>
    <row r="106" spans="1:16" x14ac:dyDescent="0.25">
      <c r="A106">
        <f>Input!G107</f>
        <v>103</v>
      </c>
      <c r="B106">
        <f t="shared" si="20"/>
        <v>103</v>
      </c>
      <c r="C106" s="4">
        <f>Input!I107</f>
        <v>1274.9438037142859</v>
      </c>
      <c r="D106">
        <f t="shared" si="21"/>
        <v>1274.1453700000002</v>
      </c>
      <c r="E106">
        <f t="shared" si="22"/>
        <v>751.13464095195184</v>
      </c>
      <c r="F106">
        <f t="shared" si="23"/>
        <v>273540.22269937105</v>
      </c>
      <c r="G106">
        <f t="shared" si="24"/>
        <v>3984.2646448636533</v>
      </c>
      <c r="L106">
        <f>Input!J107</f>
        <v>2.7558834285714511</v>
      </c>
      <c r="M106">
        <f t="shared" si="25"/>
        <v>2.6528597142857366</v>
      </c>
      <c r="N106">
        <f t="shared" si="26"/>
        <v>12.815893985488181</v>
      </c>
      <c r="O106">
        <f t="shared" si="27"/>
        <v>101.20381240527605</v>
      </c>
      <c r="P106">
        <f t="shared" si="28"/>
        <v>10.142353312643481</v>
      </c>
    </row>
    <row r="107" spans="1:16" x14ac:dyDescent="0.25">
      <c r="A107">
        <f>Input!G108</f>
        <v>104</v>
      </c>
      <c r="B107">
        <f t="shared" si="20"/>
        <v>104</v>
      </c>
      <c r="C107" s="4">
        <f>Input!I108</f>
        <v>1277.1845687142857</v>
      </c>
      <c r="D107">
        <f t="shared" si="21"/>
        <v>1276.386135</v>
      </c>
      <c r="E107">
        <f t="shared" si="22"/>
        <v>763.94991357021433</v>
      </c>
      <c r="F107">
        <f t="shared" si="23"/>
        <v>262590.88103323628</v>
      </c>
      <c r="G107">
        <f t="shared" si="24"/>
        <v>2530.6693983767864</v>
      </c>
      <c r="L107">
        <f>Input!J108</f>
        <v>2.240764999999783</v>
      </c>
      <c r="M107">
        <f t="shared" si="25"/>
        <v>2.1377412857140685</v>
      </c>
      <c r="N107">
        <f t="shared" si="26"/>
        <v>13.021181848524881</v>
      </c>
      <c r="O107">
        <f t="shared" si="27"/>
        <v>116.2173874279638</v>
      </c>
      <c r="P107">
        <f t="shared" si="28"/>
        <v>11.492059462494645</v>
      </c>
    </row>
    <row r="108" spans="1:16" x14ac:dyDescent="0.25">
      <c r="A108">
        <f>Input!G109</f>
        <v>105</v>
      </c>
      <c r="B108">
        <f t="shared" ref="B108:B137" si="29">A108-$A$3</f>
        <v>105</v>
      </c>
      <c r="C108" s="4">
        <f>Input!I109</f>
        <v>1279.1677745714285</v>
      </c>
      <c r="D108">
        <f t="shared" ref="D108:D137" si="30">C108-$C$3</f>
        <v>1278.3693408571428</v>
      </c>
      <c r="E108">
        <f t="shared" ref="E108:E137" si="31">(_Ac/(1+EXP(-1*(B108-_Muc)/_sc)))</f>
        <v>776.97192816788129</v>
      </c>
      <c r="F108">
        <f t="shared" ref="F108:F137" si="32">(D108-E108)^2</f>
        <v>251399.36545148562</v>
      </c>
      <c r="G108">
        <f t="shared" ref="G108:G137" si="33">(E108-$H$4)^2</f>
        <v>1390.0776039296331</v>
      </c>
      <c r="L108">
        <f>Input!J109</f>
        <v>1.9832058571428206</v>
      </c>
      <c r="M108">
        <f t="shared" ref="M108:M137" si="34">L108-$L$3</f>
        <v>1.8801821428571062</v>
      </c>
      <c r="N108">
        <f t="shared" ref="N108:N137" si="35">_Ac*EXP(-1*(B108-_Muc)/_sc)*(1/_sc)*(1/(1+EXP(-1*(B108-_Muc)/_sc))^2)+$L$3</f>
        <v>13.229382546610942</v>
      </c>
      <c r="O108">
        <f t="shared" ref="O108:O137" si="36">(L108-N108)^2</f>
        <v>126.47649013073617</v>
      </c>
      <c r="P108">
        <f t="shared" ref="P108:P137" si="37">(N108-$Q$4)^2</f>
        <v>12.947005236542562</v>
      </c>
    </row>
    <row r="109" spans="1:16" x14ac:dyDescent="0.25">
      <c r="A109">
        <f>Input!G110</f>
        <v>106</v>
      </c>
      <c r="B109">
        <f t="shared" si="29"/>
        <v>106</v>
      </c>
      <c r="C109" s="4">
        <f>Input!I110</f>
        <v>1280.5843501428571</v>
      </c>
      <c r="D109">
        <f t="shared" si="30"/>
        <v>1279.7859164285715</v>
      </c>
      <c r="E109">
        <f t="shared" si="31"/>
        <v>790.20361134930897</v>
      </c>
      <c r="F109">
        <f t="shared" si="32"/>
        <v>239690.83344672405</v>
      </c>
      <c r="G109">
        <f t="shared" si="33"/>
        <v>578.50165366484907</v>
      </c>
      <c r="L109">
        <f>Input!J110</f>
        <v>1.4165755714286661</v>
      </c>
      <c r="M109">
        <f t="shared" si="34"/>
        <v>1.3135518571429516</v>
      </c>
      <c r="N109">
        <f t="shared" si="35"/>
        <v>13.440523579979471</v>
      </c>
      <c r="O109">
        <f t="shared" si="36"/>
        <v>144.57532571233287</v>
      </c>
      <c r="P109">
        <f t="shared" si="37"/>
        <v>14.511038875017436</v>
      </c>
    </row>
    <row r="110" spans="1:16" x14ac:dyDescent="0.25">
      <c r="A110">
        <f>Input!G111</f>
        <v>107</v>
      </c>
      <c r="B110">
        <f t="shared" si="29"/>
        <v>107</v>
      </c>
      <c r="C110" s="4">
        <f>Input!I111</f>
        <v>1282.1297052857142</v>
      </c>
      <c r="D110">
        <f t="shared" si="30"/>
        <v>1281.3312715714285</v>
      </c>
      <c r="E110">
        <f t="shared" si="31"/>
        <v>803.64791710018005</v>
      </c>
      <c r="F110">
        <f t="shared" si="32"/>
        <v>228181.38713890439</v>
      </c>
      <c r="G110">
        <f t="shared" si="33"/>
        <v>112.52447818078282</v>
      </c>
      <c r="L110">
        <f>Input!J111</f>
        <v>1.5453551428570336</v>
      </c>
      <c r="M110">
        <f t="shared" si="34"/>
        <v>1.4423314285713191</v>
      </c>
      <c r="N110">
        <f t="shared" si="35"/>
        <v>13.65463220726066</v>
      </c>
      <c r="O110">
        <f t="shared" si="36"/>
        <v>146.63459102249169</v>
      </c>
      <c r="P110">
        <f t="shared" si="37"/>
        <v>16.188104676921064</v>
      </c>
    </row>
    <row r="111" spans="1:16" x14ac:dyDescent="0.25">
      <c r="A111">
        <f>Input!G112</f>
        <v>108</v>
      </c>
      <c r="B111">
        <f t="shared" si="29"/>
        <v>108</v>
      </c>
      <c r="C111" s="4">
        <f>Input!I112</f>
        <v>1283.5462808571428</v>
      </c>
      <c r="D111">
        <f t="shared" si="30"/>
        <v>1282.7478471428572</v>
      </c>
      <c r="E111">
        <f t="shared" si="31"/>
        <v>817.30782653440815</v>
      </c>
      <c r="F111">
        <f t="shared" si="32"/>
        <v>216634.41278399344</v>
      </c>
      <c r="G111">
        <f t="shared" si="33"/>
        <v>9.3156432259083335</v>
      </c>
      <c r="L111">
        <f>Input!J112</f>
        <v>1.4165755714286661</v>
      </c>
      <c r="M111">
        <f t="shared" si="34"/>
        <v>1.3135518571429516</v>
      </c>
      <c r="N111">
        <f t="shared" si="35"/>
        <v>13.871735422374059</v>
      </c>
      <c r="O111">
        <f t="shared" si="36"/>
        <v>155.13100691260206</v>
      </c>
      <c r="P111">
        <f t="shared" si="37"/>
        <v>17.982243904279837</v>
      </c>
    </row>
    <row r="112" spans="1:16" x14ac:dyDescent="0.25">
      <c r="A112">
        <f>Input!G113</f>
        <v>109</v>
      </c>
      <c r="B112">
        <f t="shared" si="29"/>
        <v>109</v>
      </c>
      <c r="C112" s="4">
        <f>Input!I113</f>
        <v>1284.550761714286</v>
      </c>
      <c r="D112">
        <f t="shared" si="30"/>
        <v>1283.7523280000003</v>
      </c>
      <c r="E112">
        <f t="shared" si="31"/>
        <v>831.18634761756698</v>
      </c>
      <c r="F112">
        <f t="shared" si="32"/>
        <v>204815.96659951299</v>
      </c>
      <c r="G112">
        <f t="shared" si="33"/>
        <v>286.64775425720359</v>
      </c>
      <c r="L112">
        <f>Input!J113</f>
        <v>1.0044808571431076</v>
      </c>
      <c r="M112">
        <f t="shared" si="34"/>
        <v>0.90145714285739331</v>
      </c>
      <c r="N112">
        <f t="shared" si="35"/>
        <v>14.09185993068299</v>
      </c>
      <c r="O112">
        <f t="shared" si="36"/>
        <v>171.27949101452961</v>
      </c>
      <c r="P112">
        <f t="shared" si="37"/>
        <v>19.897595611996799</v>
      </c>
    </row>
    <row r="113" spans="1:16" x14ac:dyDescent="0.25">
      <c r="A113">
        <f>Input!G114</f>
        <v>110</v>
      </c>
      <c r="B113">
        <f t="shared" si="29"/>
        <v>110</v>
      </c>
      <c r="C113" s="4">
        <f>Input!I114</f>
        <v>1285.477974857143</v>
      </c>
      <c r="D113">
        <f t="shared" si="30"/>
        <v>1284.6795411428573</v>
      </c>
      <c r="E113">
        <f t="shared" si="31"/>
        <v>845.28651486609908</v>
      </c>
      <c r="F113">
        <f t="shared" si="32"/>
        <v>193066.23154064789</v>
      </c>
      <c r="G113">
        <f t="shared" si="33"/>
        <v>962.91316754038792</v>
      </c>
      <c r="L113">
        <f>Input!J114</f>
        <v>0.92721314285699918</v>
      </c>
      <c r="M113">
        <f t="shared" si="34"/>
        <v>0.82418942857128485</v>
      </c>
      <c r="N113">
        <f t="shared" si="35"/>
        <v>14.31503212440068</v>
      </c>
      <c r="O113">
        <f t="shared" si="36"/>
        <v>179.2336970825813</v>
      </c>
      <c r="P113">
        <f t="shared" si="37"/>
        <v>21.938397397484959</v>
      </c>
    </row>
    <row r="114" spans="1:16" x14ac:dyDescent="0.25">
      <c r="A114">
        <f>Input!G115</f>
        <v>111</v>
      </c>
      <c r="B114">
        <f t="shared" si="29"/>
        <v>111</v>
      </c>
      <c r="C114" s="4">
        <f>Input!I115</f>
        <v>1286.5854794285715</v>
      </c>
      <c r="D114">
        <f t="shared" si="30"/>
        <v>1285.7870457142858</v>
      </c>
      <c r="E114">
        <f t="shared" si="31"/>
        <v>859.61138902155392</v>
      </c>
      <c r="F114">
        <f t="shared" si="32"/>
        <v>181625.69035748127</v>
      </c>
      <c r="G114">
        <f t="shared" si="33"/>
        <v>2057.1410059689756</v>
      </c>
      <c r="L114">
        <f>Input!J115</f>
        <v>1.1075045714285352</v>
      </c>
      <c r="M114">
        <f t="shared" si="34"/>
        <v>1.0044808571428208</v>
      </c>
      <c r="N114">
        <f t="shared" si="35"/>
        <v>14.54127805723841</v>
      </c>
      <c r="O114">
        <f t="shared" si="36"/>
        <v>180.46627006804837</v>
      </c>
      <c r="P114">
        <f t="shared" si="37"/>
        <v>24.108986064042529</v>
      </c>
    </row>
    <row r="115" spans="1:16" x14ac:dyDescent="0.25">
      <c r="A115">
        <f>Input!G116</f>
        <v>112</v>
      </c>
      <c r="B115">
        <f t="shared" si="29"/>
        <v>112</v>
      </c>
      <c r="C115" s="4">
        <f>Input!I116</f>
        <v>1287.8732754285716</v>
      </c>
      <c r="D115">
        <f t="shared" si="30"/>
        <v>1287.0748417142859</v>
      </c>
      <c r="E115">
        <f t="shared" si="31"/>
        <v>874.16405669909034</v>
      </c>
      <c r="F115">
        <f t="shared" si="32"/>
        <v>170495.31638186501</v>
      </c>
      <c r="G115">
        <f t="shared" si="33"/>
        <v>3589.0144772495382</v>
      </c>
      <c r="L115">
        <f>Input!J116</f>
        <v>1.2877960000000712</v>
      </c>
      <c r="M115">
        <f t="shared" si="34"/>
        <v>1.1847722857143568</v>
      </c>
      <c r="N115">
        <f t="shared" si="35"/>
        <v>14.770623418286352</v>
      </c>
      <c r="O115">
        <f t="shared" si="36"/>
        <v>181.78663519129231</v>
      </c>
      <c r="P115">
        <f t="shared" si="37"/>
        <v>26.413798191705322</v>
      </c>
    </row>
    <row r="116" spans="1:16" x14ac:dyDescent="0.25">
      <c r="A116">
        <f>Input!G117</f>
        <v>113</v>
      </c>
      <c r="B116">
        <f t="shared" si="29"/>
        <v>113</v>
      </c>
      <c r="C116" s="4">
        <f>Input!I117</f>
        <v>1289.2383392857143</v>
      </c>
      <c r="D116">
        <f t="shared" si="30"/>
        <v>1288.4399055714287</v>
      </c>
      <c r="E116">
        <f t="shared" si="31"/>
        <v>888.94763000947307</v>
      </c>
      <c r="F116">
        <f t="shared" si="32"/>
        <v>159594.07823366945</v>
      </c>
      <c r="G116">
        <f t="shared" si="33"/>
        <v>5578.8884915415001</v>
      </c>
      <c r="L116">
        <f>Input!J117</f>
        <v>1.3650638571427862</v>
      </c>
      <c r="M116">
        <f t="shared" si="34"/>
        <v>1.2620401428570718</v>
      </c>
      <c r="N116">
        <f t="shared" si="35"/>
        <v>15.003093505118244</v>
      </c>
      <c r="O116">
        <f t="shared" si="36"/>
        <v>185.99585267905758</v>
      </c>
      <c r="P116">
        <f t="shared" si="37"/>
        <v>28.857370609084828</v>
      </c>
    </row>
    <row r="117" spans="1:16" x14ac:dyDescent="0.25">
      <c r="A117">
        <f>Input!G118</f>
        <v>114</v>
      </c>
      <c r="B117">
        <f t="shared" si="29"/>
        <v>114</v>
      </c>
      <c r="C117" s="4">
        <f>Input!I118</f>
        <v>1290.732182714286</v>
      </c>
      <c r="D117">
        <f t="shared" si="30"/>
        <v>1289.9337490000003</v>
      </c>
      <c r="E117">
        <f t="shared" si="31"/>
        <v>903.96524615378212</v>
      </c>
      <c r="F117">
        <f t="shared" si="32"/>
        <v>148971.68518935109</v>
      </c>
      <c r="G117">
        <f t="shared" si="33"/>
        <v>8047.8075750502658</v>
      </c>
      <c r="L117">
        <f>Input!J118</f>
        <v>1.4938434285716085</v>
      </c>
      <c r="M117">
        <f t="shared" si="34"/>
        <v>1.390819714285894</v>
      </c>
      <c r="N117">
        <f t="shared" si="35"/>
        <v>15.238713196111732</v>
      </c>
      <c r="O117">
        <f t="shared" si="36"/>
        <v>188.92144492663849</v>
      </c>
      <c r="P117">
        <f t="shared" si="37"/>
        <v>31.444340759475605</v>
      </c>
    </row>
    <row r="118" spans="1:16" x14ac:dyDescent="0.25">
      <c r="A118">
        <f>Input!G119</f>
        <v>115</v>
      </c>
      <c r="B118">
        <f t="shared" si="29"/>
        <v>115</v>
      </c>
      <c r="C118" s="4">
        <f>Input!I119</f>
        <v>1292.1745142857142</v>
      </c>
      <c r="D118">
        <f t="shared" si="30"/>
        <v>1291.3760805714285</v>
      </c>
      <c r="E118">
        <f t="shared" si="31"/>
        <v>919.22006699004771</v>
      </c>
      <c r="F118">
        <f t="shared" si="32"/>
        <v>138500.09844478488</v>
      </c>
      <c r="G118">
        <f t="shared" si="33"/>
        <v>11017.524075452033</v>
      </c>
      <c r="L118">
        <f>Input!J119</f>
        <v>1.4423315714282126</v>
      </c>
      <c r="M118">
        <f t="shared" si="34"/>
        <v>1.3393078571424981</v>
      </c>
      <c r="N118">
        <f t="shared" si="35"/>
        <v>15.477506921976667</v>
      </c>
      <c r="O118">
        <f t="shared" si="36"/>
        <v>196.98614712064295</v>
      </c>
      <c r="P118">
        <f t="shared" si="37"/>
        <v>34.17944695428762</v>
      </c>
    </row>
    <row r="119" spans="1:16" x14ac:dyDescent="0.25">
      <c r="A119">
        <f>Input!G120</f>
        <v>116</v>
      </c>
      <c r="B119">
        <f t="shared" si="29"/>
        <v>116</v>
      </c>
      <c r="C119" s="4">
        <f>Input!I120</f>
        <v>1293.5910898571426</v>
      </c>
      <c r="D119">
        <f t="shared" si="30"/>
        <v>1292.7926561428569</v>
      </c>
      <c r="E119">
        <f t="shared" si="31"/>
        <v>934.71527857101103</v>
      </c>
      <c r="F119">
        <f t="shared" si="32"/>
        <v>128219.40832873028</v>
      </c>
      <c r="G119">
        <f t="shared" si="33"/>
        <v>14510.516654374958</v>
      </c>
      <c r="L119">
        <f>Input!J120</f>
        <v>1.4165755714284387</v>
      </c>
      <c r="M119">
        <f t="shared" si="34"/>
        <v>1.3135518571427243</v>
      </c>
      <c r="N119">
        <f t="shared" si="35"/>
        <v>15.719498636484349</v>
      </c>
      <c r="O119">
        <f t="shared" si="36"/>
        <v>204.57360820490837</v>
      </c>
      <c r="P119">
        <f t="shared" si="37"/>
        <v>37.067528506634389</v>
      </c>
    </row>
    <row r="120" spans="1:16" x14ac:dyDescent="0.25">
      <c r="A120">
        <f>Input!G121</f>
        <v>117</v>
      </c>
      <c r="B120">
        <f t="shared" si="29"/>
        <v>117</v>
      </c>
      <c r="C120" s="4">
        <f>Input!I121</f>
        <v>1295.2652247142858</v>
      </c>
      <c r="D120">
        <f t="shared" si="30"/>
        <v>1294.4667910000001</v>
      </c>
      <c r="E120">
        <f t="shared" si="31"/>
        <v>950.45409065222032</v>
      </c>
      <c r="F120">
        <f t="shared" si="32"/>
        <v>118344.73800057129</v>
      </c>
      <c r="G120">
        <f t="shared" si="33"/>
        <v>18550.009061479272</v>
      </c>
      <c r="L120">
        <f>Input!J121</f>
        <v>1.6741348571431445</v>
      </c>
      <c r="M120">
        <f t="shared" si="34"/>
        <v>1.57111114285743</v>
      </c>
      <c r="N120">
        <f t="shared" si="35"/>
        <v>15.964711786391726</v>
      </c>
      <c r="O120">
        <f t="shared" si="36"/>
        <v>204.22058897077181</v>
      </c>
      <c r="P120">
        <f t="shared" si="37"/>
        <v>40.113525737687759</v>
      </c>
    </row>
    <row r="121" spans="1:16" x14ac:dyDescent="0.25">
      <c r="A121">
        <f>Input!G122</f>
        <v>118</v>
      </c>
      <c r="B121">
        <f t="shared" si="29"/>
        <v>118</v>
      </c>
      <c r="C121" s="4">
        <f>Input!I122</f>
        <v>1296.7848240000001</v>
      </c>
      <c r="D121">
        <f t="shared" si="30"/>
        <v>1295.9863902857144</v>
      </c>
      <c r="E121">
        <f t="shared" si="31"/>
        <v>966.43973616963603</v>
      </c>
      <c r="F121">
        <f t="shared" si="32"/>
        <v>108600.99723910217</v>
      </c>
      <c r="G121">
        <f t="shared" si="33"/>
        <v>23159.989183953661</v>
      </c>
      <c r="L121">
        <f>Input!J122</f>
        <v>1.519599285714321</v>
      </c>
      <c r="M121">
        <f t="shared" si="34"/>
        <v>1.4165755714286066</v>
      </c>
      <c r="N121">
        <f t="shared" si="35"/>
        <v>16.213169280554578</v>
      </c>
      <c r="O121">
        <f t="shared" si="36"/>
        <v>215.90099919326988</v>
      </c>
      <c r="P121">
        <f t="shared" si="37"/>
        <v>43.322479848180102</v>
      </c>
    </row>
    <row r="122" spans="1:16" x14ac:dyDescent="0.25">
      <c r="A122">
        <f>Input!G123</f>
        <v>119</v>
      </c>
      <c r="B122">
        <f t="shared" si="29"/>
        <v>119</v>
      </c>
      <c r="C122" s="4">
        <f>Input!I123</f>
        <v>1298.5619825714289</v>
      </c>
      <c r="D122">
        <f t="shared" si="30"/>
        <v>1297.7635488571432</v>
      </c>
      <c r="E122">
        <f t="shared" si="31"/>
        <v>982.67547068594979</v>
      </c>
      <c r="F122">
        <f t="shared" si="32"/>
        <v>99280.497005616082</v>
      </c>
      <c r="G122">
        <f t="shared" si="33"/>
        <v>28365.228364499602</v>
      </c>
      <c r="L122">
        <f>Input!J123</f>
        <v>1.7771585714287994</v>
      </c>
      <c r="M122">
        <f t="shared" si="34"/>
        <v>1.674134857143085</v>
      </c>
      <c r="N122">
        <f t="shared" si="35"/>
        <v>16.464893458225394</v>
      </c>
      <c r="O122">
        <f t="shared" si="36"/>
        <v>215.72955610482177</v>
      </c>
      <c r="P122">
        <f t="shared" si="37"/>
        <v>46.699532647226931</v>
      </c>
    </row>
    <row r="123" spans="1:16" x14ac:dyDescent="0.25">
      <c r="A123">
        <f>Input!G124</f>
        <v>120</v>
      </c>
      <c r="B123">
        <f t="shared" si="29"/>
        <v>120</v>
      </c>
      <c r="C123" s="4">
        <f>Input!I124</f>
        <v>1300.3391410000002</v>
      </c>
      <c r="D123">
        <f t="shared" si="30"/>
        <v>1299.5407072857145</v>
      </c>
      <c r="E123">
        <f t="shared" si="31"/>
        <v>999.1645718047871</v>
      </c>
      <c r="F123">
        <f t="shared" si="32"/>
        <v>90225.822766456433</v>
      </c>
      <c r="G123">
        <f t="shared" si="33"/>
        <v>34191.300980080174</v>
      </c>
      <c r="L123">
        <f>Input!J124</f>
        <v>1.7771584285712834</v>
      </c>
      <c r="M123">
        <f t="shared" si="34"/>
        <v>1.6741347142855689</v>
      </c>
      <c r="N123">
        <f t="shared" si="35"/>
        <v>16.719906056531929</v>
      </c>
      <c r="O123">
        <f t="shared" si="36"/>
        <v>223.28570667292351</v>
      </c>
      <c r="P123">
        <f t="shared" si="37"/>
        <v>50.249926130421798</v>
      </c>
    </row>
    <row r="124" spans="1:16" x14ac:dyDescent="0.25">
      <c r="A124">
        <f>Input!G125</f>
        <v>121</v>
      </c>
      <c r="B124">
        <f t="shared" si="29"/>
        <v>121</v>
      </c>
      <c r="C124" s="4">
        <f>Input!I125</f>
        <v>1301.652693</v>
      </c>
      <c r="D124">
        <f t="shared" si="30"/>
        <v>1300.8542592857143</v>
      </c>
      <c r="E124">
        <f t="shared" si="31"/>
        <v>1015.9103385519799</v>
      </c>
      <c r="F124">
        <f t="shared" si="32"/>
        <v>81193.037963112743</v>
      </c>
      <c r="G124">
        <f t="shared" si="33"/>
        <v>40664.604272890421</v>
      </c>
      <c r="L124">
        <f>Input!J125</f>
        <v>1.3135519999998451</v>
      </c>
      <c r="M124">
        <f t="shared" si="34"/>
        <v>1.2105282857141306</v>
      </c>
      <c r="N124">
        <f t="shared" si="35"/>
        <v>16.978228177133538</v>
      </c>
      <c r="O124">
        <f t="shared" si="36"/>
        <v>245.38207973445984</v>
      </c>
      <c r="P124">
        <f t="shared" si="37"/>
        <v>53.979001898948681</v>
      </c>
    </row>
    <row r="125" spans="1:16" x14ac:dyDescent="0.25">
      <c r="A125">
        <f>Input!G126</f>
        <v>122</v>
      </c>
      <c r="B125">
        <f t="shared" si="29"/>
        <v>122</v>
      </c>
      <c r="C125" s="4">
        <f>Input!I126</f>
        <v>1302.9404890000001</v>
      </c>
      <c r="D125">
        <f t="shared" si="30"/>
        <v>1302.1420552857144</v>
      </c>
      <c r="E125">
        <f t="shared" si="31"/>
        <v>1032.9160907230835</v>
      </c>
      <c r="F125">
        <f t="shared" si="32"/>
        <v>72482.619994678986</v>
      </c>
      <c r="G125">
        <f t="shared" si="33"/>
        <v>47812.378424144095</v>
      </c>
      <c r="L125">
        <f>Input!J126</f>
        <v>1.2877960000000712</v>
      </c>
      <c r="M125">
        <f t="shared" si="34"/>
        <v>1.1847722857143568</v>
      </c>
      <c r="N125">
        <f t="shared" si="35"/>
        <v>17.239880252053421</v>
      </c>
      <c r="O125">
        <f t="shared" si="36"/>
        <v>254.46899198460849</v>
      </c>
      <c r="P125">
        <f t="shared" si="37"/>
        <v>57.892200411255075</v>
      </c>
    </row>
    <row r="126" spans="1:16" x14ac:dyDescent="0.25">
      <c r="A126">
        <f>Input!G127</f>
        <v>123</v>
      </c>
      <c r="B126">
        <f t="shared" si="29"/>
        <v>123</v>
      </c>
      <c r="C126" s="4">
        <f>Input!I127</f>
        <v>1304.3570645714285</v>
      </c>
      <c r="D126">
        <f t="shared" si="30"/>
        <v>1303.5586308571428</v>
      </c>
      <c r="E126">
        <f t="shared" si="31"/>
        <v>1050.1851681963121</v>
      </c>
      <c r="F126">
        <f t="shared" si="32"/>
        <v>64198.111580739358</v>
      </c>
      <c r="G126">
        <f t="shared" si="33"/>
        <v>55662.726860373572</v>
      </c>
      <c r="L126">
        <f>Input!J127</f>
        <v>1.4165755714284387</v>
      </c>
      <c r="M126">
        <f t="shared" si="34"/>
        <v>1.3135518571427243</v>
      </c>
      <c r="N126">
        <f t="shared" si="35"/>
        <v>17.504882008685847</v>
      </c>
      <c r="O126">
        <f t="shared" si="36"/>
        <v>258.83360401909817</v>
      </c>
      <c r="P126">
        <f t="shared" si="37"/>
        <v>61.995060058631303</v>
      </c>
    </row>
    <row r="127" spans="1:16" x14ac:dyDescent="0.25">
      <c r="A127">
        <f>Input!G128</f>
        <v>124</v>
      </c>
      <c r="B127">
        <f t="shared" si="29"/>
        <v>124</v>
      </c>
      <c r="C127" s="4">
        <f>Input!I128</f>
        <v>1305.5933487142859</v>
      </c>
      <c r="D127">
        <f t="shared" si="30"/>
        <v>1304.7949150000002</v>
      </c>
      <c r="E127">
        <f t="shared" si="31"/>
        <v>1067.7209302100705</v>
      </c>
      <c r="F127">
        <f t="shared" si="32"/>
        <v>56204.074264175812</v>
      </c>
      <c r="G127">
        <f t="shared" si="33"/>
        <v>64244.636781007481</v>
      </c>
      <c r="L127">
        <f>Input!J128</f>
        <v>1.2362841428573574</v>
      </c>
      <c r="M127">
        <f t="shared" si="34"/>
        <v>1.133260428571643</v>
      </c>
      <c r="N127">
        <f t="shared" si="35"/>
        <v>17.77325243397858</v>
      </c>
      <c r="O127">
        <f t="shared" si="36"/>
        <v>273.47132026154878</v>
      </c>
      <c r="P127">
        <f t="shared" si="37"/>
        <v>66.293216055855524</v>
      </c>
    </row>
    <row r="128" spans="1:16" x14ac:dyDescent="0.25">
      <c r="A128">
        <f>Input!G129</f>
        <v>125</v>
      </c>
      <c r="B128">
        <f t="shared" si="29"/>
        <v>125</v>
      </c>
      <c r="C128" s="4">
        <f>Input!I129</f>
        <v>1306.829632857143</v>
      </c>
      <c r="D128">
        <f t="shared" si="30"/>
        <v>1306.0311991428573</v>
      </c>
      <c r="E128">
        <f t="shared" si="31"/>
        <v>1085.5267546042544</v>
      </c>
      <c r="F128">
        <f t="shared" si="32"/>
        <v>48622.210061277809</v>
      </c>
      <c r="G128">
        <f t="shared" si="33"/>
        <v>73587.999895015193</v>
      </c>
      <c r="L128">
        <f>Input!J129</f>
        <v>1.2362841428571301</v>
      </c>
      <c r="M128">
        <f t="shared" si="34"/>
        <v>1.1332604285714156</v>
      </c>
      <c r="N128">
        <f t="shared" si="35"/>
        <v>18.04500973779195</v>
      </c>
      <c r="O128">
        <f t="shared" si="36"/>
        <v>282.53325612581693</v>
      </c>
      <c r="P128">
        <f t="shared" si="37"/>
        <v>70.792399137886022</v>
      </c>
    </row>
    <row r="129" spans="1:16" x14ac:dyDescent="0.25">
      <c r="A129">
        <f>Input!G130</f>
        <v>126</v>
      </c>
      <c r="B129">
        <f t="shared" si="29"/>
        <v>126</v>
      </c>
      <c r="C129" s="4">
        <f>Input!I130</f>
        <v>1307.5765545714287</v>
      </c>
      <c r="D129">
        <f t="shared" si="30"/>
        <v>1306.778120857143</v>
      </c>
      <c r="E129">
        <f t="shared" si="31"/>
        <v>1103.6060370245016</v>
      </c>
      <c r="F129">
        <f t="shared" si="32"/>
        <v>41278.895648897873</v>
      </c>
      <c r="G129">
        <f t="shared" si="33"/>
        <v>83723.633353399302</v>
      </c>
      <c r="L129">
        <f>Input!J130</f>
        <v>0.74692171428569054</v>
      </c>
      <c r="M129">
        <f t="shared" si="34"/>
        <v>0.64389799999997621</v>
      </c>
      <c r="N129">
        <f t="shared" si="35"/>
        <v>18.320171315437104</v>
      </c>
      <c r="O129">
        <f t="shared" si="36"/>
        <v>308.81910154436832</v>
      </c>
      <c r="P129">
        <f t="shared" si="37"/>
        <v>75.49843405341349</v>
      </c>
    </row>
    <row r="130" spans="1:16" x14ac:dyDescent="0.25">
      <c r="A130">
        <f>Input!G131</f>
        <v>127</v>
      </c>
      <c r="B130">
        <f t="shared" si="29"/>
        <v>127</v>
      </c>
      <c r="C130" s="4">
        <f>Input!I131</f>
        <v>1308.400744</v>
      </c>
      <c r="D130">
        <f t="shared" si="30"/>
        <v>1307.6023102857143</v>
      </c>
      <c r="E130">
        <f t="shared" si="31"/>
        <v>1121.9621900885711</v>
      </c>
      <c r="F130">
        <f t="shared" si="32"/>
        <v>34462.25422680979</v>
      </c>
      <c r="G130">
        <f t="shared" si="33"/>
        <v>94683.300863265409</v>
      </c>
      <c r="L130">
        <f>Input!J131</f>
        <v>0.82418942857134425</v>
      </c>
      <c r="M130">
        <f t="shared" si="34"/>
        <v>0.72116571428562992</v>
      </c>
      <c r="N130">
        <f t="shared" si="35"/>
        <v>18.59875370939741</v>
      </c>
      <c r="O130">
        <f t="shared" si="36"/>
        <v>315.93513537321786</v>
      </c>
      <c r="P130">
        <f t="shared" si="37"/>
        <v>80.417237845932945</v>
      </c>
    </row>
    <row r="131" spans="1:16" x14ac:dyDescent="0.25">
      <c r="A131">
        <f>Input!G132</f>
        <v>128</v>
      </c>
      <c r="B131">
        <f t="shared" si="29"/>
        <v>128</v>
      </c>
      <c r="C131" s="4">
        <f>Input!I132</f>
        <v>1309.353713</v>
      </c>
      <c r="D131">
        <f t="shared" si="30"/>
        <v>1308.5552792857143</v>
      </c>
      <c r="E131">
        <f t="shared" si="31"/>
        <v>1140.5986425140375</v>
      </c>
      <c r="F131">
        <f t="shared" si="32"/>
        <v>28209.43183565298</v>
      </c>
      <c r="G131">
        <f t="shared" si="33"/>
        <v>106499.73396811115</v>
      </c>
      <c r="L131">
        <f>Input!J132</f>
        <v>0.95296899999993911</v>
      </c>
      <c r="M131">
        <f t="shared" si="34"/>
        <v>0.84994528571422479</v>
      </c>
      <c r="N131">
        <f t="shared" si="35"/>
        <v>18.88077257023826</v>
      </c>
      <c r="O131">
        <f t="shared" si="36"/>
        <v>321.40614085304992</v>
      </c>
      <c r="P131">
        <f t="shared" si="37"/>
        <v>85.554817912851405</v>
      </c>
    </row>
    <row r="132" spans="1:16" x14ac:dyDescent="0.25">
      <c r="A132">
        <f>Input!G133</f>
        <v>129</v>
      </c>
      <c r="B132">
        <f t="shared" si="29"/>
        <v>129</v>
      </c>
      <c r="C132" s="4">
        <f>Input!I133</f>
        <v>1310.4612175714285</v>
      </c>
      <c r="D132">
        <f t="shared" si="30"/>
        <v>1309.6627838571428</v>
      </c>
      <c r="E132">
        <f t="shared" si="31"/>
        <v>1159.5188382064919</v>
      </c>
      <c r="F132">
        <f t="shared" si="32"/>
        <v>22543.204415545624</v>
      </c>
      <c r="G132">
        <f t="shared" si="33"/>
        <v>119206.65347784986</v>
      </c>
      <c r="L132">
        <f>Input!J133</f>
        <v>1.1075045714285352</v>
      </c>
      <c r="M132">
        <f t="shared" si="34"/>
        <v>1.0044808571428208</v>
      </c>
      <c r="N132">
        <f t="shared" si="35"/>
        <v>19.166242616711965</v>
      </c>
      <c r="O132">
        <f t="shared" si="36"/>
        <v>326.1180197881672</v>
      </c>
      <c r="P132">
        <f t="shared" si="37"/>
        <v>90.917269833021464</v>
      </c>
    </row>
    <row r="133" spans="1:16" x14ac:dyDescent="0.25">
      <c r="A133">
        <f>Input!G134</f>
        <v>130</v>
      </c>
      <c r="B133">
        <f t="shared" si="29"/>
        <v>130</v>
      </c>
      <c r="C133" s="4">
        <f>Input!I134</f>
        <v>1311.5172102857143</v>
      </c>
      <c r="D133">
        <f t="shared" si="30"/>
        <v>1310.7187765714286</v>
      </c>
      <c r="E133">
        <f t="shared" si="31"/>
        <v>1178.7262353074489</v>
      </c>
      <c r="F133">
        <f t="shared" si="32"/>
        <v>17422.030949323402</v>
      </c>
      <c r="G133">
        <f t="shared" si="33"/>
        <v>132838.79103091679</v>
      </c>
      <c r="L133">
        <f>Input!J134</f>
        <v>1.0559927142858214</v>
      </c>
      <c r="M133">
        <f t="shared" si="34"/>
        <v>0.95296900000010709</v>
      </c>
      <c r="N133">
        <f t="shared" si="35"/>
        <v>19.455177595066043</v>
      </c>
      <c r="O133">
        <f t="shared" si="36"/>
        <v>338.53000427713152</v>
      </c>
      <c r="P133">
        <f t="shared" si="37"/>
        <v>96.510774952982104</v>
      </c>
    </row>
    <row r="134" spans="1:16" x14ac:dyDescent="0.25">
      <c r="A134">
        <f>Input!G135</f>
        <v>131</v>
      </c>
      <c r="B134">
        <f t="shared" si="29"/>
        <v>131</v>
      </c>
      <c r="C134" s="4">
        <f>Input!I135</f>
        <v>1312.4959352857145</v>
      </c>
      <c r="D134">
        <f t="shared" si="30"/>
        <v>1311.6975015714288</v>
      </c>
      <c r="E134">
        <f t="shared" si="31"/>
        <v>1198.2243052011688</v>
      </c>
      <c r="F134">
        <f t="shared" si="32"/>
        <v>12876.166294483584</v>
      </c>
      <c r="G134">
        <f t="shared" si="33"/>
        <v>147431.91076960275</v>
      </c>
      <c r="L134">
        <f>Input!J135</f>
        <v>0.97872500000016771</v>
      </c>
      <c r="M134">
        <f t="shared" si="34"/>
        <v>0.87570128571445338</v>
      </c>
      <c r="N134">
        <f t="shared" si="35"/>
        <v>19.747590237564527</v>
      </c>
      <c r="O134">
        <f t="shared" si="36"/>
        <v>352.27030230585183</v>
      </c>
      <c r="P134">
        <f t="shared" si="37"/>
        <v>102.34159772209139</v>
      </c>
    </row>
    <row r="135" spans="1:16" x14ac:dyDescent="0.25">
      <c r="A135">
        <f>Input!G136</f>
        <v>132</v>
      </c>
      <c r="B135">
        <f t="shared" si="29"/>
        <v>132</v>
      </c>
      <c r="C135" s="4">
        <f>Input!I136</f>
        <v>1313.5004162857144</v>
      </c>
      <c r="D135">
        <f t="shared" si="30"/>
        <v>1312.7019825714287</v>
      </c>
      <c r="E135">
        <f t="shared" si="31"/>
        <v>1218.0165314796097</v>
      </c>
      <c r="F135">
        <f t="shared" si="32"/>
        <v>8965.3346484612484</v>
      </c>
      <c r="G135">
        <f t="shared" si="33"/>
        <v>163022.83110851064</v>
      </c>
      <c r="L135">
        <f>Input!J136</f>
        <v>1.0044809999999416</v>
      </c>
      <c r="M135">
        <f t="shared" si="34"/>
        <v>0.90145728571422723</v>
      </c>
      <c r="N135">
        <f t="shared" si="35"/>
        <v>20.043492220233873</v>
      </c>
      <c r="O135">
        <f t="shared" si="36"/>
        <v>362.48394824419353</v>
      </c>
      <c r="P135">
        <f t="shared" si="37"/>
        <v>108.41608276666929</v>
      </c>
    </row>
    <row r="136" spans="1:16" x14ac:dyDescent="0.25">
      <c r="A136">
        <f>Input!G137</f>
        <v>133</v>
      </c>
      <c r="B136">
        <f t="shared" si="29"/>
        <v>133</v>
      </c>
      <c r="C136" s="4">
        <f>Input!I137</f>
        <v>1314.2988497142858</v>
      </c>
      <c r="D136">
        <f t="shared" si="30"/>
        <v>1313.5004160000001</v>
      </c>
      <c r="E136">
        <f t="shared" si="31"/>
        <v>1238.1064088647454</v>
      </c>
      <c r="F136">
        <f t="shared" si="32"/>
        <v>5684.2563119108363</v>
      </c>
      <c r="G136">
        <f t="shared" si="33"/>
        <v>179649.44657475609</v>
      </c>
      <c r="L136">
        <f>Input!J137</f>
        <v>0.79843342857134303</v>
      </c>
      <c r="M136">
        <f t="shared" si="34"/>
        <v>0.6954097142856287</v>
      </c>
      <c r="N136">
        <f t="shared" si="35"/>
        <v>20.342894119846473</v>
      </c>
      <c r="O136">
        <f t="shared" si="36"/>
        <v>381.98594371279876</v>
      </c>
      <c r="P136">
        <f t="shared" si="37"/>
        <v>114.74065169321129</v>
      </c>
    </row>
    <row r="137" spans="1:16" x14ac:dyDescent="0.25">
      <c r="A137">
        <f>Input!G138</f>
        <v>134</v>
      </c>
      <c r="B137">
        <f t="shared" si="29"/>
        <v>134</v>
      </c>
      <c r="C137" s="4">
        <f>Input!I138</f>
        <v>1314.813968142857</v>
      </c>
      <c r="D137">
        <f t="shared" si="30"/>
        <v>1314.0155344285713</v>
      </c>
      <c r="E137">
        <f t="shared" si="31"/>
        <v>1258.4974420874908</v>
      </c>
      <c r="F137">
        <f t="shared" si="32"/>
        <v>3082.2585771927465</v>
      </c>
      <c r="G137">
        <f t="shared" si="33"/>
        <v>197350.74969720424</v>
      </c>
      <c r="L137">
        <f>Input!J138</f>
        <v>0.51511842857121337</v>
      </c>
      <c r="M137">
        <f t="shared" si="34"/>
        <v>0.41209471428549904</v>
      </c>
      <c r="N137">
        <f t="shared" si="35"/>
        <v>20.645805370156843</v>
      </c>
      <c r="O137">
        <f t="shared" si="36"/>
        <v>405.2445567401262</v>
      </c>
      <c r="P137">
        <f t="shared" si="37"/>
        <v>121.32179961071211</v>
      </c>
    </row>
    <row r="138" spans="1:16" x14ac:dyDescent="0.25">
      <c r="C138" s="4"/>
    </row>
    <row r="139" spans="1:16" x14ac:dyDescent="0.25">
      <c r="C139" s="4"/>
    </row>
    <row r="140" spans="1:16" x14ac:dyDescent="0.25">
      <c r="C140" s="4"/>
    </row>
    <row r="141" spans="1:16" x14ac:dyDescent="0.25">
      <c r="C141" s="4"/>
    </row>
    <row r="142" spans="1:16" x14ac:dyDescent="0.25">
      <c r="C142" s="4"/>
    </row>
    <row r="143" spans="1:16" x14ac:dyDescent="0.25">
      <c r="C143" s="4"/>
    </row>
    <row r="144" spans="1:16" x14ac:dyDescent="0.25">
      <c r="C144" s="4"/>
    </row>
    <row r="145" spans="3:3" x14ac:dyDescent="0.25">
      <c r="C145" s="4"/>
    </row>
    <row r="146" spans="3:3" x14ac:dyDescent="0.25">
      <c r="C146" s="4"/>
    </row>
    <row r="147" spans="3:3" x14ac:dyDescent="0.25">
      <c r="C147" s="4"/>
    </row>
    <row r="148" spans="3:3" x14ac:dyDescent="0.25">
      <c r="C148" s="4"/>
    </row>
    <row r="149" spans="3:3" x14ac:dyDescent="0.25">
      <c r="C149" s="4"/>
    </row>
    <row r="150" spans="3:3" x14ac:dyDescent="0.25">
      <c r="C150" s="4"/>
    </row>
    <row r="151" spans="3:3" x14ac:dyDescent="0.25">
      <c r="C151" s="4"/>
    </row>
    <row r="152" spans="3:3" x14ac:dyDescent="0.25">
      <c r="C152" s="4"/>
    </row>
    <row r="153" spans="3:3" x14ac:dyDescent="0.25">
      <c r="C153" s="4"/>
    </row>
    <row r="154" spans="3:3" x14ac:dyDescent="0.25">
      <c r="C154" s="4"/>
    </row>
    <row r="155" spans="3:3" x14ac:dyDescent="0.25">
      <c r="C155" s="4"/>
    </row>
    <row r="156" spans="3:3" x14ac:dyDescent="0.25">
      <c r="C156" s="4"/>
    </row>
    <row r="157" spans="3:3" x14ac:dyDescent="0.25">
      <c r="C157" s="4"/>
    </row>
    <row r="158" spans="3:3" x14ac:dyDescent="0.25">
      <c r="C158" s="4"/>
    </row>
    <row r="159" spans="3:3" x14ac:dyDescent="0.25">
      <c r="C159" s="4"/>
    </row>
    <row r="160" spans="3:3" x14ac:dyDescent="0.25">
      <c r="C160" s="4"/>
    </row>
    <row r="161" spans="3:3" x14ac:dyDescent="0.25">
      <c r="C161" s="4"/>
    </row>
    <row r="162" spans="3:3" x14ac:dyDescent="0.25">
      <c r="C162" s="4"/>
    </row>
    <row r="163" spans="3:3" x14ac:dyDescent="0.25">
      <c r="C163" s="4"/>
    </row>
    <row r="164" spans="3:3" x14ac:dyDescent="0.25">
      <c r="C164" s="4"/>
    </row>
    <row r="165" spans="3:3" x14ac:dyDescent="0.25">
      <c r="C165" s="4"/>
    </row>
    <row r="166" spans="3:3" x14ac:dyDescent="0.25">
      <c r="C166" s="4"/>
    </row>
    <row r="167" spans="3:3" x14ac:dyDescent="0.25">
      <c r="C167" s="4"/>
    </row>
    <row r="168" spans="3:3" x14ac:dyDescent="0.25">
      <c r="C168" s="4"/>
    </row>
    <row r="169" spans="3:3" x14ac:dyDescent="0.25">
      <c r="C169" s="4"/>
    </row>
    <row r="170" spans="3:3" x14ac:dyDescent="0.25">
      <c r="C170" s="4"/>
    </row>
    <row r="171" spans="3:3" x14ac:dyDescent="0.25">
      <c r="C171" s="4"/>
    </row>
    <row r="172" spans="3:3" x14ac:dyDescent="0.25">
      <c r="C172" s="4"/>
    </row>
    <row r="173" spans="3:3" x14ac:dyDescent="0.25">
      <c r="C173" s="4"/>
    </row>
    <row r="174" spans="3:3" x14ac:dyDescent="0.25">
      <c r="C174" s="4"/>
    </row>
    <row r="175" spans="3:3" x14ac:dyDescent="0.25">
      <c r="C175" s="4"/>
    </row>
    <row r="176" spans="3:3" x14ac:dyDescent="0.25">
      <c r="C176" s="4"/>
    </row>
    <row r="177" spans="3:3" x14ac:dyDescent="0.25">
      <c r="C177" s="4"/>
    </row>
    <row r="178" spans="3:3" x14ac:dyDescent="0.25">
      <c r="C178" s="4"/>
    </row>
    <row r="179" spans="3:3" x14ac:dyDescent="0.25">
      <c r="C179" s="4"/>
    </row>
    <row r="180" spans="3:3" x14ac:dyDescent="0.25">
      <c r="C180" s="4"/>
    </row>
    <row r="181" spans="3:3" x14ac:dyDescent="0.25">
      <c r="C181" s="4"/>
    </row>
    <row r="182" spans="3:3" x14ac:dyDescent="0.25">
      <c r="C182" s="4"/>
    </row>
    <row r="183" spans="3:3" x14ac:dyDescent="0.25">
      <c r="C183" s="4"/>
    </row>
    <row r="184" spans="3:3" x14ac:dyDescent="0.25">
      <c r="C184" s="4"/>
    </row>
    <row r="185" spans="3:3" x14ac:dyDescent="0.25">
      <c r="C185" s="4"/>
    </row>
    <row r="186" spans="3:3" x14ac:dyDescent="0.25">
      <c r="C186" s="4"/>
    </row>
    <row r="187" spans="3:3" x14ac:dyDescent="0.25">
      <c r="C187" s="4"/>
    </row>
    <row r="188" spans="3:3" x14ac:dyDescent="0.25">
      <c r="C188" s="4"/>
    </row>
    <row r="189" spans="3:3" x14ac:dyDescent="0.25">
      <c r="C189" s="4"/>
    </row>
    <row r="190" spans="3:3" x14ac:dyDescent="0.25">
      <c r="C190" s="4"/>
    </row>
    <row r="191" spans="3:3" x14ac:dyDescent="0.25">
      <c r="C191" s="4"/>
    </row>
    <row r="192" spans="3:3" x14ac:dyDescent="0.25">
      <c r="C192" s="4"/>
    </row>
    <row r="193" spans="3:3" x14ac:dyDescent="0.25">
      <c r="C193" s="4"/>
    </row>
    <row r="194" spans="3:3" x14ac:dyDescent="0.25">
      <c r="C194" s="4"/>
    </row>
    <row r="195" spans="3:3" x14ac:dyDescent="0.25">
      <c r="C195" s="4"/>
    </row>
    <row r="196" spans="3:3" x14ac:dyDescent="0.25">
      <c r="C196" s="4"/>
    </row>
    <row r="197" spans="3:3" x14ac:dyDescent="0.25">
      <c r="C197" s="4"/>
    </row>
    <row r="198" spans="3:3" x14ac:dyDescent="0.25">
      <c r="C198" s="4"/>
    </row>
    <row r="199" spans="3:3" x14ac:dyDescent="0.25">
      <c r="C199" s="4"/>
    </row>
    <row r="200" spans="3:3" x14ac:dyDescent="0.25">
      <c r="C200" s="4"/>
    </row>
    <row r="201" spans="3:3" x14ac:dyDescent="0.25">
      <c r="C201" s="4"/>
    </row>
    <row r="202" spans="3:3" x14ac:dyDescent="0.25">
      <c r="C202" s="4"/>
    </row>
    <row r="203" spans="3:3" x14ac:dyDescent="0.25">
      <c r="C203" s="4"/>
    </row>
    <row r="204" spans="3:3" x14ac:dyDescent="0.25">
      <c r="C204" s="4"/>
    </row>
    <row r="205" spans="3:3" x14ac:dyDescent="0.25">
      <c r="C205" s="4"/>
    </row>
    <row r="206" spans="3:3" x14ac:dyDescent="0.25">
      <c r="C206" s="4"/>
    </row>
    <row r="207" spans="3:3" x14ac:dyDescent="0.25">
      <c r="C207" s="4"/>
    </row>
    <row r="208" spans="3:3" x14ac:dyDescent="0.25">
      <c r="C208" s="4"/>
    </row>
    <row r="209" spans="3:3" x14ac:dyDescent="0.25">
      <c r="C209" s="4"/>
    </row>
    <row r="210" spans="3:3" x14ac:dyDescent="0.25">
      <c r="C210" s="4"/>
    </row>
    <row r="211" spans="3:3" x14ac:dyDescent="0.25">
      <c r="C211" s="4"/>
    </row>
    <row r="212" spans="3:3" x14ac:dyDescent="0.25">
      <c r="C212" s="4"/>
    </row>
    <row r="213" spans="3:3" x14ac:dyDescent="0.25">
      <c r="C213" s="4"/>
    </row>
    <row r="214" spans="3:3" x14ac:dyDescent="0.25">
      <c r="C214" s="4"/>
    </row>
    <row r="215" spans="3:3" x14ac:dyDescent="0.25">
      <c r="C215" s="4"/>
    </row>
    <row r="216" spans="3:3" x14ac:dyDescent="0.25">
      <c r="C216" s="4"/>
    </row>
    <row r="217" spans="3:3" x14ac:dyDescent="0.25">
      <c r="C217" s="4"/>
    </row>
    <row r="218" spans="3:3" x14ac:dyDescent="0.25">
      <c r="C218" s="4"/>
    </row>
    <row r="219" spans="3:3" x14ac:dyDescent="0.25">
      <c r="C219" s="4"/>
    </row>
    <row r="220" spans="3:3" x14ac:dyDescent="0.25">
      <c r="C220" s="4"/>
    </row>
    <row r="221" spans="3:3" x14ac:dyDescent="0.25">
      <c r="C221" s="4"/>
    </row>
    <row r="222" spans="3:3" x14ac:dyDescent="0.25">
      <c r="C222" s="4"/>
    </row>
    <row r="223" spans="3:3" x14ac:dyDescent="0.25">
      <c r="C223" s="4"/>
    </row>
    <row r="224" spans="3:3" x14ac:dyDescent="0.25">
      <c r="C224" s="4"/>
    </row>
    <row r="225" spans="3:3" x14ac:dyDescent="0.25">
      <c r="C225" s="4"/>
    </row>
    <row r="226" spans="3:3" x14ac:dyDescent="0.25">
      <c r="C226" s="4"/>
    </row>
    <row r="227" spans="3:3" x14ac:dyDescent="0.25">
      <c r="C227" s="4"/>
    </row>
    <row r="228" spans="3:3" x14ac:dyDescent="0.25">
      <c r="C228" s="4"/>
    </row>
    <row r="229" spans="3:3" x14ac:dyDescent="0.25">
      <c r="C229" s="4"/>
    </row>
    <row r="230" spans="3:3" x14ac:dyDescent="0.25">
      <c r="C230" s="4"/>
    </row>
    <row r="231" spans="3:3" x14ac:dyDescent="0.25">
      <c r="C231" s="4"/>
    </row>
    <row r="232" spans="3:3" x14ac:dyDescent="0.25">
      <c r="C232" s="4"/>
    </row>
    <row r="233" spans="3:3" x14ac:dyDescent="0.25">
      <c r="C233" s="4"/>
    </row>
    <row r="234" spans="3:3" x14ac:dyDescent="0.25">
      <c r="C234" s="4"/>
    </row>
    <row r="235" spans="3:3" x14ac:dyDescent="0.25">
      <c r="C235" s="4"/>
    </row>
    <row r="236" spans="3:3" x14ac:dyDescent="0.25">
      <c r="C236" s="4"/>
    </row>
    <row r="237" spans="3:3" x14ac:dyDescent="0.25">
      <c r="C237" s="4"/>
    </row>
    <row r="238" spans="3:3" x14ac:dyDescent="0.25">
      <c r="C238" s="4"/>
    </row>
    <row r="239" spans="3:3" x14ac:dyDescent="0.25">
      <c r="C239" s="4"/>
    </row>
    <row r="240" spans="3:3" x14ac:dyDescent="0.25">
      <c r="C240" s="4"/>
    </row>
    <row r="241" spans="3:3" x14ac:dyDescent="0.25">
      <c r="C241" s="4"/>
    </row>
    <row r="242" spans="3:3" x14ac:dyDescent="0.25">
      <c r="C242" s="4"/>
    </row>
    <row r="243" spans="3:3" x14ac:dyDescent="0.25">
      <c r="C243" s="4"/>
    </row>
    <row r="244" spans="3:3" x14ac:dyDescent="0.25">
      <c r="C244" s="4"/>
    </row>
    <row r="245" spans="3:3" x14ac:dyDescent="0.25">
      <c r="C245" s="4"/>
    </row>
    <row r="246" spans="3:3" x14ac:dyDescent="0.25">
      <c r="C246" s="4"/>
    </row>
    <row r="247" spans="3:3" x14ac:dyDescent="0.25">
      <c r="C247" s="4"/>
    </row>
    <row r="248" spans="3:3" x14ac:dyDescent="0.25">
      <c r="C248" s="4"/>
    </row>
    <row r="249" spans="3:3" x14ac:dyDescent="0.25">
      <c r="C249" s="4"/>
    </row>
    <row r="250" spans="3:3" x14ac:dyDescent="0.25">
      <c r="C250" s="4"/>
    </row>
    <row r="251" spans="3:3" x14ac:dyDescent="0.25">
      <c r="C251" s="4"/>
    </row>
    <row r="252" spans="3:3" x14ac:dyDescent="0.25">
      <c r="C252" s="4"/>
    </row>
    <row r="253" spans="3:3" x14ac:dyDescent="0.25">
      <c r="C253" s="4"/>
    </row>
    <row r="254" spans="3:3" x14ac:dyDescent="0.25">
      <c r="C254" s="4"/>
    </row>
    <row r="255" spans="3:3" x14ac:dyDescent="0.25">
      <c r="C255" s="4"/>
    </row>
    <row r="256" spans="3:3" x14ac:dyDescent="0.25">
      <c r="C256" s="4"/>
    </row>
    <row r="257" spans="3:3" x14ac:dyDescent="0.25">
      <c r="C257" s="4"/>
    </row>
    <row r="258" spans="3:3" x14ac:dyDescent="0.25">
      <c r="C258" s="4"/>
    </row>
    <row r="259" spans="3:3" x14ac:dyDescent="0.25">
      <c r="C259" s="4"/>
    </row>
    <row r="260" spans="3:3" x14ac:dyDescent="0.25">
      <c r="C260" s="4"/>
    </row>
    <row r="261" spans="3:3" x14ac:dyDescent="0.25">
      <c r="C261" s="4"/>
    </row>
    <row r="262" spans="3:3" x14ac:dyDescent="0.25">
      <c r="C262" s="4"/>
    </row>
    <row r="263" spans="3:3" x14ac:dyDescent="0.25">
      <c r="C263" s="4"/>
    </row>
    <row r="264" spans="3:3" x14ac:dyDescent="0.25">
      <c r="C264" s="4"/>
    </row>
    <row r="265" spans="3:3" x14ac:dyDescent="0.25">
      <c r="C265" s="4"/>
    </row>
    <row r="266" spans="3:3" x14ac:dyDescent="0.25">
      <c r="C266" s="4"/>
    </row>
    <row r="267" spans="3:3" x14ac:dyDescent="0.25">
      <c r="C267" s="4"/>
    </row>
    <row r="268" spans="3:3" x14ac:dyDescent="0.25">
      <c r="C268" s="4"/>
    </row>
    <row r="269" spans="3:3" x14ac:dyDescent="0.25">
      <c r="C269" s="4"/>
    </row>
    <row r="270" spans="3:3" x14ac:dyDescent="0.25">
      <c r="C270" s="4"/>
    </row>
    <row r="271" spans="3:3" x14ac:dyDescent="0.25">
      <c r="C271" s="4"/>
    </row>
    <row r="272" spans="3:3" x14ac:dyDescent="0.25">
      <c r="C272" s="4"/>
    </row>
    <row r="273" spans="3:3" x14ac:dyDescent="0.25">
      <c r="C273" s="4"/>
    </row>
    <row r="274" spans="3:3" x14ac:dyDescent="0.25">
      <c r="C274" s="4"/>
    </row>
    <row r="275" spans="3:3" x14ac:dyDescent="0.25">
      <c r="C275" s="4"/>
    </row>
    <row r="276" spans="3:3" x14ac:dyDescent="0.25">
      <c r="C276" s="4"/>
    </row>
    <row r="277" spans="3:3" x14ac:dyDescent="0.25">
      <c r="C277" s="4"/>
    </row>
    <row r="278" spans="3:3" x14ac:dyDescent="0.25">
      <c r="C278" s="4"/>
    </row>
    <row r="279" spans="3:3" x14ac:dyDescent="0.25">
      <c r="C279" s="4"/>
    </row>
    <row r="280" spans="3:3" x14ac:dyDescent="0.25">
      <c r="C280" s="4"/>
    </row>
    <row r="281" spans="3:3" x14ac:dyDescent="0.25">
      <c r="C281" s="4"/>
    </row>
    <row r="282" spans="3:3" x14ac:dyDescent="0.25">
      <c r="C282" s="4"/>
    </row>
    <row r="283" spans="3:3" x14ac:dyDescent="0.25">
      <c r="C283" s="4"/>
    </row>
    <row r="284" spans="3:3" x14ac:dyDescent="0.25">
      <c r="C284" s="4"/>
    </row>
  </sheetData>
  <scenarios current="0">
    <scenario name="1" count="3" user="Pre-Setup" comment="Created by Pre-Setup on 6/11/2021">
      <inputCells r="X3" val="1772.33141208547"/>
      <inputCells r="Y3" val="27.9013684746188"/>
      <inputCells r="Z3" val="4.87769446178679"/>
    </scenario>
  </scenarios>
  <mergeCells count="3">
    <mergeCell ref="C1:J1"/>
    <mergeCell ref="L1:S1"/>
    <mergeCell ref="AB3:AI18"/>
  </mergeCells>
  <phoneticPr fontId="9" type="noConversion"/>
  <conditionalFormatting sqref="W6">
    <cfRule type="cellIs" dxfId="18" priority="1" operator="greaterThan">
      <formula>0.05</formula>
    </cfRule>
    <cfRule type="cellIs" dxfId="17" priority="2" operator="between">
      <formula>0.05</formula>
      <formula>0.025</formula>
    </cfRule>
    <cfRule type="cellIs" dxfId="16" priority="3" operator="lessThan">
      <formula>0.025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17"/>
  <sheetViews>
    <sheetView topLeftCell="A32" zoomScale="68" zoomScaleNormal="68" workbookViewId="0">
      <selection activeCell="O40" sqref="O40"/>
    </sheetView>
  </sheetViews>
  <sheetFormatPr defaultRowHeight="15" x14ac:dyDescent="0.25"/>
  <cols>
    <col min="7" max="7" width="12.42578125" bestFit="1" customWidth="1"/>
    <col min="8" max="8" width="12" bestFit="1" customWidth="1"/>
    <col min="9" max="10" width="12" customWidth="1"/>
    <col min="11" max="11" width="12" bestFit="1" customWidth="1"/>
    <col min="16" max="17" width="12" bestFit="1" customWidth="1"/>
    <col min="18" max="19" width="12" customWidth="1"/>
    <col min="20" max="20" width="12" bestFit="1" customWidth="1"/>
    <col min="23" max="23" width="11.28515625" bestFit="1" customWidth="1"/>
  </cols>
  <sheetData>
    <row r="1" spans="1:31" ht="18" x14ac:dyDescent="0.35">
      <c r="C1" s="30" t="s">
        <v>18</v>
      </c>
      <c r="D1" s="30"/>
      <c r="E1" s="30"/>
      <c r="F1" s="30"/>
      <c r="G1" s="30"/>
      <c r="H1" s="30"/>
      <c r="I1" s="30"/>
      <c r="J1" s="30"/>
      <c r="K1" s="30"/>
      <c r="L1" s="30"/>
      <c r="N1" s="31" t="s">
        <v>19</v>
      </c>
      <c r="O1" s="31"/>
      <c r="P1" s="31"/>
      <c r="Q1" s="31"/>
      <c r="R1" s="31"/>
      <c r="S1" s="31"/>
      <c r="T1" s="31"/>
      <c r="U1" s="31"/>
    </row>
    <row r="2" spans="1:31" x14ac:dyDescent="0.25">
      <c r="A2" t="s">
        <v>30</v>
      </c>
      <c r="B2" t="s">
        <v>9</v>
      </c>
      <c r="C2" t="s">
        <v>14</v>
      </c>
      <c r="D2" t="s">
        <v>15</v>
      </c>
      <c r="E2" t="s">
        <v>0</v>
      </c>
      <c r="F2" t="s">
        <v>16</v>
      </c>
      <c r="G2" t="s">
        <v>8</v>
      </c>
      <c r="H2" t="s">
        <v>2</v>
      </c>
      <c r="K2" t="s">
        <v>4</v>
      </c>
      <c r="L2" t="s">
        <v>3</v>
      </c>
      <c r="N2" t="s">
        <v>0</v>
      </c>
      <c r="O2" t="s">
        <v>16</v>
      </c>
      <c r="P2" t="s">
        <v>8</v>
      </c>
      <c r="Q2" t="s">
        <v>2</v>
      </c>
      <c r="T2" t="s">
        <v>4</v>
      </c>
      <c r="U2" t="s">
        <v>3</v>
      </c>
      <c r="W2" t="s">
        <v>7</v>
      </c>
      <c r="Y2" t="s">
        <v>10</v>
      </c>
      <c r="Z2" t="s">
        <v>13</v>
      </c>
      <c r="AA2" t="s">
        <v>12</v>
      </c>
    </row>
    <row r="3" spans="1:31" x14ac:dyDescent="0.25">
      <c r="A3">
        <f>Input!G4</f>
        <v>0</v>
      </c>
      <c r="B3">
        <f>A3-$A$3</f>
        <v>0</v>
      </c>
      <c r="C3" s="3"/>
      <c r="D3" s="3"/>
      <c r="E3" s="15">
        <f>Input!I4</f>
        <v>0.79843371428571441</v>
      </c>
      <c r="F3" s="3"/>
      <c r="G3" s="3"/>
      <c r="H3" s="3"/>
      <c r="I3" s="3"/>
      <c r="J3" s="2" t="s">
        <v>11</v>
      </c>
      <c r="K3" s="23">
        <f>SUM(H4:H161)</f>
        <v>37510.69143566311</v>
      </c>
      <c r="L3">
        <f>1-(K3/K5)</f>
        <v>0.99882724319177973</v>
      </c>
      <c r="N3" s="15">
        <f>Input!J4</f>
        <v>0.10302371428571433</v>
      </c>
      <c r="O3" s="3"/>
      <c r="P3" s="3">
        <v>0</v>
      </c>
      <c r="Q3" s="3">
        <v>0</v>
      </c>
      <c r="R3" s="3">
        <v>0</v>
      </c>
      <c r="S3" s="2" t="s">
        <v>11</v>
      </c>
      <c r="T3" s="23">
        <f>SUM(Q4:Q167)</f>
        <v>744.42188068153439</v>
      </c>
      <c r="U3">
        <f>1-(T3/T5)</f>
        <v>0.96494364982057756</v>
      </c>
      <c r="W3">
        <f>COUNT(B4:B500)</f>
        <v>134</v>
      </c>
      <c r="Y3">
        <v>5213.8582721029761</v>
      </c>
      <c r="Z3">
        <v>3.8822611576135562</v>
      </c>
      <c r="AA3">
        <v>0.5110271203730643</v>
      </c>
    </row>
    <row r="4" spans="1:31" x14ac:dyDescent="0.25">
      <c r="A4">
        <f>Input!G5</f>
        <v>1</v>
      </c>
      <c r="B4">
        <f t="shared" ref="B4:B67" si="0">A4-$A$3</f>
        <v>1</v>
      </c>
      <c r="C4">
        <f>LN(B4)</f>
        <v>0</v>
      </c>
      <c r="D4">
        <f>((C4-$Z$3)/$AA$3)</f>
        <v>-7.5969767608016481</v>
      </c>
      <c r="E4" s="4">
        <f>Input!I5</f>
        <v>1.0559928571428574</v>
      </c>
      <c r="F4">
        <f>E4-$E$4</f>
        <v>0</v>
      </c>
      <c r="G4">
        <f>P4</f>
        <v>3.1193580877498621E-10</v>
      </c>
      <c r="H4">
        <f>(F4-G4)^2</f>
        <v>9.7303948796104766E-20</v>
      </c>
      <c r="I4">
        <f>(G4-$J$4)^2</f>
        <v>672522.42894052772</v>
      </c>
      <c r="J4">
        <f>AVERAGE(F3:F137)</f>
        <v>820.07464839552222</v>
      </c>
      <c r="K4" t="s">
        <v>5</v>
      </c>
      <c r="L4" t="s">
        <v>6</v>
      </c>
      <c r="N4" s="4">
        <f>Input!J5</f>
        <v>0.25755914285714299</v>
      </c>
      <c r="O4">
        <f>N4-$N$4</f>
        <v>0</v>
      </c>
      <c r="P4">
        <f>$Y$3*((1/B4*$AA$3)*(1/SQRT(2*PI()))*EXP(-1*D4*D4/2))</f>
        <v>3.1193580877498621E-10</v>
      </c>
      <c r="Q4">
        <f>(O4-P4)^2</f>
        <v>9.7303948796104766E-20</v>
      </c>
      <c r="R4">
        <f>(O4-S4)^2</f>
        <v>91.174366627809093</v>
      </c>
      <c r="S4">
        <f>AVERAGE(O3:O167)</f>
        <v>9.5485269349679847</v>
      </c>
      <c r="T4" t="s">
        <v>5</v>
      </c>
      <c r="U4" t="s">
        <v>6</v>
      </c>
      <c r="AE4">
        <f>LN(37)</f>
        <v>3.6109179126442243</v>
      </c>
    </row>
    <row r="5" spans="1:31" x14ac:dyDescent="0.25">
      <c r="A5">
        <f>Input!G6</f>
        <v>2</v>
      </c>
      <c r="B5">
        <f t="shared" si="0"/>
        <v>2</v>
      </c>
      <c r="C5">
        <f t="shared" ref="C5:C68" si="1">LN(B5)</f>
        <v>0.69314718055994529</v>
      </c>
      <c r="D5">
        <f t="shared" ref="D5:D68" si="2">((C5-$Z$3)/$AA$3)</f>
        <v>-6.2405963400249034</v>
      </c>
      <c r="E5" s="4">
        <f>Input!I6</f>
        <v>1.3908198571428574</v>
      </c>
      <c r="F5">
        <f t="shared" ref="F5:F68" si="3">E5-$E$4</f>
        <v>0.33482699999999999</v>
      </c>
      <c r="G5">
        <f>G4+P5</f>
        <v>1.8567252483626648E-6</v>
      </c>
      <c r="H5">
        <f t="shared" ref="H5:H68" si="4">(F5-G5)^2</f>
        <v>0.11210787656895793</v>
      </c>
      <c r="I5">
        <f t="shared" ref="I5:I68" si="5">(G5-$J$4)^2</f>
        <v>672522.42589573283</v>
      </c>
      <c r="K5">
        <f>SUM(I4:I137)</f>
        <v>31985055.360786837</v>
      </c>
      <c r="L5">
        <f>1-((1-L3)*(W3-1)/(W3-1-1))</f>
        <v>0.99881835867050539</v>
      </c>
      <c r="N5" s="4">
        <f>Input!J6</f>
        <v>0.33482699999999999</v>
      </c>
      <c r="O5">
        <f t="shared" ref="O5:O68" si="6">N5-$N$4</f>
        <v>7.7267857142856999E-2</v>
      </c>
      <c r="P5">
        <f t="shared" ref="P5:P68" si="7">$Y$3*((1/B5*$AA$3)*(1/SQRT(2*PI()))*EXP(-1*D5*D5/2))</f>
        <v>1.8564133125538898E-6</v>
      </c>
      <c r="Q5">
        <f t="shared" ref="Q5:Q68" si="8">(O5-P5)^2</f>
        <v>5.9700348687379617E-3</v>
      </c>
      <c r="R5">
        <f t="shared" ref="R5:R68" si="9">(O5-S5)^2</f>
        <v>5.9703217474489576E-3</v>
      </c>
      <c r="T5">
        <f>SUM(R4:R167)</f>
        <v>21235.00811897124</v>
      </c>
      <c r="U5">
        <f>1-((1-U3)*(Y3-1)/(Y3-1-1))</f>
        <v>0.9649369235536015</v>
      </c>
    </row>
    <row r="6" spans="1:31" x14ac:dyDescent="0.25">
      <c r="A6">
        <f>Input!G7</f>
        <v>3</v>
      </c>
      <c r="B6">
        <f t="shared" si="0"/>
        <v>3</v>
      </c>
      <c r="C6">
        <f t="shared" si="1"/>
        <v>1.0986122886681098</v>
      </c>
      <c r="D6">
        <f t="shared" si="2"/>
        <v>-5.4471646571581251</v>
      </c>
      <c r="E6" s="4">
        <f>Input!I7</f>
        <v>1.6998909999999998</v>
      </c>
      <c r="F6">
        <f t="shared" si="3"/>
        <v>0.64389814285714242</v>
      </c>
      <c r="G6">
        <f t="shared" ref="G6:G69" si="10">G5+P6</f>
        <v>1.295844860120108E-4</v>
      </c>
      <c r="H6">
        <f t="shared" si="4"/>
        <v>0.4144379567472436</v>
      </c>
      <c r="I6">
        <f t="shared" si="5"/>
        <v>672522.21640315256</v>
      </c>
      <c r="N6" s="4">
        <f>Input!J7</f>
        <v>0.30907114285714243</v>
      </c>
      <c r="O6">
        <f t="shared" si="6"/>
        <v>5.1511999999999447E-2</v>
      </c>
      <c r="P6">
        <f t="shared" si="7"/>
        <v>1.2772776076364813E-4</v>
      </c>
      <c r="Q6">
        <f t="shared" si="8"/>
        <v>2.6403434335558989E-3</v>
      </c>
      <c r="R6">
        <f t="shared" si="9"/>
        <v>2.6534861439999431E-3</v>
      </c>
    </row>
    <row r="7" spans="1:31" x14ac:dyDescent="0.25">
      <c r="A7">
        <f>Input!G8</f>
        <v>4</v>
      </c>
      <c r="B7">
        <f t="shared" si="0"/>
        <v>4</v>
      </c>
      <c r="C7">
        <f t="shared" si="1"/>
        <v>1.3862943611198906</v>
      </c>
      <c r="D7">
        <f t="shared" si="2"/>
        <v>-4.8842159192481587</v>
      </c>
      <c r="E7" s="4">
        <f>Input!I8</f>
        <v>2.1377415714285712</v>
      </c>
      <c r="F7">
        <f t="shared" si="3"/>
        <v>1.0817487142857138</v>
      </c>
      <c r="G7">
        <f t="shared" si="10"/>
        <v>1.8846086169251295E-3</v>
      </c>
      <c r="H7">
        <f t="shared" si="4"/>
        <v>1.1661064867118529</v>
      </c>
      <c r="I7">
        <f t="shared" si="5"/>
        <v>672519.33790509333</v>
      </c>
      <c r="N7" s="4">
        <f>Input!J8</f>
        <v>0.43785057142857142</v>
      </c>
      <c r="O7">
        <f t="shared" si="6"/>
        <v>0.18029142857142844</v>
      </c>
      <c r="P7">
        <f t="shared" si="7"/>
        <v>1.7550241309131187E-3</v>
      </c>
      <c r="Q7">
        <f t="shared" si="8"/>
        <v>3.1875247710547262E-2</v>
      </c>
      <c r="R7">
        <f t="shared" si="9"/>
        <v>3.2504999216326484E-2</v>
      </c>
      <c r="T7" s="17"/>
      <c r="U7" s="18"/>
    </row>
    <row r="8" spans="1:31" x14ac:dyDescent="0.25">
      <c r="A8">
        <f>Input!G9</f>
        <v>5</v>
      </c>
      <c r="B8">
        <f t="shared" si="0"/>
        <v>5</v>
      </c>
      <c r="C8">
        <f t="shared" si="1"/>
        <v>1.6094379124341003</v>
      </c>
      <c r="D8">
        <f t="shared" si="2"/>
        <v>-4.4475589544449825</v>
      </c>
      <c r="E8" s="4">
        <f>Input!I9</f>
        <v>2.7558835714285719</v>
      </c>
      <c r="F8">
        <f t="shared" si="3"/>
        <v>1.6998907142857145</v>
      </c>
      <c r="G8">
        <f t="shared" si="10"/>
        <v>1.2654251171247596E-2</v>
      </c>
      <c r="H8">
        <f t="shared" si="4"/>
        <v>2.8467668824630161</v>
      </c>
      <c r="I8">
        <f t="shared" si="5"/>
        <v>672501.67424000951</v>
      </c>
      <c r="N8" s="4">
        <f>Input!J9</f>
        <v>0.61814200000000064</v>
      </c>
      <c r="O8">
        <f t="shared" si="6"/>
        <v>0.36058285714285765</v>
      </c>
      <c r="P8">
        <f t="shared" si="7"/>
        <v>1.0769642554322466E-2</v>
      </c>
      <c r="Q8">
        <f t="shared" si="8"/>
        <v>0.12236928510076459</v>
      </c>
      <c r="R8">
        <f t="shared" si="9"/>
        <v>0.13001999686530649</v>
      </c>
      <c r="T8" s="19" t="s">
        <v>28</v>
      </c>
      <c r="U8" s="24">
        <f>SQRT((U5-L5)^2)</f>
        <v>3.3881435116903891E-2</v>
      </c>
    </row>
    <row r="9" spans="1:31" x14ac:dyDescent="0.25">
      <c r="A9">
        <f>Input!G10</f>
        <v>6</v>
      </c>
      <c r="B9">
        <f t="shared" si="0"/>
        <v>6</v>
      </c>
      <c r="C9">
        <f t="shared" si="1"/>
        <v>1.791759469228055</v>
      </c>
      <c r="D9">
        <f t="shared" si="2"/>
        <v>-4.0907842363813796</v>
      </c>
      <c r="E9" s="4">
        <f>Input!I10</f>
        <v>3.6315848571428573</v>
      </c>
      <c r="F9">
        <f t="shared" si="3"/>
        <v>2.5755919999999999</v>
      </c>
      <c r="G9">
        <f t="shared" si="10"/>
        <v>5.3817351712879144E-2</v>
      </c>
      <c r="H9">
        <f t="shared" si="4"/>
        <v>6.3593473767436306</v>
      </c>
      <c r="I9">
        <f t="shared" si="5"/>
        <v>672434.16334577976</v>
      </c>
      <c r="N9" s="4">
        <f>Input!J10</f>
        <v>0.8757012857142854</v>
      </c>
      <c r="O9">
        <f t="shared" si="6"/>
        <v>0.61814214285714242</v>
      </c>
      <c r="P9">
        <f t="shared" si="7"/>
        <v>4.1163100541631546E-2</v>
      </c>
      <c r="Q9">
        <f t="shared" si="8"/>
        <v>0.33290481527132409</v>
      </c>
      <c r="R9">
        <f t="shared" si="9"/>
        <v>0.38209970877601984</v>
      </c>
      <c r="T9" s="21"/>
      <c r="U9" s="22"/>
    </row>
    <row r="10" spans="1:31" x14ac:dyDescent="0.25">
      <c r="A10">
        <f>Input!G11</f>
        <v>7</v>
      </c>
      <c r="B10">
        <f t="shared" si="0"/>
        <v>7</v>
      </c>
      <c r="C10">
        <f t="shared" si="1"/>
        <v>1.9459101490553132</v>
      </c>
      <c r="D10">
        <f t="shared" si="2"/>
        <v>-3.7891355103514894</v>
      </c>
      <c r="E10" s="4">
        <f>Input!I11</f>
        <v>4.9966485714285716</v>
      </c>
      <c r="F10">
        <f t="shared" si="3"/>
        <v>3.9406557142857142</v>
      </c>
      <c r="G10">
        <f t="shared" si="10"/>
        <v>0.16961861030038822</v>
      </c>
      <c r="H10">
        <f t="shared" si="4"/>
        <v>14.220720839634033</v>
      </c>
      <c r="I10">
        <f t="shared" si="5"/>
        <v>672244.25786710542</v>
      </c>
      <c r="N10" s="4">
        <f>Input!J11</f>
        <v>1.3650637142857143</v>
      </c>
      <c r="O10">
        <f t="shared" si="6"/>
        <v>1.1075045714285712</v>
      </c>
      <c r="P10">
        <f t="shared" si="7"/>
        <v>0.11580125858750907</v>
      </c>
      <c r="Q10">
        <f t="shared" si="8"/>
        <v>0.98347546069993741</v>
      </c>
      <c r="R10">
        <f t="shared" si="9"/>
        <v>1.226566375735183</v>
      </c>
    </row>
    <row r="11" spans="1:31" x14ac:dyDescent="0.25">
      <c r="A11">
        <f>Input!G12</f>
        <v>8</v>
      </c>
      <c r="B11">
        <f t="shared" si="0"/>
        <v>8</v>
      </c>
      <c r="C11">
        <f t="shared" si="1"/>
        <v>2.0794415416798357</v>
      </c>
      <c r="D11">
        <f t="shared" si="2"/>
        <v>-3.5278354984714135</v>
      </c>
      <c r="E11" s="4">
        <f>Input!I12</f>
        <v>6.2071768571428567</v>
      </c>
      <c r="F11">
        <f t="shared" si="3"/>
        <v>5.1511839999999989</v>
      </c>
      <c r="G11">
        <f t="shared" si="10"/>
        <v>0.43318527866539253</v>
      </c>
      <c r="H11">
        <f t="shared" si="4"/>
        <v>22.259511934514975</v>
      </c>
      <c r="I11">
        <f t="shared" si="5"/>
        <v>671812.1280603417</v>
      </c>
      <c r="N11" s="4">
        <f>Input!J12</f>
        <v>1.2105282857142852</v>
      </c>
      <c r="O11">
        <f t="shared" si="6"/>
        <v>0.95296914285714218</v>
      </c>
      <c r="P11">
        <f t="shared" si="7"/>
        <v>0.26356666836500431</v>
      </c>
      <c r="Q11">
        <f t="shared" si="8"/>
        <v>0.47527577183588282</v>
      </c>
      <c r="R11">
        <f t="shared" si="9"/>
        <v>0.90815018723787622</v>
      </c>
    </row>
    <row r="12" spans="1:31" x14ac:dyDescent="0.25">
      <c r="A12">
        <f>Input!G13</f>
        <v>9</v>
      </c>
      <c r="B12">
        <f t="shared" si="0"/>
        <v>9</v>
      </c>
      <c r="C12">
        <f t="shared" si="1"/>
        <v>2.1972245773362196</v>
      </c>
      <c r="D12">
        <f t="shared" si="2"/>
        <v>-3.2973525535146004</v>
      </c>
      <c r="E12" s="4">
        <f>Input!I13</f>
        <v>9.8130055714285724</v>
      </c>
      <c r="F12">
        <f t="shared" si="3"/>
        <v>8.7570127142857146</v>
      </c>
      <c r="G12">
        <f t="shared" si="10"/>
        <v>0.94761967225220767</v>
      </c>
      <c r="H12">
        <f t="shared" si="4"/>
        <v>60.986619684961362</v>
      </c>
      <c r="I12">
        <f t="shared" si="5"/>
        <v>670969.08918501274</v>
      </c>
      <c r="N12" s="4">
        <f>Input!J13</f>
        <v>3.6058287142857157</v>
      </c>
      <c r="O12">
        <f t="shared" si="6"/>
        <v>3.3482695714285726</v>
      </c>
      <c r="P12">
        <f t="shared" si="7"/>
        <v>0.51443439358681509</v>
      </c>
      <c r="Q12">
        <f t="shared" si="8"/>
        <v>8.0306218151734257</v>
      </c>
      <c r="R12">
        <f t="shared" si="9"/>
        <v>11.210909122954478</v>
      </c>
    </row>
    <row r="13" spans="1:31" x14ac:dyDescent="0.25">
      <c r="A13">
        <f>Input!G14</f>
        <v>10</v>
      </c>
      <c r="B13">
        <f t="shared" si="0"/>
        <v>10</v>
      </c>
      <c r="C13">
        <f t="shared" si="1"/>
        <v>2.3025850929940459</v>
      </c>
      <c r="D13">
        <f t="shared" si="2"/>
        <v>-3.0911785336682365</v>
      </c>
      <c r="E13" s="4">
        <f>Input!I14</f>
        <v>15.221748714285713</v>
      </c>
      <c r="F13">
        <f t="shared" si="3"/>
        <v>14.165755857142855</v>
      </c>
      <c r="G13">
        <f t="shared" si="10"/>
        <v>1.8421350409867152</v>
      </c>
      <c r="H13">
        <f t="shared" si="4"/>
        <v>151.87163002039694</v>
      </c>
      <c r="I13">
        <f t="shared" si="5"/>
        <v>669504.44591048011</v>
      </c>
      <c r="N13" s="4">
        <f>Input!J14</f>
        <v>5.4087431428571406</v>
      </c>
      <c r="O13">
        <f t="shared" si="6"/>
        <v>5.151183999999998</v>
      </c>
      <c r="P13">
        <f t="shared" si="7"/>
        <v>0.89451536873450743</v>
      </c>
      <c r="Q13">
        <f t="shared" si="8"/>
        <v>18.119227836399627</v>
      </c>
      <c r="R13">
        <f t="shared" si="9"/>
        <v>26.53469660185598</v>
      </c>
    </row>
    <row r="14" spans="1:31" x14ac:dyDescent="0.25">
      <c r="A14">
        <f>Input!G15</f>
        <v>11</v>
      </c>
      <c r="B14">
        <f t="shared" si="0"/>
        <v>11</v>
      </c>
      <c r="C14">
        <f t="shared" si="1"/>
        <v>2.3978952727983707</v>
      </c>
      <c r="D14">
        <f t="shared" si="2"/>
        <v>-2.9046714462660148</v>
      </c>
      <c r="E14" s="4">
        <f>Input!I15</f>
        <v>20.913807142857141</v>
      </c>
      <c r="F14">
        <f t="shared" si="3"/>
        <v>19.857814285714284</v>
      </c>
      <c r="G14">
        <f t="shared" si="10"/>
        <v>3.2645425765052862</v>
      </c>
      <c r="H14">
        <f t="shared" si="4"/>
        <v>275.33666601563573</v>
      </c>
      <c r="I14">
        <f t="shared" si="5"/>
        <v>667178.74896807363</v>
      </c>
      <c r="N14" s="4">
        <f>Input!J15</f>
        <v>5.6920584285714284</v>
      </c>
      <c r="O14">
        <f t="shared" si="6"/>
        <v>5.4344992857142858</v>
      </c>
      <c r="P14">
        <f t="shared" si="7"/>
        <v>1.422407535518571</v>
      </c>
      <c r="Q14">
        <f t="shared" si="8"/>
        <v>16.096880211988516</v>
      </c>
      <c r="R14">
        <f t="shared" si="9"/>
        <v>29.533782486429082</v>
      </c>
    </row>
    <row r="15" spans="1:31" x14ac:dyDescent="0.25">
      <c r="A15">
        <f>Input!G16</f>
        <v>12</v>
      </c>
      <c r="B15">
        <f t="shared" si="0"/>
        <v>12</v>
      </c>
      <c r="C15">
        <f t="shared" si="1"/>
        <v>2.4849066497880004</v>
      </c>
      <c r="D15">
        <f t="shared" si="2"/>
        <v>-2.7344038156046344</v>
      </c>
      <c r="E15" s="4">
        <f>Input!I16</f>
        <v>27.275519428571432</v>
      </c>
      <c r="F15">
        <f t="shared" si="3"/>
        <v>26.219526571428574</v>
      </c>
      <c r="G15">
        <f t="shared" si="10"/>
        <v>5.3718594166012279</v>
      </c>
      <c r="H15">
        <f t="shared" si="4"/>
        <v>434.62522579846689</v>
      </c>
      <c r="I15">
        <f t="shared" si="5"/>
        <v>663740.63437003235</v>
      </c>
      <c r="N15" s="4">
        <f>Input!J16</f>
        <v>6.3617122857142903</v>
      </c>
      <c r="O15">
        <f t="shared" si="6"/>
        <v>6.1041531428571476</v>
      </c>
      <c r="P15">
        <f t="shared" si="7"/>
        <v>2.1073168400959417</v>
      </c>
      <c r="Q15">
        <f t="shared" si="8"/>
        <v>15.974700431069866</v>
      </c>
      <c r="R15">
        <f t="shared" si="9"/>
        <v>37.260685591452791</v>
      </c>
      <c r="Z15">
        <f>Z3+AA3</f>
        <v>4.3932882779866205</v>
      </c>
      <c r="AA15">
        <f>EXP(Z15)</f>
        <v>80.906023546539458</v>
      </c>
      <c r="AC15">
        <v>1150</v>
      </c>
    </row>
    <row r="16" spans="1:31" x14ac:dyDescent="0.25">
      <c r="A16">
        <f>Input!G17</f>
        <v>13</v>
      </c>
      <c r="B16">
        <f t="shared" si="0"/>
        <v>13</v>
      </c>
      <c r="C16">
        <f t="shared" si="1"/>
        <v>2.5649493574615367</v>
      </c>
      <c r="D16">
        <f t="shared" si="2"/>
        <v>-2.5777727788504539</v>
      </c>
      <c r="E16" s="4">
        <f>Input!I17</f>
        <v>34.512932999999997</v>
      </c>
      <c r="F16">
        <f t="shared" si="3"/>
        <v>33.456940142857142</v>
      </c>
      <c r="G16">
        <f t="shared" si="10"/>
        <v>8.3206604386599494</v>
      </c>
      <c r="H16">
        <f t="shared" si="4"/>
        <v>631.83255736763567</v>
      </c>
      <c r="I16">
        <f t="shared" si="5"/>
        <v>658944.5369638697</v>
      </c>
      <c r="N16" s="4">
        <f>Input!J17</f>
        <v>7.237413571428565</v>
      </c>
      <c r="O16">
        <f t="shared" si="6"/>
        <v>6.9798544285714224</v>
      </c>
      <c r="P16">
        <f t="shared" si="7"/>
        <v>2.948801022058722</v>
      </c>
      <c r="Q16">
        <f t="shared" si="8"/>
        <v>16.249391566157648</v>
      </c>
      <c r="R16">
        <f t="shared" si="9"/>
        <v>48.718367844048096</v>
      </c>
      <c r="Z16">
        <f>Z3+AA3*2</f>
        <v>4.9043153983596852</v>
      </c>
      <c r="AA16">
        <f>EXP(Z16)</f>
        <v>134.87054579719043</v>
      </c>
      <c r="AC16">
        <v>1330</v>
      </c>
    </row>
    <row r="17" spans="1:25" x14ac:dyDescent="0.25">
      <c r="A17">
        <f>Input!G18</f>
        <v>14</v>
      </c>
      <c r="B17">
        <f t="shared" si="0"/>
        <v>14</v>
      </c>
      <c r="C17">
        <f t="shared" si="1"/>
        <v>2.6390573296152584</v>
      </c>
      <c r="D17">
        <f t="shared" si="2"/>
        <v>-2.4327550895747443</v>
      </c>
      <c r="E17" s="4">
        <f>Input!I18</f>
        <v>41.647322857142854</v>
      </c>
      <c r="F17">
        <f t="shared" si="3"/>
        <v>40.591329999999999</v>
      </c>
      <c r="G17">
        <f t="shared" si="10"/>
        <v>12.258366237454755</v>
      </c>
      <c r="H17">
        <f t="shared" si="4"/>
        <v>802.75683556970193</v>
      </c>
      <c r="I17">
        <f t="shared" si="5"/>
        <v>652567.14571968245</v>
      </c>
      <c r="N17" s="4">
        <f>Input!J18</f>
        <v>7.1343898571428568</v>
      </c>
      <c r="O17">
        <f t="shared" si="6"/>
        <v>6.8768307142857141</v>
      </c>
      <c r="P17">
        <f t="shared" si="7"/>
        <v>3.9377057987948052</v>
      </c>
      <c r="Q17">
        <f t="shared" si="8"/>
        <v>8.6384552688594418</v>
      </c>
      <c r="R17">
        <f t="shared" si="9"/>
        <v>47.290800672943362</v>
      </c>
    </row>
    <row r="18" spans="1:25" x14ac:dyDescent="0.25">
      <c r="A18">
        <f>Input!G19</f>
        <v>15</v>
      </c>
      <c r="B18">
        <f t="shared" si="0"/>
        <v>15</v>
      </c>
      <c r="C18">
        <f t="shared" si="1"/>
        <v>2.7080502011022101</v>
      </c>
      <c r="D18">
        <f t="shared" si="2"/>
        <v>-2.2977468508014578</v>
      </c>
      <c r="E18" s="4">
        <f>Input!I19</f>
        <v>50.430091571428576</v>
      </c>
      <c r="F18">
        <f t="shared" si="3"/>
        <v>49.374098714285722</v>
      </c>
      <c r="G18">
        <f t="shared" si="10"/>
        <v>17.316177158552225</v>
      </c>
      <c r="H18">
        <f t="shared" si="4"/>
        <v>1027.7103344735626</v>
      </c>
      <c r="I18">
        <f t="shared" si="5"/>
        <v>644421.16314271709</v>
      </c>
      <c r="N18" s="4">
        <f>Input!J19</f>
        <v>8.7827687142857229</v>
      </c>
      <c r="O18">
        <f t="shared" si="6"/>
        <v>8.5252095714285794</v>
      </c>
      <c r="P18">
        <f t="shared" si="7"/>
        <v>5.0578109210974711</v>
      </c>
      <c r="Q18">
        <f t="shared" si="8"/>
        <v>12.022853400317992</v>
      </c>
      <c r="R18">
        <f t="shared" si="9"/>
        <v>72.679198236777466</v>
      </c>
    </row>
    <row r="19" spans="1:25" x14ac:dyDescent="0.25">
      <c r="A19">
        <f>Input!G20</f>
        <v>16</v>
      </c>
      <c r="B19">
        <f t="shared" si="0"/>
        <v>16</v>
      </c>
      <c r="C19">
        <f t="shared" si="1"/>
        <v>2.7725887222397811</v>
      </c>
      <c r="D19">
        <f t="shared" si="2"/>
        <v>-2.1714550776946684</v>
      </c>
      <c r="E19" s="4">
        <f>Input!I20</f>
        <v>58.028088142857143</v>
      </c>
      <c r="F19">
        <f t="shared" si="3"/>
        <v>56.972095285714289</v>
      </c>
      <c r="G19">
        <f t="shared" si="10"/>
        <v>23.603950210480097</v>
      </c>
      <c r="H19">
        <f t="shared" si="4"/>
        <v>1113.433105761876</v>
      </c>
      <c r="I19">
        <f t="shared" si="5"/>
        <v>634365.57306736847</v>
      </c>
      <c r="N19" s="4">
        <f>Input!J20</f>
        <v>7.5979965714285669</v>
      </c>
      <c r="O19">
        <f t="shared" si="6"/>
        <v>7.3404374285714242</v>
      </c>
      <c r="P19">
        <f t="shared" si="7"/>
        <v>6.2877730519278705</v>
      </c>
      <c r="Q19">
        <f t="shared" si="8"/>
        <v>1.1081022898543615</v>
      </c>
      <c r="R19">
        <f t="shared" si="9"/>
        <v>53.882021642772266</v>
      </c>
    </row>
    <row r="20" spans="1:25" x14ac:dyDescent="0.25">
      <c r="A20">
        <f>Input!G21</f>
        <v>17</v>
      </c>
      <c r="B20">
        <f t="shared" si="0"/>
        <v>17</v>
      </c>
      <c r="C20">
        <f t="shared" si="1"/>
        <v>2.8332133440562162</v>
      </c>
      <c r="D20">
        <f t="shared" si="2"/>
        <v>-2.052822192277203</v>
      </c>
      <c r="E20" s="4">
        <f>Input!I21</f>
        <v>65.703352428571421</v>
      </c>
      <c r="F20">
        <f t="shared" si="3"/>
        <v>64.647359571428566</v>
      </c>
      <c r="G20">
        <f t="shared" si="10"/>
        <v>31.207015101086697</v>
      </c>
      <c r="H20">
        <f t="shared" si="4"/>
        <v>1118.256638295124</v>
      </c>
      <c r="I20">
        <f t="shared" si="5"/>
        <v>622312.14285956405</v>
      </c>
      <c r="N20" s="4">
        <f>Input!J21</f>
        <v>7.6752642857142774</v>
      </c>
      <c r="O20">
        <f t="shared" si="6"/>
        <v>7.4177051428571348</v>
      </c>
      <c r="P20">
        <f t="shared" si="7"/>
        <v>7.603064890606599</v>
      </c>
      <c r="Q20">
        <f t="shared" si="8"/>
        <v>3.4358236085744988E-2</v>
      </c>
      <c r="R20">
        <f t="shared" si="9"/>
        <v>55.022349586369188</v>
      </c>
      <c r="X20" t="s">
        <v>469</v>
      </c>
      <c r="Y20">
        <f>EXP($Z$3-$AA$3*$AA$3)</f>
        <v>37.379126732261973</v>
      </c>
    </row>
    <row r="21" spans="1:25" x14ac:dyDescent="0.25">
      <c r="A21">
        <f>Input!G22</f>
        <v>18</v>
      </c>
      <c r="B21">
        <f t="shared" si="0"/>
        <v>18</v>
      </c>
      <c r="C21">
        <f t="shared" si="1"/>
        <v>2.8903717578961645</v>
      </c>
      <c r="D21">
        <f t="shared" si="2"/>
        <v>-1.940972132737856</v>
      </c>
      <c r="E21" s="4">
        <f>Input!I22</f>
        <v>75.542113857142866</v>
      </c>
      <c r="F21">
        <f t="shared" si="3"/>
        <v>74.486121000000011</v>
      </c>
      <c r="G21">
        <f t="shared" si="10"/>
        <v>40.184736369032407</v>
      </c>
      <c r="H21">
        <f t="shared" si="4"/>
        <v>1176.5849876015805</v>
      </c>
      <c r="I21">
        <f t="shared" si="5"/>
        <v>608228.27488068596</v>
      </c>
      <c r="N21" s="4">
        <f>Input!J22</f>
        <v>9.8387614285714449</v>
      </c>
      <c r="O21">
        <f t="shared" si="6"/>
        <v>9.5812022857143013</v>
      </c>
      <c r="P21">
        <f t="shared" si="7"/>
        <v>8.9777212679457108</v>
      </c>
      <c r="Q21">
        <f t="shared" si="8"/>
        <v>0.36418933880701387</v>
      </c>
      <c r="R21">
        <f t="shared" si="9"/>
        <v>91.79943723977695</v>
      </c>
    </row>
    <row r="22" spans="1:25" x14ac:dyDescent="0.25">
      <c r="A22">
        <f>Input!G23</f>
        <v>19</v>
      </c>
      <c r="B22">
        <f t="shared" si="0"/>
        <v>19</v>
      </c>
      <c r="C22">
        <f t="shared" si="1"/>
        <v>2.9444389791664403</v>
      </c>
      <c r="D22">
        <f t="shared" si="2"/>
        <v>-1.8351710526879261</v>
      </c>
      <c r="E22" s="4">
        <f>Input!I23</f>
        <v>86.436868142857151</v>
      </c>
      <c r="F22">
        <f t="shared" si="3"/>
        <v>85.380875285714296</v>
      </c>
      <c r="G22">
        <f t="shared" si="10"/>
        <v>50.570530113296783</v>
      </c>
      <c r="H22">
        <f t="shared" si="4"/>
        <v>1211.7601310228513</v>
      </c>
      <c r="I22">
        <f t="shared" si="5"/>
        <v>592136.58805330528</v>
      </c>
      <c r="N22" s="4">
        <f>Input!J23</f>
        <v>10.894754285714285</v>
      </c>
      <c r="O22">
        <f t="shared" si="6"/>
        <v>10.637195142857141</v>
      </c>
      <c r="P22">
        <f t="shared" si="7"/>
        <v>10.385793744264374</v>
      </c>
      <c r="Q22">
        <f t="shared" si="8"/>
        <v>6.3202663214399421E-2</v>
      </c>
      <c r="R22">
        <f t="shared" si="9"/>
        <v>113.14992050722356</v>
      </c>
    </row>
    <row r="23" spans="1:25" x14ac:dyDescent="0.25">
      <c r="A23">
        <f>Input!G24</f>
        <v>20</v>
      </c>
      <c r="B23">
        <f t="shared" si="0"/>
        <v>20</v>
      </c>
      <c r="C23">
        <f t="shared" si="1"/>
        <v>2.9957322735539909</v>
      </c>
      <c r="D23">
        <f t="shared" si="2"/>
        <v>-1.734798112891492</v>
      </c>
      <c r="E23" s="4">
        <f>Input!I24</f>
        <v>98.567906428571433</v>
      </c>
      <c r="F23">
        <f t="shared" si="3"/>
        <v>97.511913571428579</v>
      </c>
      <c r="G23">
        <f t="shared" si="10"/>
        <v>62.373010856936908</v>
      </c>
      <c r="H23">
        <f t="shared" si="4"/>
        <v>1234.7424839785101</v>
      </c>
      <c r="I23">
        <f t="shared" si="5"/>
        <v>574111.77152865368</v>
      </c>
      <c r="N23" s="4">
        <f>Input!J24</f>
        <v>12.131038285714283</v>
      </c>
      <c r="O23">
        <f t="shared" si="6"/>
        <v>11.873479142857139</v>
      </c>
      <c r="P23">
        <f t="shared" si="7"/>
        <v>11.802480743640123</v>
      </c>
      <c r="Q23">
        <f t="shared" si="8"/>
        <v>5.0407726913788108E-3</v>
      </c>
      <c r="R23">
        <f t="shared" si="9"/>
        <v>140.97950695586351</v>
      </c>
    </row>
    <row r="24" spans="1:25" x14ac:dyDescent="0.25">
      <c r="A24">
        <f>Input!G25</f>
        <v>21</v>
      </c>
      <c r="B24">
        <f t="shared" si="0"/>
        <v>21</v>
      </c>
      <c r="C24">
        <f t="shared" si="1"/>
        <v>3.044522437723423</v>
      </c>
      <c r="D24">
        <f t="shared" si="2"/>
        <v>-1.6393234067079652</v>
      </c>
      <c r="E24" s="4">
        <f>Input!I25</f>
        <v>112.57912699999999</v>
      </c>
      <c r="F24">
        <f t="shared" si="3"/>
        <v>111.52313414285713</v>
      </c>
      <c r="G24">
        <f t="shared" si="10"/>
        <v>75.577953578060715</v>
      </c>
      <c r="H24">
        <f t="shared" si="4"/>
        <v>1292.056005835818</v>
      </c>
      <c r="I24">
        <f t="shared" si="5"/>
        <v>554275.32859412441</v>
      </c>
      <c r="N24" s="4">
        <f>Input!J25</f>
        <v>14.011220571428552</v>
      </c>
      <c r="O24">
        <f t="shared" si="6"/>
        <v>13.753661428571409</v>
      </c>
      <c r="P24">
        <f t="shared" si="7"/>
        <v>13.204942721123809</v>
      </c>
      <c r="Q24">
        <f t="shared" si="8"/>
        <v>0.30109221990296492</v>
      </c>
      <c r="R24">
        <f t="shared" si="9"/>
        <v>189.16320269177291</v>
      </c>
    </row>
    <row r="25" spans="1:25" x14ac:dyDescent="0.25">
      <c r="A25">
        <f>Input!G26</f>
        <v>22</v>
      </c>
      <c r="B25">
        <f t="shared" si="0"/>
        <v>22</v>
      </c>
      <c r="C25">
        <f t="shared" si="1"/>
        <v>3.0910424533583161</v>
      </c>
      <c r="D25">
        <f t="shared" si="2"/>
        <v>-1.5482910254892694</v>
      </c>
      <c r="E25" s="4">
        <f>Input!I26</f>
        <v>126.95093057142857</v>
      </c>
      <c r="F25">
        <f t="shared" si="3"/>
        <v>125.89493771428572</v>
      </c>
      <c r="G25">
        <f t="shared" si="10"/>
        <v>90.150789734341799</v>
      </c>
      <c r="H25">
        <f t="shared" si="4"/>
        <v>1277.6441148121289</v>
      </c>
      <c r="I25">
        <f t="shared" si="5"/>
        <v>532788.83944282692</v>
      </c>
      <c r="N25" s="4">
        <f>Input!J26</f>
        <v>14.371803571428586</v>
      </c>
      <c r="O25">
        <f t="shared" si="6"/>
        <v>14.114244428571443</v>
      </c>
      <c r="P25">
        <f t="shared" si="7"/>
        <v>14.572836156281086</v>
      </c>
      <c r="Q25">
        <f t="shared" si="8"/>
        <v>0.21030637272371613</v>
      </c>
      <c r="R25">
        <f t="shared" si="9"/>
        <v>199.21189578946002</v>
      </c>
    </row>
    <row r="26" spans="1:25" x14ac:dyDescent="0.25">
      <c r="A26">
        <f>Input!G27</f>
        <v>23</v>
      </c>
      <c r="B26">
        <f t="shared" si="0"/>
        <v>23</v>
      </c>
      <c r="C26">
        <f t="shared" si="1"/>
        <v>3.1354942159291497</v>
      </c>
      <c r="D26">
        <f t="shared" si="2"/>
        <v>-1.4613058914353614</v>
      </c>
      <c r="E26" s="4">
        <f>Input!I27</f>
        <v>142.17267928571428</v>
      </c>
      <c r="F26">
        <f t="shared" si="3"/>
        <v>141.11668642857143</v>
      </c>
      <c r="G26">
        <f t="shared" si="10"/>
        <v>106.0394011844092</v>
      </c>
      <c r="H26">
        <f t="shared" si="4"/>
        <v>1230.415940100321</v>
      </c>
      <c r="I26">
        <f t="shared" si="5"/>
        <v>509846.33425983536</v>
      </c>
      <c r="N26" s="4">
        <f>Input!J27</f>
        <v>15.22174871428571</v>
      </c>
      <c r="O26">
        <f t="shared" si="6"/>
        <v>14.964189571428566</v>
      </c>
      <c r="P26">
        <f t="shared" si="7"/>
        <v>15.888611450067396</v>
      </c>
      <c r="Q26">
        <f t="shared" si="8"/>
        <v>0.85455580970614342</v>
      </c>
      <c r="R26">
        <f t="shared" si="9"/>
        <v>223.92696952965144</v>
      </c>
    </row>
    <row r="27" spans="1:25" x14ac:dyDescent="0.25">
      <c r="A27">
        <f>Input!G28</f>
        <v>24</v>
      </c>
      <c r="B27">
        <f t="shared" si="0"/>
        <v>24</v>
      </c>
      <c r="C27">
        <f t="shared" si="1"/>
        <v>3.1780538303479458</v>
      </c>
      <c r="D27">
        <f t="shared" si="2"/>
        <v>-1.378023394827889</v>
      </c>
      <c r="E27" s="4">
        <f>Input!I28</f>
        <v>158.75949185714285</v>
      </c>
      <c r="F27">
        <f t="shared" si="3"/>
        <v>157.70349899999999</v>
      </c>
      <c r="G27">
        <f t="shared" si="10"/>
        <v>123.17702368549303</v>
      </c>
      <c r="H27">
        <f t="shared" si="4"/>
        <v>1192.077497643259</v>
      </c>
      <c r="I27">
        <f t="shared" si="5"/>
        <v>485666.29932648066</v>
      </c>
      <c r="N27" s="4">
        <f>Input!J28</f>
        <v>16.586812571428567</v>
      </c>
      <c r="O27">
        <f t="shared" si="6"/>
        <v>16.329253428571423</v>
      </c>
      <c r="P27">
        <f t="shared" si="7"/>
        <v>17.137622501083825</v>
      </c>
      <c r="Q27">
        <f t="shared" si="8"/>
        <v>0.65346055739456133</v>
      </c>
      <c r="R27">
        <f t="shared" si="9"/>
        <v>266.64451753451158</v>
      </c>
    </row>
    <row r="28" spans="1:25" x14ac:dyDescent="0.25">
      <c r="A28">
        <f>Input!G29</f>
        <v>25</v>
      </c>
      <c r="B28">
        <f t="shared" si="0"/>
        <v>25</v>
      </c>
      <c r="C28">
        <f t="shared" si="1"/>
        <v>3.2188758248682006</v>
      </c>
      <c r="D28">
        <f t="shared" si="2"/>
        <v>-1.2981411480883156</v>
      </c>
      <c r="E28" s="4">
        <f>Input!I29</f>
        <v>174.57362685714287</v>
      </c>
      <c r="F28">
        <f t="shared" si="3"/>
        <v>173.51763400000002</v>
      </c>
      <c r="G28">
        <f t="shared" si="10"/>
        <v>141.48511694390058</v>
      </c>
      <c r="H28">
        <f t="shared" si="4"/>
        <v>1026.0821489493014</v>
      </c>
      <c r="I28">
        <f t="shared" si="5"/>
        <v>460483.75219573133</v>
      </c>
      <c r="N28" s="4">
        <f>Input!J29</f>
        <v>15.814135000000022</v>
      </c>
      <c r="O28">
        <f t="shared" si="6"/>
        <v>15.556575857142878</v>
      </c>
      <c r="P28">
        <f t="shared" si="7"/>
        <v>18.308093258407563</v>
      </c>
      <c r="Q28">
        <f t="shared" si="8"/>
        <v>7.5708480094623667</v>
      </c>
      <c r="R28">
        <f t="shared" si="9"/>
        <v>242.00705239904067</v>
      </c>
    </row>
    <row r="29" spans="1:25" x14ac:dyDescent="0.25">
      <c r="A29">
        <f>Input!G30</f>
        <v>26</v>
      </c>
      <c r="B29">
        <f t="shared" si="0"/>
        <v>26</v>
      </c>
      <c r="C29">
        <f t="shared" si="1"/>
        <v>3.2580965380214821</v>
      </c>
      <c r="D29">
        <f t="shared" si="2"/>
        <v>-1.2213923580737087</v>
      </c>
      <c r="E29" s="4">
        <f>Input!I30</f>
        <v>191.36648671428571</v>
      </c>
      <c r="F29">
        <f t="shared" si="3"/>
        <v>190.31049385714286</v>
      </c>
      <c r="G29">
        <f t="shared" si="10"/>
        <v>160.87609826233469</v>
      </c>
      <c r="H29">
        <f t="shared" si="4"/>
        <v>866.38364403166236</v>
      </c>
      <c r="I29">
        <f t="shared" si="5"/>
        <v>434542.72849769652</v>
      </c>
      <c r="N29" s="4">
        <f>Input!J30</f>
        <v>16.792859857142844</v>
      </c>
      <c r="O29">
        <f t="shared" si="6"/>
        <v>16.5353007142857</v>
      </c>
      <c r="P29">
        <f t="shared" si="7"/>
        <v>19.390981318434118</v>
      </c>
      <c r="Q29">
        <f t="shared" si="8"/>
        <v>8.1549117129094739</v>
      </c>
      <c r="R29">
        <f t="shared" si="9"/>
        <v>273.41616971185721</v>
      </c>
    </row>
    <row r="30" spans="1:25" x14ac:dyDescent="0.25">
      <c r="A30">
        <f>Input!G31</f>
        <v>27</v>
      </c>
      <c r="B30">
        <f t="shared" si="0"/>
        <v>27</v>
      </c>
      <c r="C30">
        <f t="shared" si="1"/>
        <v>3.2958368660043291</v>
      </c>
      <c r="D30">
        <f t="shared" si="2"/>
        <v>-1.1475404498710766</v>
      </c>
      <c r="E30" s="4">
        <f>Input!I31</f>
        <v>207.48969285714287</v>
      </c>
      <c r="F30">
        <f t="shared" si="3"/>
        <v>206.43370000000002</v>
      </c>
      <c r="G30">
        <f t="shared" si="10"/>
        <v>181.25587053429967</v>
      </c>
      <c r="H30">
        <f t="shared" si="4"/>
        <v>633.92309660388833</v>
      </c>
      <c r="I30">
        <f t="shared" si="5"/>
        <v>408089.43094810599</v>
      </c>
      <c r="N30" s="4">
        <f>Input!J31</f>
        <v>16.123206142857157</v>
      </c>
      <c r="O30">
        <f t="shared" si="6"/>
        <v>15.865647000000013</v>
      </c>
      <c r="P30">
        <f t="shared" si="7"/>
        <v>20.379772271964978</v>
      </c>
      <c r="Q30">
        <f t="shared" si="8"/>
        <v>20.377326970992762</v>
      </c>
      <c r="R30">
        <f t="shared" si="9"/>
        <v>251.71875472860941</v>
      </c>
    </row>
    <row r="31" spans="1:25" x14ac:dyDescent="0.25">
      <c r="A31">
        <f>Input!G32</f>
        <v>28</v>
      </c>
      <c r="B31">
        <f t="shared" si="0"/>
        <v>28</v>
      </c>
      <c r="C31">
        <f t="shared" si="1"/>
        <v>3.3322045101752038</v>
      </c>
      <c r="D31">
        <f t="shared" si="2"/>
        <v>-1.0763746687979991</v>
      </c>
      <c r="E31" s="4">
        <f>Input!I32</f>
        <v>222.06754371428573</v>
      </c>
      <c r="F31">
        <f t="shared" si="3"/>
        <v>221.01155085714288</v>
      </c>
      <c r="G31">
        <f t="shared" si="10"/>
        <v>202.5261025590479</v>
      </c>
      <c r="H31">
        <f t="shared" si="4"/>
        <v>341.7117987815426</v>
      </c>
      <c r="I31">
        <f t="shared" si="5"/>
        <v>381366.206464744</v>
      </c>
      <c r="N31" s="4">
        <f>Input!J32</f>
        <v>14.577850857142863</v>
      </c>
      <c r="O31">
        <f t="shared" si="6"/>
        <v>14.32029171428572</v>
      </c>
      <c r="P31">
        <f t="shared" si="7"/>
        <v>21.270232024748211</v>
      </c>
      <c r="Q31">
        <f t="shared" si="8"/>
        <v>48.301670318991469</v>
      </c>
      <c r="R31">
        <f t="shared" si="9"/>
        <v>205.07075478224024</v>
      </c>
    </row>
    <row r="32" spans="1:25" x14ac:dyDescent="0.25">
      <c r="A32">
        <f>Input!G33</f>
        <v>29</v>
      </c>
      <c r="B32">
        <f t="shared" si="0"/>
        <v>29</v>
      </c>
      <c r="C32">
        <f t="shared" si="1"/>
        <v>3.3672958299864741</v>
      </c>
      <c r="D32">
        <f t="shared" si="2"/>
        <v>-1.0077064545050813</v>
      </c>
      <c r="E32" s="4">
        <f>Input!I33</f>
        <v>236.490859</v>
      </c>
      <c r="F32">
        <f t="shared" si="3"/>
        <v>235.43486614285715</v>
      </c>
      <c r="G32">
        <f t="shared" si="10"/>
        <v>224.58624084590556</v>
      </c>
      <c r="H32">
        <f t="shared" si="4"/>
        <v>117.6926708336578</v>
      </c>
      <c r="I32">
        <f t="shared" si="5"/>
        <v>354606.44352597836</v>
      </c>
      <c r="N32" s="4">
        <f>Input!J33</f>
        <v>14.423315285714267</v>
      </c>
      <c r="O32">
        <f t="shared" si="6"/>
        <v>14.165756142857123</v>
      </c>
      <c r="P32">
        <f t="shared" si="7"/>
        <v>22.060138286857658</v>
      </c>
      <c r="Q32">
        <f t="shared" si="8"/>
        <v>62.321269435514473</v>
      </c>
      <c r="R32">
        <f t="shared" si="9"/>
        <v>200.66864709889433</v>
      </c>
    </row>
    <row r="33" spans="1:18" x14ac:dyDescent="0.25">
      <c r="A33">
        <f>Input!G34</f>
        <v>30</v>
      </c>
      <c r="B33">
        <f t="shared" si="0"/>
        <v>30</v>
      </c>
      <c r="C33">
        <f t="shared" si="1"/>
        <v>3.4011973816621555</v>
      </c>
      <c r="D33">
        <f t="shared" si="2"/>
        <v>-0.94136643002471276</v>
      </c>
      <c r="E33" s="4">
        <f>Input!I34</f>
        <v>251.2747571428572</v>
      </c>
      <c r="F33">
        <f t="shared" si="3"/>
        <v>250.21876428571434</v>
      </c>
      <c r="G33">
        <f t="shared" si="10"/>
        <v>247.33524798567734</v>
      </c>
      <c r="H33">
        <f t="shared" si="4"/>
        <v>8.3146662525790802</v>
      </c>
      <c r="I33">
        <f t="shared" si="5"/>
        <v>328030.42078182858</v>
      </c>
      <c r="N33" s="4">
        <f>Input!J34</f>
        <v>14.783898142857197</v>
      </c>
      <c r="O33">
        <f t="shared" si="6"/>
        <v>14.526339000000053</v>
      </c>
      <c r="P33">
        <f t="shared" si="7"/>
        <v>22.749007139771777</v>
      </c>
      <c r="Q33">
        <f t="shared" si="8"/>
        <v>67.612271336816974</v>
      </c>
      <c r="R33">
        <f t="shared" si="9"/>
        <v>211.01452474292256</v>
      </c>
    </row>
    <row r="34" spans="1:18" x14ac:dyDescent="0.25">
      <c r="A34">
        <f>Input!G35</f>
        <v>31</v>
      </c>
      <c r="B34">
        <f t="shared" si="0"/>
        <v>31</v>
      </c>
      <c r="C34">
        <f t="shared" si="1"/>
        <v>3.4339872044851463</v>
      </c>
      <c r="D34">
        <f t="shared" si="2"/>
        <v>-0.8772018847085008</v>
      </c>
      <c r="E34" s="4">
        <f>Input!I35</f>
        <v>269.69024000000002</v>
      </c>
      <c r="F34">
        <f t="shared" si="3"/>
        <v>268.63424714285713</v>
      </c>
      <c r="G34">
        <f t="shared" si="10"/>
        <v>270.67307413107324</v>
      </c>
      <c r="H34">
        <f t="shared" si="4"/>
        <v>4.1568154878783377</v>
      </c>
      <c r="I34">
        <f t="shared" si="5"/>
        <v>301842.08980425482</v>
      </c>
      <c r="N34" s="4">
        <f>Input!J35</f>
        <v>18.41548285714282</v>
      </c>
      <c r="O34">
        <f t="shared" si="6"/>
        <v>18.157923714285676</v>
      </c>
      <c r="P34">
        <f t="shared" si="7"/>
        <v>23.337826145395905</v>
      </c>
      <c r="Q34">
        <f t="shared" si="8"/>
        <v>26.831389195821657</v>
      </c>
      <c r="R34">
        <f t="shared" si="9"/>
        <v>329.71019361381815</v>
      </c>
    </row>
    <row r="35" spans="1:18" x14ac:dyDescent="0.25">
      <c r="A35">
        <f>Input!G36</f>
        <v>32</v>
      </c>
      <c r="B35">
        <f t="shared" si="0"/>
        <v>32</v>
      </c>
      <c r="C35">
        <f t="shared" si="1"/>
        <v>3.4657359027997265</v>
      </c>
      <c r="D35">
        <f t="shared" si="2"/>
        <v>-0.81507465691792325</v>
      </c>
      <c r="E35" s="4">
        <f>Input!I36</f>
        <v>287.38455714285715</v>
      </c>
      <c r="F35">
        <f t="shared" si="3"/>
        <v>286.32856428571426</v>
      </c>
      <c r="G35">
        <f t="shared" si="10"/>
        <v>294.50187597931938</v>
      </c>
      <c r="H35">
        <f t="shared" si="4"/>
        <v>66.803024040822109</v>
      </c>
      <c r="I35">
        <f t="shared" si="5"/>
        <v>276226.73910525377</v>
      </c>
      <c r="N35" s="4">
        <f>Input!J36</f>
        <v>17.69431714285713</v>
      </c>
      <c r="O35">
        <f t="shared" si="6"/>
        <v>17.436757999999987</v>
      </c>
      <c r="P35">
        <f t="shared" si="7"/>
        <v>23.828801848246158</v>
      </c>
      <c r="Q35">
        <f t="shared" si="8"/>
        <v>40.858224557901721</v>
      </c>
      <c r="R35">
        <f t="shared" si="9"/>
        <v>304.04052955056352</v>
      </c>
    </row>
    <row r="36" spans="1:18" x14ac:dyDescent="0.25">
      <c r="A36">
        <f>Input!G37</f>
        <v>33</v>
      </c>
      <c r="B36">
        <f t="shared" si="0"/>
        <v>33</v>
      </c>
      <c r="C36">
        <f t="shared" si="1"/>
        <v>3.4965075614664802</v>
      </c>
      <c r="D36">
        <f t="shared" si="2"/>
        <v>-0.7548593426224911</v>
      </c>
      <c r="E36" s="4">
        <f>Input!I37</f>
        <v>308.60743542857148</v>
      </c>
      <c r="F36">
        <f t="shared" si="3"/>
        <v>307.55144257142859</v>
      </c>
      <c r="G36">
        <f t="shared" si="10"/>
        <v>318.72700264907786</v>
      </c>
      <c r="H36">
        <f t="shared" si="4"/>
        <v>124.89314304914807</v>
      </c>
      <c r="I36">
        <f t="shared" si="5"/>
        <v>251349.46189550226</v>
      </c>
      <c r="N36" s="4">
        <f>Input!J37</f>
        <v>21.22287828571433</v>
      </c>
      <c r="O36">
        <f t="shared" si="6"/>
        <v>20.965319142857187</v>
      </c>
      <c r="P36">
        <f t="shared" si="7"/>
        <v>24.225126669758474</v>
      </c>
      <c r="Q36">
        <f t="shared" si="8"/>
        <v>10.626345112442287</v>
      </c>
      <c r="R36">
        <f t="shared" si="9"/>
        <v>439.54460676185397</v>
      </c>
    </row>
    <row r="37" spans="1:18" x14ac:dyDescent="0.25">
      <c r="A37">
        <f>Input!G38</f>
        <v>34</v>
      </c>
      <c r="B37">
        <f t="shared" si="0"/>
        <v>34</v>
      </c>
      <c r="C37">
        <f t="shared" si="1"/>
        <v>3.5263605246161616</v>
      </c>
      <c r="D37">
        <f t="shared" si="2"/>
        <v>-0.69644177150045783</v>
      </c>
      <c r="E37" s="4">
        <f>Input!I38</f>
        <v>331.53020428571432</v>
      </c>
      <c r="F37">
        <f t="shared" si="3"/>
        <v>330.47421142857144</v>
      </c>
      <c r="G37">
        <f t="shared" si="10"/>
        <v>343.25777065261406</v>
      </c>
      <c r="H37">
        <f t="shared" si="4"/>
        <v>163.41938643460514</v>
      </c>
      <c r="I37">
        <f t="shared" si="5"/>
        <v>227354.33490049542</v>
      </c>
      <c r="N37" s="4">
        <f>Input!J38</f>
        <v>22.922768857142842</v>
      </c>
      <c r="O37">
        <f t="shared" si="6"/>
        <v>22.665209714285698</v>
      </c>
      <c r="P37">
        <f t="shared" si="7"/>
        <v>24.530768003536174</v>
      </c>
      <c r="Q37">
        <f t="shared" si="8"/>
        <v>3.4803077305911629</v>
      </c>
      <c r="R37">
        <f t="shared" si="9"/>
        <v>513.71173139255075</v>
      </c>
    </row>
    <row r="38" spans="1:18" x14ac:dyDescent="0.25">
      <c r="A38">
        <f>Input!G39</f>
        <v>35</v>
      </c>
      <c r="B38">
        <f t="shared" si="0"/>
        <v>35</v>
      </c>
      <c r="C38">
        <f t="shared" si="1"/>
        <v>3.5553480614894135</v>
      </c>
      <c r="D38">
        <f t="shared" si="2"/>
        <v>-0.63971770399482286</v>
      </c>
      <c r="E38" s="4">
        <f>Input!I39</f>
        <v>358.34211714285715</v>
      </c>
      <c r="F38">
        <f t="shared" si="3"/>
        <v>357.28612428571427</v>
      </c>
      <c r="G38">
        <f t="shared" si="10"/>
        <v>368.00805133854408</v>
      </c>
      <c r="H38">
        <f t="shared" si="4"/>
        <v>114.95971972620379</v>
      </c>
      <c r="I38">
        <f t="shared" si="5"/>
        <v>204364.20817467623</v>
      </c>
      <c r="N38" s="4">
        <f>Input!J39</f>
        <v>26.811912857142829</v>
      </c>
      <c r="O38">
        <f t="shared" si="6"/>
        <v>26.554353714285686</v>
      </c>
      <c r="P38">
        <f t="shared" si="7"/>
        <v>24.750280685930036</v>
      </c>
      <c r="Q38">
        <f t="shared" si="8"/>
        <v>3.254679491640323</v>
      </c>
      <c r="R38">
        <f t="shared" si="9"/>
        <v>705.13370118339799</v>
      </c>
    </row>
    <row r="39" spans="1:18" x14ac:dyDescent="0.25">
      <c r="A39">
        <f>Input!G40</f>
        <v>36</v>
      </c>
      <c r="B39">
        <f t="shared" si="0"/>
        <v>36</v>
      </c>
      <c r="C39">
        <f t="shared" si="1"/>
        <v>3.5835189384561099</v>
      </c>
      <c r="D39">
        <f t="shared" si="2"/>
        <v>-0.5845917119611107</v>
      </c>
      <c r="E39" s="4">
        <f>Input!I40</f>
        <v>386.33880228571428</v>
      </c>
      <c r="F39">
        <f t="shared" si="3"/>
        <v>385.2828094285714</v>
      </c>
      <c r="G39">
        <f t="shared" si="10"/>
        <v>392.89669417375671</v>
      </c>
      <c r="H39">
        <f t="shared" si="4"/>
        <v>57.971240912965676</v>
      </c>
      <c r="I39">
        <f t="shared" si="5"/>
        <v>182481.0045730928</v>
      </c>
      <c r="N39" s="4">
        <f>Input!J40</f>
        <v>27.996685142857132</v>
      </c>
      <c r="O39">
        <f t="shared" si="6"/>
        <v>27.739125999999988</v>
      </c>
      <c r="P39">
        <f t="shared" si="7"/>
        <v>24.888642835212647</v>
      </c>
      <c r="Q39">
        <f t="shared" si="8"/>
        <v>8.1252542727360595</v>
      </c>
      <c r="R39">
        <f t="shared" si="9"/>
        <v>769.45911124387533</v>
      </c>
    </row>
    <row r="40" spans="1:18" x14ac:dyDescent="0.25">
      <c r="A40">
        <f>Input!G41</f>
        <v>37</v>
      </c>
      <c r="B40">
        <f t="shared" si="0"/>
        <v>37</v>
      </c>
      <c r="C40">
        <f t="shared" si="1"/>
        <v>3.6109179126442243</v>
      </c>
      <c r="D40">
        <f t="shared" si="2"/>
        <v>-0.53097621271302309</v>
      </c>
      <c r="E40" s="4">
        <f>Input!I41</f>
        <v>416.0611341428571</v>
      </c>
      <c r="F40">
        <f t="shared" si="3"/>
        <v>415.00514128571422</v>
      </c>
      <c r="G40">
        <f t="shared" si="10"/>
        <v>417.84780840606498</v>
      </c>
      <c r="H40">
        <f t="shared" si="4"/>
        <v>8.0807563571233274</v>
      </c>
      <c r="I40">
        <f t="shared" si="5"/>
        <v>161786.43080790443</v>
      </c>
      <c r="N40" s="4">
        <f>Input!J41</f>
        <v>29.722331857142819</v>
      </c>
      <c r="O40">
        <f t="shared" si="6"/>
        <v>29.464772714285676</v>
      </c>
      <c r="P40">
        <f t="shared" si="7"/>
        <v>24.951114232308253</v>
      </c>
      <c r="Q40">
        <f t="shared" si="8"/>
        <v>20.373112891926734</v>
      </c>
      <c r="R40">
        <f t="shared" si="9"/>
        <v>868.17283110451365</v>
      </c>
    </row>
    <row r="41" spans="1:18" x14ac:dyDescent="0.25">
      <c r="A41">
        <f>Input!G42</f>
        <v>38</v>
      </c>
      <c r="B41">
        <f t="shared" si="0"/>
        <v>38</v>
      </c>
      <c r="C41">
        <f t="shared" si="1"/>
        <v>3.6375861597263857</v>
      </c>
      <c r="D41">
        <f t="shared" si="2"/>
        <v>-0.47879063191118076</v>
      </c>
      <c r="E41" s="4">
        <f>Input!I42</f>
        <v>442.40944042857137</v>
      </c>
      <c r="F41">
        <f t="shared" si="3"/>
        <v>441.35344757142849</v>
      </c>
      <c r="G41">
        <f t="shared" si="10"/>
        <v>442.79092428272423</v>
      </c>
      <c r="H41">
        <f t="shared" si="4"/>
        <v>2.0663392955176287</v>
      </c>
      <c r="I41">
        <f t="shared" si="5"/>
        <v>142343.00848042185</v>
      </c>
      <c r="N41" s="4">
        <f>Input!J42</f>
        <v>26.348306285714273</v>
      </c>
      <c r="O41">
        <f t="shared" si="6"/>
        <v>26.090747142857129</v>
      </c>
      <c r="P41">
        <f t="shared" si="7"/>
        <v>24.943115876659238</v>
      </c>
      <c r="Q41">
        <f t="shared" si="8"/>
        <v>1.3170575231549744</v>
      </c>
      <c r="R41">
        <f t="shared" si="9"/>
        <v>680.72708647250749</v>
      </c>
    </row>
    <row r="42" spans="1:18" x14ac:dyDescent="0.25">
      <c r="A42">
        <f>Input!G43</f>
        <v>39</v>
      </c>
      <c r="B42">
        <f t="shared" si="0"/>
        <v>39</v>
      </c>
      <c r="C42">
        <f t="shared" si="1"/>
        <v>3.6635616461296463</v>
      </c>
      <c r="D42">
        <f t="shared" si="2"/>
        <v>-0.42796067520693032</v>
      </c>
      <c r="E42" s="4">
        <f>Input!I43</f>
        <v>469.3758888571428</v>
      </c>
      <c r="F42">
        <f t="shared" si="3"/>
        <v>468.31989599999991</v>
      </c>
      <c r="G42">
        <f t="shared" si="10"/>
        <v>467.66105330814446</v>
      </c>
      <c r="H42">
        <f t="shared" si="4"/>
        <v>0.43407369261134154</v>
      </c>
      <c r="I42">
        <f t="shared" si="5"/>
        <v>124195.34200241024</v>
      </c>
      <c r="N42" s="4">
        <f>Input!J43</f>
        <v>26.966448428571425</v>
      </c>
      <c r="O42">
        <f t="shared" si="6"/>
        <v>26.708889285714282</v>
      </c>
      <c r="P42">
        <f t="shared" si="7"/>
        <v>24.870129025420233</v>
      </c>
      <c r="Q42">
        <f t="shared" si="8"/>
        <v>3.3810392948366363</v>
      </c>
      <c r="R42">
        <f t="shared" si="9"/>
        <v>713.36476687654317</v>
      </c>
    </row>
    <row r="43" spans="1:18" x14ac:dyDescent="0.25">
      <c r="A43">
        <f>Input!G44</f>
        <v>40</v>
      </c>
      <c r="B43">
        <f t="shared" si="0"/>
        <v>40</v>
      </c>
      <c r="C43">
        <f t="shared" si="1"/>
        <v>3.6888794541139363</v>
      </c>
      <c r="D43">
        <f t="shared" si="2"/>
        <v>-0.37841769211474685</v>
      </c>
      <c r="E43" s="4">
        <f>Input!I44</f>
        <v>492.24714599999999</v>
      </c>
      <c r="F43">
        <f t="shared" si="3"/>
        <v>491.1911531428571</v>
      </c>
      <c r="G43">
        <f t="shared" si="10"/>
        <v>492.39866516623493</v>
      </c>
      <c r="H43">
        <f t="shared" si="4"/>
        <v>1.4580852866020229</v>
      </c>
      <c r="I43">
        <f t="shared" si="5"/>
        <v>107371.54998528016</v>
      </c>
      <c r="N43" s="4">
        <f>Input!J44</f>
        <v>22.871257142857189</v>
      </c>
      <c r="O43">
        <f t="shared" si="6"/>
        <v>22.613698000000046</v>
      </c>
      <c r="P43">
        <f t="shared" si="7"/>
        <v>24.737611858090464</v>
      </c>
      <c r="Q43">
        <f t="shared" si="8"/>
        <v>4.5110100765885255</v>
      </c>
      <c r="R43">
        <f t="shared" si="9"/>
        <v>511.37933723520604</v>
      </c>
    </row>
    <row r="44" spans="1:18" x14ac:dyDescent="0.25">
      <c r="A44">
        <f>Input!G45</f>
        <v>41</v>
      </c>
      <c r="B44">
        <f t="shared" si="0"/>
        <v>41</v>
      </c>
      <c r="C44">
        <f t="shared" si="1"/>
        <v>3.713572066704308</v>
      </c>
      <c r="D44">
        <f t="shared" si="2"/>
        <v>-0.33009811844447784</v>
      </c>
      <c r="E44" s="4">
        <f>Input!I45</f>
        <v>514.21694585714283</v>
      </c>
      <c r="F44">
        <f t="shared" si="3"/>
        <v>513.16095299999995</v>
      </c>
      <c r="G44">
        <f t="shared" si="10"/>
        <v>516.94959702440428</v>
      </c>
      <c r="H44">
        <f t="shared" si="4"/>
        <v>14.35382354365467</v>
      </c>
      <c r="I44">
        <f t="shared" si="5"/>
        <v>91884.79676874289</v>
      </c>
      <c r="N44" s="4">
        <f>Input!J45</f>
        <v>21.969799857142846</v>
      </c>
      <c r="O44">
        <f t="shared" si="6"/>
        <v>21.712240714285702</v>
      </c>
      <c r="P44">
        <f t="shared" si="7"/>
        <v>24.550931858169399</v>
      </c>
      <c r="Q44">
        <f t="shared" si="8"/>
        <v>8.0581674103637315</v>
      </c>
      <c r="R44">
        <f t="shared" si="9"/>
        <v>471.42139683508572</v>
      </c>
    </row>
    <row r="45" spans="1:18" x14ac:dyDescent="0.25">
      <c r="A45">
        <f>Input!G46</f>
        <v>42</v>
      </c>
      <c r="B45">
        <f t="shared" si="0"/>
        <v>42</v>
      </c>
      <c r="C45">
        <f t="shared" si="1"/>
        <v>3.7376696182833684</v>
      </c>
      <c r="D45">
        <f t="shared" si="2"/>
        <v>-0.28294298593121991</v>
      </c>
      <c r="E45" s="4">
        <f>Input!I46</f>
        <v>533.53388599999994</v>
      </c>
      <c r="F45">
        <f t="shared" si="3"/>
        <v>532.47789314285706</v>
      </c>
      <c r="G45">
        <f t="shared" si="10"/>
        <v>541.26490905848459</v>
      </c>
      <c r="H45">
        <f t="shared" si="4"/>
        <v>77.211648701491612</v>
      </c>
      <c r="I45">
        <f t="shared" si="5"/>
        <v>77734.87074918687</v>
      </c>
      <c r="N45" s="4">
        <f>Input!J46</f>
        <v>19.316940142857106</v>
      </c>
      <c r="O45">
        <f t="shared" si="6"/>
        <v>19.059380999999963</v>
      </c>
      <c r="P45">
        <f t="shared" si="7"/>
        <v>24.315312034080254</v>
      </c>
      <c r="Q45">
        <f t="shared" si="8"/>
        <v>27.624811035008317</v>
      </c>
      <c r="R45">
        <f t="shared" si="9"/>
        <v>363.26000410315959</v>
      </c>
    </row>
    <row r="46" spans="1:18" x14ac:dyDescent="0.25">
      <c r="A46">
        <f>Input!G47</f>
        <v>43</v>
      </c>
      <c r="B46">
        <f t="shared" si="0"/>
        <v>43</v>
      </c>
      <c r="C46">
        <f t="shared" si="1"/>
        <v>3.7612001156935624</v>
      </c>
      <c r="D46">
        <f t="shared" si="2"/>
        <v>-0.23689748957279563</v>
      </c>
      <c r="E46" s="4">
        <f>Input!I47</f>
        <v>553.21140900000012</v>
      </c>
      <c r="F46">
        <f t="shared" si="3"/>
        <v>552.15541614285723</v>
      </c>
      <c r="G46">
        <f t="shared" si="10"/>
        <v>565.30069824540919</v>
      </c>
      <c r="H46">
        <f t="shared" si="4"/>
        <v>172.79844155567287</v>
      </c>
      <c r="I46">
        <f t="shared" si="5"/>
        <v>64909.765675092276</v>
      </c>
      <c r="N46" s="4">
        <f>Input!J47</f>
        <v>19.677523000000178</v>
      </c>
      <c r="O46">
        <f t="shared" si="6"/>
        <v>19.419963857143035</v>
      </c>
      <c r="P46">
        <f t="shared" si="7"/>
        <v>24.035789186924582</v>
      </c>
      <c r="Q46">
        <f t="shared" si="8"/>
        <v>21.305843475052928</v>
      </c>
      <c r="R46">
        <f t="shared" si="9"/>
        <v>377.13499621274178</v>
      </c>
    </row>
    <row r="47" spans="1:18" x14ac:dyDescent="0.25">
      <c r="A47">
        <f>Input!G48</f>
        <v>44</v>
      </c>
      <c r="B47">
        <f t="shared" si="0"/>
        <v>44</v>
      </c>
      <c r="C47">
        <f t="shared" si="1"/>
        <v>3.784189633918261</v>
      </c>
      <c r="D47">
        <f t="shared" si="2"/>
        <v>-0.19191060471252513</v>
      </c>
      <c r="E47" s="4">
        <f>Input!I48</f>
        <v>571.75567157142848</v>
      </c>
      <c r="F47">
        <f t="shared" si="3"/>
        <v>570.6996787142856</v>
      </c>
      <c r="G47">
        <f t="shared" si="10"/>
        <v>589.01788079790242</v>
      </c>
      <c r="H47">
        <f t="shared" si="4"/>
        <v>335.5565275762238</v>
      </c>
      <c r="I47">
        <f t="shared" si="5"/>
        <v>53387.229852660486</v>
      </c>
      <c r="N47" s="4">
        <f>Input!J48</f>
        <v>18.544262571428362</v>
      </c>
      <c r="O47">
        <f t="shared" si="6"/>
        <v>18.286703428571219</v>
      </c>
      <c r="P47">
        <f t="shared" si="7"/>
        <v>23.717182552493259</v>
      </c>
      <c r="Q47">
        <f t="shared" si="8"/>
        <v>29.490103515353095</v>
      </c>
      <c r="R47">
        <f t="shared" si="9"/>
        <v>334.40352228451837</v>
      </c>
    </row>
    <row r="48" spans="1:18" x14ac:dyDescent="0.25">
      <c r="A48">
        <f>Input!G49</f>
        <v>45</v>
      </c>
      <c r="B48">
        <f t="shared" si="0"/>
        <v>45</v>
      </c>
      <c r="C48">
        <f t="shared" si="1"/>
        <v>3.8066624897703196</v>
      </c>
      <c r="D48">
        <f t="shared" si="2"/>
        <v>-0.14793474715793434</v>
      </c>
      <c r="E48" s="4">
        <f>Input!I49</f>
        <v>591.74226571428574</v>
      </c>
      <c r="F48">
        <f t="shared" si="3"/>
        <v>590.68627285714285</v>
      </c>
      <c r="G48">
        <f t="shared" si="10"/>
        <v>612.3819520822982</v>
      </c>
      <c r="H48">
        <f t="shared" si="4"/>
        <v>470.70249704083722</v>
      </c>
      <c r="I48">
        <f t="shared" si="5"/>
        <v>43136.2561018571</v>
      </c>
      <c r="N48" s="4">
        <f>Input!J49</f>
        <v>19.986594142857257</v>
      </c>
      <c r="O48">
        <f t="shared" si="6"/>
        <v>19.729035000000113</v>
      </c>
      <c r="P48">
        <f t="shared" si="7"/>
        <v>23.364071284395727</v>
      </c>
      <c r="Q48">
        <f t="shared" si="8"/>
        <v>13.213488788872672</v>
      </c>
      <c r="R48">
        <f t="shared" si="9"/>
        <v>389.2348220312295</v>
      </c>
    </row>
    <row r="49" spans="1:18" x14ac:dyDescent="0.25">
      <c r="A49">
        <f>Input!G50</f>
        <v>46</v>
      </c>
      <c r="B49">
        <f t="shared" si="0"/>
        <v>46</v>
      </c>
      <c r="C49">
        <f t="shared" si="1"/>
        <v>3.8286413964890951</v>
      </c>
      <c r="D49">
        <f t="shared" si="2"/>
        <v>-0.10492547065861621</v>
      </c>
      <c r="E49" s="4">
        <f>Input!I50</f>
        <v>612.57880514285716</v>
      </c>
      <c r="F49">
        <f t="shared" si="3"/>
        <v>611.52281228571428</v>
      </c>
      <c r="G49">
        <f t="shared" si="10"/>
        <v>635.36273147557768</v>
      </c>
      <c r="H49">
        <f t="shared" si="4"/>
        <v>568.34174697921696</v>
      </c>
      <c r="I49">
        <f t="shared" si="5"/>
        <v>34118.492252240496</v>
      </c>
      <c r="N49" s="4">
        <f>Input!J50</f>
        <v>20.836539428571427</v>
      </c>
      <c r="O49">
        <f t="shared" si="6"/>
        <v>20.578980285714284</v>
      </c>
      <c r="P49">
        <f t="shared" si="7"/>
        <v>22.980779393279523</v>
      </c>
      <c r="Q49">
        <f t="shared" si="8"/>
        <v>5.7686389531011786</v>
      </c>
      <c r="R49">
        <f t="shared" si="9"/>
        <v>423.49442959981712</v>
      </c>
    </row>
    <row r="50" spans="1:18" x14ac:dyDescent="0.25">
      <c r="A50">
        <f>Input!G51</f>
        <v>47</v>
      </c>
      <c r="B50">
        <f t="shared" si="0"/>
        <v>47</v>
      </c>
      <c r="C50">
        <f t="shared" si="1"/>
        <v>3.8501476017100584</v>
      </c>
      <c r="D50">
        <f t="shared" si="2"/>
        <v>-6.2841196921317857E-2</v>
      </c>
      <c r="E50" s="4">
        <f>Input!I51</f>
        <v>633.28656485714271</v>
      </c>
      <c r="F50">
        <f t="shared" si="3"/>
        <v>632.23057199999982</v>
      </c>
      <c r="G50">
        <f t="shared" si="10"/>
        <v>657.93409838173784</v>
      </c>
      <c r="H50">
        <f t="shared" si="4"/>
        <v>660.67126845670214</v>
      </c>
      <c r="I50">
        <f t="shared" si="5"/>
        <v>26289.557958772511</v>
      </c>
      <c r="N50" s="4">
        <f>Input!J51</f>
        <v>20.707759714285544</v>
      </c>
      <c r="O50">
        <f t="shared" si="6"/>
        <v>20.4502005714284</v>
      </c>
      <c r="P50">
        <f t="shared" si="7"/>
        <v>22.571366906160122</v>
      </c>
      <c r="Q50">
        <f t="shared" si="8"/>
        <v>4.4993466195992076</v>
      </c>
      <c r="R50">
        <f t="shared" si="9"/>
        <v>418.21070341165046</v>
      </c>
    </row>
    <row r="51" spans="1:18" x14ac:dyDescent="0.25">
      <c r="A51">
        <f>Input!G52</f>
        <v>48</v>
      </c>
      <c r="B51">
        <f t="shared" si="0"/>
        <v>48</v>
      </c>
      <c r="C51">
        <f t="shared" si="1"/>
        <v>3.8712010109078911</v>
      </c>
      <c r="D51">
        <f t="shared" si="2"/>
        <v>-2.1642974051143897E-2</v>
      </c>
      <c r="E51" s="4">
        <f>Input!I52</f>
        <v>655.2563648571429</v>
      </c>
      <c r="F51">
        <f t="shared" si="3"/>
        <v>654.20037200000002</v>
      </c>
      <c r="G51">
        <f t="shared" si="10"/>
        <v>680.07372453630194</v>
      </c>
      <c r="H51">
        <f t="shared" si="4"/>
        <v>669.43037146776112</v>
      </c>
      <c r="I51">
        <f t="shared" si="5"/>
        <v>19600.258681435193</v>
      </c>
      <c r="N51" s="4">
        <f>Input!J52</f>
        <v>21.969800000000191</v>
      </c>
      <c r="O51">
        <f t="shared" si="6"/>
        <v>21.712240857143048</v>
      </c>
      <c r="P51">
        <f t="shared" si="7"/>
        <v>22.139626154564152</v>
      </c>
      <c r="Q51">
        <f t="shared" si="8"/>
        <v>0.1826581924517254</v>
      </c>
      <c r="R51">
        <f t="shared" si="9"/>
        <v>471.42140303859185</v>
      </c>
    </row>
    <row r="52" spans="1:18" x14ac:dyDescent="0.25">
      <c r="A52">
        <f>Input!G53</f>
        <v>49</v>
      </c>
      <c r="B52">
        <f t="shared" si="0"/>
        <v>49</v>
      </c>
      <c r="C52">
        <f t="shared" si="1"/>
        <v>3.8918202981106265</v>
      </c>
      <c r="D52">
        <f t="shared" si="2"/>
        <v>1.8705740098670012E-2</v>
      </c>
      <c r="E52" s="4">
        <f>Input!I53</f>
        <v>678.23064557142857</v>
      </c>
      <c r="F52">
        <f t="shared" si="3"/>
        <v>677.17465271428568</v>
      </c>
      <c r="G52">
        <f t="shared" si="10"/>
        <v>701.7628067733433</v>
      </c>
      <c r="H52">
        <f t="shared" si="4"/>
        <v>604.57732003195144</v>
      </c>
      <c r="I52">
        <f t="shared" si="5"/>
        <v>13997.691868031548</v>
      </c>
      <c r="N52" s="4">
        <f>Input!J53</f>
        <v>22.974280714285669</v>
      </c>
      <c r="O52">
        <f t="shared" si="6"/>
        <v>22.716721571428526</v>
      </c>
      <c r="P52">
        <f t="shared" si="7"/>
        <v>21.689082237041323</v>
      </c>
      <c r="Q52">
        <f t="shared" si="8"/>
        <v>1.0560426015797737</v>
      </c>
      <c r="R52">
        <f t="shared" si="9"/>
        <v>516.04943895380609</v>
      </c>
    </row>
    <row r="53" spans="1:18" x14ac:dyDescent="0.25">
      <c r="A53">
        <f>Input!G54</f>
        <v>50</v>
      </c>
      <c r="B53">
        <f t="shared" si="0"/>
        <v>50</v>
      </c>
      <c r="C53">
        <f t="shared" si="1"/>
        <v>3.912023005428146</v>
      </c>
      <c r="D53">
        <f t="shared" si="2"/>
        <v>5.823927268842953E-2</v>
      </c>
      <c r="E53" s="4">
        <f>Input!I54</f>
        <v>701.79731257142862</v>
      </c>
      <c r="F53">
        <f t="shared" si="3"/>
        <v>700.74131971428574</v>
      </c>
      <c r="G53">
        <f t="shared" si="10"/>
        <v>722.98580360187134</v>
      </c>
      <c r="H53">
        <f t="shared" si="4"/>
        <v>494.81706342505544</v>
      </c>
      <c r="I53">
        <f t="shared" si="5"/>
        <v>9426.2437833656295</v>
      </c>
      <c r="N53" s="4">
        <f>Input!J54</f>
        <v>23.566667000000052</v>
      </c>
      <c r="O53">
        <f t="shared" si="6"/>
        <v>23.309107857142909</v>
      </c>
      <c r="P53">
        <f t="shared" si="7"/>
        <v>21.222996828528061</v>
      </c>
      <c r="Q53">
        <f t="shared" si="8"/>
        <v>4.3518592237084999</v>
      </c>
      <c r="R53">
        <f t="shared" si="9"/>
        <v>543.31450909592127</v>
      </c>
    </row>
    <row r="54" spans="1:18" x14ac:dyDescent="0.25">
      <c r="A54">
        <f>Input!G55</f>
        <v>51</v>
      </c>
      <c r="B54">
        <f t="shared" si="0"/>
        <v>51</v>
      </c>
      <c r="C54">
        <f t="shared" si="1"/>
        <v>3.9318256327243257</v>
      </c>
      <c r="D54">
        <f t="shared" si="2"/>
        <v>9.6989911366320611E-2</v>
      </c>
      <c r="E54" s="4">
        <f>Input!I55</f>
        <v>725.13217628571431</v>
      </c>
      <c r="F54">
        <f t="shared" si="3"/>
        <v>724.07618342857143</v>
      </c>
      <c r="G54">
        <f t="shared" si="10"/>
        <v>743.73017822682471</v>
      </c>
      <c r="H54">
        <f t="shared" si="4"/>
        <v>386.27951152976698</v>
      </c>
      <c r="I54">
        <f t="shared" si="5"/>
        <v>5828.4781253391448</v>
      </c>
      <c r="N54" s="4">
        <f>Input!J55</f>
        <v>23.334863714285689</v>
      </c>
      <c r="O54">
        <f t="shared" si="6"/>
        <v>23.077304571428545</v>
      </c>
      <c r="P54">
        <f t="shared" si="7"/>
        <v>20.744374624953348</v>
      </c>
      <c r="Q54">
        <f t="shared" si="8"/>
        <v>5.4425621351607649</v>
      </c>
      <c r="R54">
        <f t="shared" si="9"/>
        <v>532.56198628247682</v>
      </c>
    </row>
    <row r="55" spans="1:18" x14ac:dyDescent="0.25">
      <c r="A55">
        <f>Input!G56</f>
        <v>52</v>
      </c>
      <c r="B55">
        <f t="shared" si="0"/>
        <v>52</v>
      </c>
      <c r="C55">
        <f t="shared" si="1"/>
        <v>3.9512437185814275</v>
      </c>
      <c r="D55">
        <f t="shared" si="2"/>
        <v>0.13498806270303645</v>
      </c>
      <c r="E55" s="4">
        <f>Input!I56</f>
        <v>745.58237685714289</v>
      </c>
      <c r="F55">
        <f t="shared" si="3"/>
        <v>744.52638400000001</v>
      </c>
      <c r="G55">
        <f t="shared" si="10"/>
        <v>763.9861500428143</v>
      </c>
      <c r="H55">
        <f t="shared" si="4"/>
        <v>378.68249444106829</v>
      </c>
      <c r="I55">
        <f t="shared" si="5"/>
        <v>3145.9196474617188</v>
      </c>
      <c r="N55" s="4">
        <f>Input!J56</f>
        <v>20.450200571428581</v>
      </c>
      <c r="O55">
        <f t="shared" si="6"/>
        <v>20.192641428571438</v>
      </c>
      <c r="P55">
        <f t="shared" si="7"/>
        <v>20.255971815989646</v>
      </c>
      <c r="Q55">
        <f t="shared" si="8"/>
        <v>4.010737970540355E-3</v>
      </c>
      <c r="R55">
        <f t="shared" si="9"/>
        <v>407.74276786285958</v>
      </c>
    </row>
    <row r="56" spans="1:18" x14ac:dyDescent="0.25">
      <c r="A56">
        <f>Input!G57</f>
        <v>53</v>
      </c>
      <c r="B56">
        <f t="shared" si="0"/>
        <v>53</v>
      </c>
      <c r="C56">
        <f t="shared" si="1"/>
        <v>3.970291913552122</v>
      </c>
      <c r="D56">
        <f t="shared" si="2"/>
        <v>0.1722623955345087</v>
      </c>
      <c r="E56" s="4">
        <f>Input!I57</f>
        <v>766.00682157142876</v>
      </c>
      <c r="F56">
        <f t="shared" si="3"/>
        <v>764.95082871428588</v>
      </c>
      <c r="G56">
        <f t="shared" si="10"/>
        <v>783.74645611490234</v>
      </c>
      <c r="H56">
        <f t="shared" si="4"/>
        <v>353.27560938280453</v>
      </c>
      <c r="I56">
        <f t="shared" si="5"/>
        <v>1319.7375543776893</v>
      </c>
      <c r="N56" s="4">
        <f>Input!J57</f>
        <v>20.424444714285869</v>
      </c>
      <c r="O56">
        <f t="shared" si="6"/>
        <v>20.166885571428725</v>
      </c>
      <c r="P56">
        <f t="shared" si="7"/>
        <v>19.760306072088074</v>
      </c>
      <c r="Q56">
        <f t="shared" si="8"/>
        <v>0.16530688928409468</v>
      </c>
      <c r="R56">
        <f t="shared" si="9"/>
        <v>406.70327365110012</v>
      </c>
    </row>
    <row r="57" spans="1:18" x14ac:dyDescent="0.25">
      <c r="A57">
        <f>Input!G58</f>
        <v>54</v>
      </c>
      <c r="B57">
        <f t="shared" si="0"/>
        <v>54</v>
      </c>
      <c r="C57">
        <f t="shared" si="1"/>
        <v>3.9889840465642745</v>
      </c>
      <c r="D57">
        <f t="shared" si="2"/>
        <v>0.20883997090566861</v>
      </c>
      <c r="E57" s="4">
        <f>Input!I58</f>
        <v>787.30696757142869</v>
      </c>
      <c r="F57">
        <f t="shared" si="3"/>
        <v>786.2509747142858</v>
      </c>
      <c r="G57">
        <f t="shared" si="10"/>
        <v>803.00612372925821</v>
      </c>
      <c r="H57">
        <f t="shared" si="4"/>
        <v>280.7350185139307</v>
      </c>
      <c r="I57">
        <f t="shared" si="5"/>
        <v>291.33453428286299</v>
      </c>
      <c r="N57" s="4">
        <f>Input!J58</f>
        <v>21.300145999999927</v>
      </c>
      <c r="O57">
        <f t="shared" si="6"/>
        <v>21.042586857142783</v>
      </c>
      <c r="P57">
        <f t="shared" si="7"/>
        <v>19.259667614355823</v>
      </c>
      <c r="Q57">
        <f t="shared" si="8"/>
        <v>3.178801026300027</v>
      </c>
      <c r="R57">
        <f t="shared" si="9"/>
        <v>442.79046164039818</v>
      </c>
    </row>
    <row r="58" spans="1:18" x14ac:dyDescent="0.25">
      <c r="A58">
        <f>Input!G59</f>
        <v>55</v>
      </c>
      <c r="B58">
        <f t="shared" si="0"/>
        <v>55</v>
      </c>
      <c r="C58">
        <f t="shared" si="1"/>
        <v>4.0073331852324712</v>
      </c>
      <c r="D58">
        <f t="shared" si="2"/>
        <v>0.24474636009065209</v>
      </c>
      <c r="E58" s="4">
        <f>Input!I59</f>
        <v>806.00576557142847</v>
      </c>
      <c r="F58">
        <f t="shared" si="3"/>
        <v>804.94977271428559</v>
      </c>
      <c r="G58">
        <f t="shared" si="10"/>
        <v>821.7622547373569</v>
      </c>
      <c r="H58">
        <f t="shared" si="4"/>
        <v>282.65955177609601</v>
      </c>
      <c r="I58">
        <f t="shared" si="5"/>
        <v>2.8480151650006316</v>
      </c>
      <c r="N58" s="4">
        <f>Input!J59</f>
        <v>18.698797999999783</v>
      </c>
      <c r="O58">
        <f t="shared" si="6"/>
        <v>18.44123885714264</v>
      </c>
      <c r="P58">
        <f t="shared" si="7"/>
        <v>18.75613100809867</v>
      </c>
      <c r="Q58">
        <f t="shared" si="8"/>
        <v>9.9157066733715368E-2</v>
      </c>
      <c r="R58">
        <f t="shared" si="9"/>
        <v>340.0792905861876</v>
      </c>
    </row>
    <row r="59" spans="1:18" x14ac:dyDescent="0.25">
      <c r="A59">
        <f>Input!G60</f>
        <v>56</v>
      </c>
      <c r="B59">
        <f t="shared" si="0"/>
        <v>56</v>
      </c>
      <c r="C59">
        <f t="shared" si="1"/>
        <v>4.0253516907351496</v>
      </c>
      <c r="D59">
        <f t="shared" si="2"/>
        <v>0.28000575197874689</v>
      </c>
      <c r="E59" s="4">
        <f>Input!I60</f>
        <v>826.01811557142844</v>
      </c>
      <c r="F59">
        <f t="shared" si="3"/>
        <v>824.96212271428556</v>
      </c>
      <c r="G59">
        <f t="shared" si="10"/>
        <v>840.01382212110968</v>
      </c>
      <c r="H59">
        <f t="shared" si="4"/>
        <v>226.55365503338979</v>
      </c>
      <c r="I59">
        <f t="shared" si="5"/>
        <v>397.57064885915753</v>
      </c>
      <c r="N59" s="4">
        <f>Input!J60</f>
        <v>20.012349999999969</v>
      </c>
      <c r="O59">
        <f t="shared" si="6"/>
        <v>19.754790857142826</v>
      </c>
      <c r="P59">
        <f t="shared" si="7"/>
        <v>18.251567383752807</v>
      </c>
      <c r="Q59">
        <f t="shared" si="8"/>
        <v>2.2596808109507531</v>
      </c>
      <c r="R59">
        <f t="shared" si="9"/>
        <v>390.2517618094538</v>
      </c>
    </row>
    <row r="60" spans="1:18" x14ac:dyDescent="0.25">
      <c r="A60">
        <f>Input!G61</f>
        <v>57</v>
      </c>
      <c r="B60">
        <f t="shared" si="0"/>
        <v>57</v>
      </c>
      <c r="C60">
        <f t="shared" si="1"/>
        <v>4.0430512678345503</v>
      </c>
      <c r="D60">
        <f t="shared" si="2"/>
        <v>0.31464105095559852</v>
      </c>
      <c r="E60" s="4">
        <f>Input!I61</f>
        <v>844.33057471428572</v>
      </c>
      <c r="F60">
        <f t="shared" si="3"/>
        <v>843.27458185714283</v>
      </c>
      <c r="G60">
        <f t="shared" si="10"/>
        <v>857.76147896441989</v>
      </c>
      <c r="H60">
        <f t="shared" si="4"/>
        <v>209.87018779683243</v>
      </c>
      <c r="I60">
        <f t="shared" si="5"/>
        <v>1420.2971983288003</v>
      </c>
      <c r="N60" s="4">
        <f>Input!J61</f>
        <v>18.312459142857278</v>
      </c>
      <c r="O60">
        <f t="shared" si="6"/>
        <v>18.054900000000135</v>
      </c>
      <c r="P60">
        <f t="shared" si="7"/>
        <v>17.74765684331016</v>
      </c>
      <c r="Q60">
        <f t="shared" si="8"/>
        <v>9.4398357332820218E-2</v>
      </c>
      <c r="R60">
        <f t="shared" si="9"/>
        <v>325.97941401000486</v>
      </c>
    </row>
    <row r="61" spans="1:18" x14ac:dyDescent="0.25">
      <c r="A61">
        <f>Input!G62</f>
        <v>58</v>
      </c>
      <c r="B61">
        <f t="shared" si="0"/>
        <v>58</v>
      </c>
      <c r="C61">
        <f t="shared" si="1"/>
        <v>4.0604430105464191</v>
      </c>
      <c r="D61">
        <f t="shared" si="2"/>
        <v>0.34867396627166308</v>
      </c>
      <c r="E61" s="4">
        <f>Input!I62</f>
        <v>861.22645828571422</v>
      </c>
      <c r="F61">
        <f t="shared" si="3"/>
        <v>860.17046542857133</v>
      </c>
      <c r="G61">
        <f t="shared" si="10"/>
        <v>875.0073798214745</v>
      </c>
      <c r="H61">
        <f t="shared" si="4"/>
        <v>220.13402870233719</v>
      </c>
      <c r="I61">
        <f t="shared" si="5"/>
        <v>3017.6049819158056</v>
      </c>
      <c r="N61" s="4">
        <f>Input!J62</f>
        <v>16.895883571428499</v>
      </c>
      <c r="O61">
        <f t="shared" si="6"/>
        <v>16.638324428571355</v>
      </c>
      <c r="P61">
        <f t="shared" si="7"/>
        <v>17.245900857054632</v>
      </c>
      <c r="Q61">
        <f t="shared" si="8"/>
        <v>0.36914911644849485</v>
      </c>
      <c r="R61">
        <f t="shared" si="9"/>
        <v>276.83383979039434</v>
      </c>
    </row>
    <row r="62" spans="1:18" x14ac:dyDescent="0.25">
      <c r="A62">
        <f>Input!G63</f>
        <v>59</v>
      </c>
      <c r="B62">
        <f t="shared" si="0"/>
        <v>59</v>
      </c>
      <c r="C62">
        <f t="shared" si="1"/>
        <v>4.0775374439057197</v>
      </c>
      <c r="D62">
        <f t="shared" si="2"/>
        <v>0.38212509377116094</v>
      </c>
      <c r="E62" s="4">
        <f>Input!I63</f>
        <v>879.28135828571419</v>
      </c>
      <c r="F62">
        <f t="shared" si="3"/>
        <v>878.22536542857131</v>
      </c>
      <c r="G62">
        <f t="shared" si="10"/>
        <v>891.75501431678003</v>
      </c>
      <c r="H62">
        <f t="shared" si="4"/>
        <v>183.05139903820762</v>
      </c>
      <c r="I62">
        <f t="shared" si="5"/>
        <v>5138.0748586054187</v>
      </c>
      <c r="N62" s="4">
        <f>Input!J63</f>
        <v>18.054899999999975</v>
      </c>
      <c r="O62">
        <f t="shared" si="6"/>
        <v>17.797340857142832</v>
      </c>
      <c r="P62">
        <f t="shared" si="7"/>
        <v>16.747634495305505</v>
      </c>
      <c r="Q62">
        <f t="shared" si="8"/>
        <v>1.1018834460817568</v>
      </c>
      <c r="R62">
        <f t="shared" si="9"/>
        <v>316.74534158532555</v>
      </c>
    </row>
    <row r="63" spans="1:18" x14ac:dyDescent="0.25">
      <c r="A63">
        <f>Input!G64</f>
        <v>60</v>
      </c>
      <c r="B63">
        <f t="shared" si="0"/>
        <v>60</v>
      </c>
      <c r="C63">
        <f t="shared" si="1"/>
        <v>4.0943445622221004</v>
      </c>
      <c r="D63">
        <f t="shared" si="2"/>
        <v>0.4150139907520316</v>
      </c>
      <c r="E63" s="4">
        <f>Input!I64</f>
        <v>896.74387214285707</v>
      </c>
      <c r="F63">
        <f t="shared" si="3"/>
        <v>895.68787928571419</v>
      </c>
      <c r="G63">
        <f t="shared" si="10"/>
        <v>908.00905269048098</v>
      </c>
      <c r="H63">
        <f t="shared" si="4"/>
        <v>151.8113140703326</v>
      </c>
      <c r="I63">
        <f t="shared" si="5"/>
        <v>7732.4594587092633</v>
      </c>
      <c r="N63" s="4">
        <f>Input!J64</f>
        <v>17.462513857142881</v>
      </c>
      <c r="O63">
        <f t="shared" si="6"/>
        <v>17.204954714285737</v>
      </c>
      <c r="P63">
        <f t="shared" si="7"/>
        <v>16.254038373700894</v>
      </c>
      <c r="Q63">
        <f t="shared" si="8"/>
        <v>0.90424188679126971</v>
      </c>
      <c r="R63">
        <f t="shared" si="9"/>
        <v>296.01046672062301</v>
      </c>
    </row>
    <row r="64" spans="1:18" x14ac:dyDescent="0.25">
      <c r="A64">
        <f>Input!G65</f>
        <v>61</v>
      </c>
      <c r="B64">
        <f t="shared" si="0"/>
        <v>61</v>
      </c>
      <c r="C64">
        <f t="shared" si="1"/>
        <v>4.1108738641733114</v>
      </c>
      <c r="D64">
        <f t="shared" si="2"/>
        <v>0.44735924463825211</v>
      </c>
      <c r="E64" s="4">
        <f>Input!I65</f>
        <v>913.02161371428554</v>
      </c>
      <c r="F64">
        <f t="shared" si="3"/>
        <v>911.96562085714265</v>
      </c>
      <c r="G64">
        <f t="shared" si="10"/>
        <v>923.77520290956556</v>
      </c>
      <c r="H64">
        <f t="shared" si="4"/>
        <v>139.46622825290933</v>
      </c>
      <c r="I64">
        <f t="shared" si="5"/>
        <v>10753.805006520077</v>
      </c>
      <c r="N64" s="4">
        <f>Input!J65</f>
        <v>16.277741571428464</v>
      </c>
      <c r="O64">
        <f t="shared" si="6"/>
        <v>16.020182428571321</v>
      </c>
      <c r="P64">
        <f t="shared" si="7"/>
        <v>15.766150219084601</v>
      </c>
      <c r="Q64">
        <f t="shared" si="8"/>
        <v>6.4532363456704794E-2</v>
      </c>
      <c r="R64">
        <f t="shared" si="9"/>
        <v>256.64624504470532</v>
      </c>
    </row>
    <row r="65" spans="1:18" x14ac:dyDescent="0.25">
      <c r="A65">
        <f>Input!G66</f>
        <v>62</v>
      </c>
      <c r="B65">
        <f t="shared" si="0"/>
        <v>62</v>
      </c>
      <c r="C65">
        <f t="shared" si="1"/>
        <v>4.1271343850450917</v>
      </c>
      <c r="D65">
        <f t="shared" si="2"/>
        <v>0.47917853606824445</v>
      </c>
      <c r="E65" s="4">
        <f>Input!I66</f>
        <v>930.32959199999993</v>
      </c>
      <c r="F65">
        <f t="shared" si="3"/>
        <v>929.27359914285705</v>
      </c>
      <c r="G65">
        <f t="shared" si="10"/>
        <v>939.06007889652847</v>
      </c>
      <c r="H65">
        <f t="shared" si="4"/>
        <v>95.775185969020512</v>
      </c>
      <c r="I65">
        <f t="shared" si="5"/>
        <v>14157.532671509789</v>
      </c>
      <c r="N65" s="4">
        <f>Input!J66</f>
        <v>17.307978285714398</v>
      </c>
      <c r="O65">
        <f t="shared" si="6"/>
        <v>17.050419142857255</v>
      </c>
      <c r="P65">
        <f t="shared" si="7"/>
        <v>15.284875986962845</v>
      </c>
      <c r="Q65">
        <f t="shared" si="8"/>
        <v>3.1171426353255911</v>
      </c>
      <c r="R65">
        <f t="shared" si="9"/>
        <v>290.71679294711311</v>
      </c>
    </row>
    <row r="66" spans="1:18" x14ac:dyDescent="0.25">
      <c r="A66">
        <f>Input!G67</f>
        <v>63</v>
      </c>
      <c r="B66">
        <f t="shared" si="0"/>
        <v>63</v>
      </c>
      <c r="C66">
        <f t="shared" si="1"/>
        <v>4.1431347263915326</v>
      </c>
      <c r="D66">
        <f t="shared" si="2"/>
        <v>0.51048869693555854</v>
      </c>
      <c r="E66" s="4">
        <f>Input!I67</f>
        <v>947.50879071428574</v>
      </c>
      <c r="F66">
        <f t="shared" si="3"/>
        <v>946.45279785714285</v>
      </c>
      <c r="G66">
        <f t="shared" si="10"/>
        <v>953.87107937791291</v>
      </c>
      <c r="H66">
        <f t="shared" si="4"/>
        <v>55.030900721398424</v>
      </c>
      <c r="I66">
        <f t="shared" si="5"/>
        <v>17901.484943625634</v>
      </c>
      <c r="N66" s="4">
        <f>Input!J67</f>
        <v>17.179198714285803</v>
      </c>
      <c r="O66">
        <f t="shared" si="6"/>
        <v>16.92163957142866</v>
      </c>
      <c r="P66">
        <f t="shared" si="7"/>
        <v>14.811000481384426</v>
      </c>
      <c r="Q66">
        <f t="shared" si="8"/>
        <v>4.4547973684227529</v>
      </c>
      <c r="R66">
        <f t="shared" si="9"/>
        <v>286.34188578534031</v>
      </c>
    </row>
    <row r="67" spans="1:18" x14ac:dyDescent="0.25">
      <c r="A67">
        <f>Input!G68</f>
        <v>64</v>
      </c>
      <c r="B67">
        <f t="shared" si="0"/>
        <v>64</v>
      </c>
      <c r="C67">
        <f t="shared" si="1"/>
        <v>4.1588830833596715</v>
      </c>
      <c r="D67">
        <f t="shared" si="2"/>
        <v>0.54130576385882112</v>
      </c>
      <c r="E67" s="4">
        <f>Input!I68</f>
        <v>964.97130457142862</v>
      </c>
      <c r="F67">
        <f t="shared" si="3"/>
        <v>963.91531171428574</v>
      </c>
      <c r="G67">
        <f t="shared" si="10"/>
        <v>968.21627682243547</v>
      </c>
      <c r="H67">
        <f t="shared" si="4"/>
        <v>18.4983008615215</v>
      </c>
      <c r="I67">
        <f t="shared" si="5"/>
        <v>21945.942072977636</v>
      </c>
      <c r="N67" s="4">
        <f>Input!J68</f>
        <v>17.462513857142881</v>
      </c>
      <c r="O67">
        <f t="shared" si="6"/>
        <v>17.204954714285737</v>
      </c>
      <c r="P67">
        <f t="shared" si="7"/>
        <v>14.34519744452262</v>
      </c>
      <c r="Q67">
        <f t="shared" si="8"/>
        <v>8.1782116419629958</v>
      </c>
      <c r="R67">
        <f t="shared" si="9"/>
        <v>296.01046672062301</v>
      </c>
    </row>
    <row r="68" spans="1:18" x14ac:dyDescent="0.25">
      <c r="A68">
        <f>Input!G69</f>
        <v>65</v>
      </c>
      <c r="B68">
        <f t="shared" ref="B68:B71" si="11">A68-$A$3</f>
        <v>65</v>
      </c>
      <c r="C68">
        <f t="shared" si="1"/>
        <v>4.1743872698956368</v>
      </c>
      <c r="D68">
        <f t="shared" si="2"/>
        <v>0.57164502750621193</v>
      </c>
      <c r="E68" s="4">
        <f>Input!I69</f>
        <v>982.66562171428575</v>
      </c>
      <c r="F68">
        <f t="shared" si="3"/>
        <v>981.60962885714287</v>
      </c>
      <c r="G68">
        <f t="shared" si="10"/>
        <v>982.10431591912356</v>
      </c>
      <c r="H68">
        <f t="shared" si="4"/>
        <v>0.24471528929109562</v>
      </c>
      <c r="I68">
        <f t="shared" si="5"/>
        <v>26253.613157808792</v>
      </c>
      <c r="N68" s="4">
        <f>Input!J69</f>
        <v>17.69431714285713</v>
      </c>
      <c r="O68">
        <f t="shared" si="6"/>
        <v>17.436757999999987</v>
      </c>
      <c r="P68">
        <f t="shared" si="7"/>
        <v>13.888039096688072</v>
      </c>
      <c r="Q68">
        <f t="shared" si="8"/>
        <v>12.593405854723322</v>
      </c>
      <c r="R68">
        <f t="shared" si="9"/>
        <v>304.04052955056352</v>
      </c>
    </row>
    <row r="69" spans="1:18" x14ac:dyDescent="0.25">
      <c r="A69">
        <f>Input!G70</f>
        <v>66</v>
      </c>
      <c r="B69">
        <f t="shared" si="11"/>
        <v>66</v>
      </c>
      <c r="C69">
        <f t="shared" ref="C69:C71" si="12">LN(B69)</f>
        <v>4.1896547420264252</v>
      </c>
      <c r="D69">
        <f t="shared" ref="D69:D71" si="13">((C69-$Z$3)/$AA$3)</f>
        <v>0.60152107815425326</v>
      </c>
      <c r="E69" s="4">
        <f>Input!I70</f>
        <v>1000.7977895714287</v>
      </c>
      <c r="F69">
        <f t="shared" ref="F69:F71" si="14">E69-$E$4</f>
        <v>999.74179671428578</v>
      </c>
      <c r="G69">
        <f t="shared" si="10"/>
        <v>995.54432103753766</v>
      </c>
      <c r="H69">
        <f t="shared" ref="H69:H71" si="15">(F69-G69)^2</f>
        <v>17.618802056892143</v>
      </c>
      <c r="I69">
        <f t="shared" ref="I69:I71" si="16">(G69-$J$4)^2</f>
        <v>30789.606017096063</v>
      </c>
      <c r="N69" s="4">
        <f>Input!J70</f>
        <v>18.132167857142917</v>
      </c>
      <c r="O69">
        <f t="shared" ref="O69:O71" si="17">N69-$N$4</f>
        <v>17.874608714285774</v>
      </c>
      <c r="P69">
        <f t="shared" ref="P69:P71" si="18">$Y$3*((1/B69*$AA$3)*(1/SQRT(2*PI()))*EXP(-1*D69*D69/2))</f>
        <v>13.440005118414119</v>
      </c>
      <c r="Q69">
        <f t="shared" ref="Q69:Q71" si="19">(O69-P69)^2</f>
        <v>19.665709052517816</v>
      </c>
      <c r="R69">
        <f t="shared" ref="R69:R71" si="20">(O69-S69)^2</f>
        <v>319.50163668882095</v>
      </c>
    </row>
    <row r="70" spans="1:18" x14ac:dyDescent="0.25">
      <c r="A70">
        <f>Input!G71</f>
        <v>67</v>
      </c>
      <c r="B70">
        <f t="shared" si="11"/>
        <v>67</v>
      </c>
      <c r="C70">
        <f t="shared" si="12"/>
        <v>4.2046926193909657</v>
      </c>
      <c r="D70">
        <f t="shared" si="13"/>
        <v>0.63094784782072899</v>
      </c>
      <c r="E70" s="4">
        <f>Input!I71</f>
        <v>1019.0329810000001</v>
      </c>
      <c r="F70">
        <f t="shared" si="14"/>
        <v>1017.9769881428572</v>
      </c>
      <c r="G70">
        <f t="shared" ref="G70:G71" si="21">G69+P70</f>
        <v>1008.5458121125475</v>
      </c>
      <c r="H70">
        <f t="shared" si="15"/>
        <v>88.947081314687168</v>
      </c>
      <c r="I70">
        <f t="shared" si="16"/>
        <v>35521.379552849765</v>
      </c>
      <c r="N70" s="4">
        <f>Input!J71</f>
        <v>18.235191428571397</v>
      </c>
      <c r="O70">
        <f t="shared" si="17"/>
        <v>17.977632285714254</v>
      </c>
      <c r="P70">
        <f t="shared" si="18"/>
        <v>13.001491075009865</v>
      </c>
      <c r="Q70">
        <f t="shared" si="19"/>
        <v>24.761981348870545</v>
      </c>
      <c r="R70">
        <f t="shared" si="20"/>
        <v>323.19526260035553</v>
      </c>
    </row>
    <row r="71" spans="1:18" x14ac:dyDescent="0.25">
      <c r="A71">
        <f>Input!G72</f>
        <v>68</v>
      </c>
      <c r="B71">
        <f t="shared" si="11"/>
        <v>68</v>
      </c>
      <c r="C71">
        <f t="shared" si="12"/>
        <v>4.219507705176107</v>
      </c>
      <c r="D71">
        <f t="shared" si="13"/>
        <v>0.65993864927628743</v>
      </c>
      <c r="E71" s="4">
        <f>Input!I72</f>
        <v>1035.9546205714287</v>
      </c>
      <c r="F71">
        <f t="shared" si="14"/>
        <v>1034.8986277142858</v>
      </c>
      <c r="G71">
        <f t="shared" si="21"/>
        <v>1021.1186284034526</v>
      </c>
      <c r="H71">
        <f t="shared" si="15"/>
        <v>189.88838100656361</v>
      </c>
      <c r="I71">
        <f t="shared" si="16"/>
        <v>40418.681897429109</v>
      </c>
      <c r="N71" s="4">
        <f>Input!J72</f>
        <v>16.921639571428614</v>
      </c>
      <c r="O71">
        <f t="shared" si="17"/>
        <v>16.66408042857147</v>
      </c>
      <c r="P71">
        <f t="shared" si="18"/>
        <v>12.572816290905008</v>
      </c>
      <c r="Q71">
        <f t="shared" si="19"/>
        <v>16.738442244155699</v>
      </c>
      <c r="R71">
        <f t="shared" si="20"/>
        <v>277.69157652989873</v>
      </c>
    </row>
    <row r="72" spans="1:18" x14ac:dyDescent="0.25">
      <c r="A72">
        <f>Input!G73</f>
        <v>69</v>
      </c>
      <c r="B72">
        <f t="shared" ref="B72:B135" si="22">A72-$A$3</f>
        <v>69</v>
      </c>
      <c r="C72">
        <f t="shared" ref="C72:C135" si="23">LN(B72)</f>
        <v>4.2341065045972597</v>
      </c>
      <c r="D72">
        <f t="shared" ref="D72:D135" si="24">((C72-$Z$3)/$AA$3)</f>
        <v>0.6885062122081631</v>
      </c>
      <c r="E72" s="4">
        <f>Input!I73</f>
        <v>1051.1763694285714</v>
      </c>
      <c r="F72">
        <f t="shared" ref="F72:F135" si="25">E72-$E$4</f>
        <v>1050.1203765714286</v>
      </c>
      <c r="G72">
        <f t="shared" ref="G72:G135" si="26">G71+P72</f>
        <v>1033.2728595899557</v>
      </c>
      <c r="H72">
        <f t="shared" ref="H72:H135" si="27">(F72-G72)^2</f>
        <v>283.83882844101561</v>
      </c>
      <c r="I72">
        <f t="shared" ref="I72:I135" si="28">(G72-$J$4)^2</f>
        <v>45453.477256506267</v>
      </c>
      <c r="N72" s="4">
        <f>Input!J73</f>
        <v>15.221748857142757</v>
      </c>
      <c r="O72">
        <f t="shared" ref="O72:O135" si="29">N72-$N$4</f>
        <v>14.964189714285613</v>
      </c>
      <c r="P72">
        <f t="shared" ref="P72:P135" si="30">$Y$3*((1/B72*$AA$3)*(1/SQRT(2*PI()))*EXP(-1*D72*D72/2))</f>
        <v>12.154231186503175</v>
      </c>
      <c r="Q72">
        <f t="shared" ref="Q72:Q135" si="31">(O72-P72)^2</f>
        <v>7.8958669278572469</v>
      </c>
      <c r="R72">
        <f t="shared" ref="R72:R135" si="32">(O72-S72)^2</f>
        <v>223.92697380513133</v>
      </c>
    </row>
    <row r="73" spans="1:18" x14ac:dyDescent="0.25">
      <c r="A73">
        <f>Input!G74</f>
        <v>70</v>
      </c>
      <c r="B73">
        <f t="shared" si="22"/>
        <v>70</v>
      </c>
      <c r="C73">
        <f t="shared" si="23"/>
        <v>4.2484952420493594</v>
      </c>
      <c r="D73">
        <f t="shared" si="24"/>
        <v>0.71666271678192328</v>
      </c>
      <c r="E73" s="4">
        <f>Input!I74</f>
        <v>1063.5649671428571</v>
      </c>
      <c r="F73">
        <f t="shared" si="25"/>
        <v>1062.5089742857142</v>
      </c>
      <c r="G73">
        <f t="shared" si="26"/>
        <v>1045.0187836843231</v>
      </c>
      <c r="H73">
        <f t="shared" si="27"/>
        <v>305.90676727298876</v>
      </c>
      <c r="I73">
        <f t="shared" si="28"/>
        <v>50599.864000826368</v>
      </c>
      <c r="N73" s="4">
        <f>Input!J74</f>
        <v>12.388597714285652</v>
      </c>
      <c r="O73">
        <f t="shared" si="29"/>
        <v>12.131038571428508</v>
      </c>
      <c r="P73">
        <f t="shared" si="30"/>
        <v>11.745924094367311</v>
      </c>
      <c r="Q73">
        <f t="shared" si="31"/>
        <v>0.14831316044211953</v>
      </c>
      <c r="R73">
        <f t="shared" si="32"/>
        <v>147.16209682148622</v>
      </c>
    </row>
    <row r="74" spans="1:18" x14ac:dyDescent="0.25">
      <c r="A74">
        <f>Input!G75</f>
        <v>71</v>
      </c>
      <c r="B74">
        <f t="shared" si="22"/>
        <v>71</v>
      </c>
      <c r="C74">
        <f t="shared" si="23"/>
        <v>4.2626798770413155</v>
      </c>
      <c r="D74">
        <f t="shared" si="24"/>
        <v>0.74441982482268809</v>
      </c>
      <c r="E74" s="4">
        <f>Input!I75</f>
        <v>1075.7217615714285</v>
      </c>
      <c r="F74">
        <f t="shared" si="25"/>
        <v>1074.6657687142856</v>
      </c>
      <c r="G74">
        <f t="shared" si="26"/>
        <v>1056.3668112589212</v>
      </c>
      <c r="H74">
        <f t="shared" si="27"/>
        <v>334.85184395323694</v>
      </c>
      <c r="I74">
        <f t="shared" si="28"/>
        <v>55833.986230663068</v>
      </c>
      <c r="N74" s="4">
        <f>Input!J75</f>
        <v>12.156794428571402</v>
      </c>
      <c r="O74">
        <f t="shared" si="29"/>
        <v>11.899235285714258</v>
      </c>
      <c r="P74">
        <f t="shared" si="30"/>
        <v>11.348027574598017</v>
      </c>
      <c r="Q74">
        <f t="shared" si="31"/>
        <v>0.30382994079400566</v>
      </c>
      <c r="R74">
        <f t="shared" si="32"/>
        <v>141.59180038478729</v>
      </c>
    </row>
    <row r="75" spans="1:18" x14ac:dyDescent="0.25">
      <c r="A75">
        <f>Input!G76</f>
        <v>72</v>
      </c>
      <c r="B75">
        <f t="shared" si="22"/>
        <v>72</v>
      </c>
      <c r="C75">
        <f t="shared" si="23"/>
        <v>4.2766661190160553</v>
      </c>
      <c r="D75">
        <f t="shared" si="24"/>
        <v>0.77178870881563455</v>
      </c>
      <c r="E75" s="4">
        <f>Input!I76</f>
        <v>1088.3421624285716</v>
      </c>
      <c r="F75">
        <f t="shared" si="25"/>
        <v>1087.2861695714287</v>
      </c>
      <c r="G75">
        <f t="shared" si="26"/>
        <v>1067.3274355103383</v>
      </c>
      <c r="H75">
        <f t="shared" si="27"/>
        <v>398.35106532132824</v>
      </c>
      <c r="I75">
        <f t="shared" si="28"/>
        <v>61133.940736044569</v>
      </c>
      <c r="N75" s="4">
        <f>Input!J76</f>
        <v>12.620400857143068</v>
      </c>
      <c r="O75">
        <f t="shared" si="29"/>
        <v>12.362841714285924</v>
      </c>
      <c r="P75">
        <f t="shared" si="30"/>
        <v>10.960624251417183</v>
      </c>
      <c r="Q75">
        <f t="shared" si="31"/>
        <v>1.966213813174049</v>
      </c>
      <c r="R75">
        <f t="shared" si="32"/>
        <v>152.83985525248812</v>
      </c>
    </row>
    <row r="76" spans="1:18" x14ac:dyDescent="0.25">
      <c r="A76">
        <f>Input!G77</f>
        <v>73</v>
      </c>
      <c r="B76">
        <f t="shared" si="22"/>
        <v>73</v>
      </c>
      <c r="C76">
        <f t="shared" si="23"/>
        <v>4.290459441148391</v>
      </c>
      <c r="D76">
        <f t="shared" si="24"/>
        <v>0.79878007890625935</v>
      </c>
      <c r="E76" s="4">
        <f>Input!I77</f>
        <v>1098.799066</v>
      </c>
      <c r="F76">
        <f t="shared" si="25"/>
        <v>1097.7430731428572</v>
      </c>
      <c r="G76">
        <f t="shared" si="26"/>
        <v>1077.9111877047328</v>
      </c>
      <c r="H76">
        <f t="shared" si="27"/>
        <v>393.30368003088847</v>
      </c>
      <c r="I76">
        <f t="shared" si="28"/>
        <v>66479.681002950107</v>
      </c>
      <c r="N76" s="4">
        <f>Input!J77</f>
        <v>10.456903571428484</v>
      </c>
      <c r="O76">
        <f t="shared" si="29"/>
        <v>10.19934442857134</v>
      </c>
      <c r="P76">
        <f t="shared" si="30"/>
        <v>10.583752194394542</v>
      </c>
      <c r="Q76">
        <f t="shared" si="31"/>
        <v>0.14776933042518547</v>
      </c>
      <c r="R76">
        <f t="shared" si="32"/>
        <v>104.02662677262924</v>
      </c>
    </row>
    <row r="77" spans="1:18" x14ac:dyDescent="0.25">
      <c r="A77">
        <f>Input!G78</f>
        <v>74</v>
      </c>
      <c r="B77">
        <f t="shared" si="22"/>
        <v>74</v>
      </c>
      <c r="C77">
        <f t="shared" si="23"/>
        <v>4.3040650932041702</v>
      </c>
      <c r="D77">
        <f t="shared" si="24"/>
        <v>0.82540420806372305</v>
      </c>
      <c r="E77" s="4">
        <f>Input!I78</f>
        <v>1108.7150952857144</v>
      </c>
      <c r="F77">
        <f t="shared" si="25"/>
        <v>1107.6591024285715</v>
      </c>
      <c r="G77">
        <f t="shared" si="26"/>
        <v>1088.1285975733194</v>
      </c>
      <c r="H77">
        <f t="shared" si="27"/>
        <v>381.44061990102381</v>
      </c>
      <c r="I77">
        <f t="shared" si="28"/>
        <v>71852.919669813098</v>
      </c>
      <c r="N77" s="4">
        <f>Input!J78</f>
        <v>9.9160292857143304</v>
      </c>
      <c r="O77">
        <f t="shared" si="29"/>
        <v>9.6584701428571869</v>
      </c>
      <c r="P77">
        <f t="shared" si="30"/>
        <v>10.217409868586516</v>
      </c>
      <c r="Q77">
        <f t="shared" si="31"/>
        <v>0.31241361699837822</v>
      </c>
      <c r="R77">
        <f t="shared" si="32"/>
        <v>93.286045500463729</v>
      </c>
    </row>
    <row r="78" spans="1:18" x14ac:dyDescent="0.25">
      <c r="A78">
        <f>Input!G79</f>
        <v>75</v>
      </c>
      <c r="B78">
        <f t="shared" si="22"/>
        <v>75</v>
      </c>
      <c r="C78">
        <f t="shared" si="23"/>
        <v>4.3174881135363101</v>
      </c>
      <c r="D78">
        <f t="shared" si="24"/>
        <v>0.851670955555208</v>
      </c>
      <c r="E78" s="4">
        <f>Input!I79</f>
        <v>1118.9144395714286</v>
      </c>
      <c r="F78">
        <f t="shared" si="25"/>
        <v>1117.8584467142857</v>
      </c>
      <c r="G78">
        <f t="shared" si="26"/>
        <v>1097.9901582515304</v>
      </c>
      <c r="H78">
        <f t="shared" si="27"/>
        <v>394.74888643925715</v>
      </c>
      <c r="I78">
        <f t="shared" si="28"/>
        <v>77237.030618524965</v>
      </c>
      <c r="N78" s="4">
        <f>Input!J79</f>
        <v>10.199344285714233</v>
      </c>
      <c r="O78">
        <f t="shared" si="29"/>
        <v>9.9417851428570891</v>
      </c>
      <c r="P78">
        <f t="shared" si="30"/>
        <v>9.8615606782109229</v>
      </c>
      <c r="Q78">
        <f t="shared" si="31"/>
        <v>6.4359647277639834E-3</v>
      </c>
      <c r="R78">
        <f t="shared" si="32"/>
        <v>98.839091826733949</v>
      </c>
    </row>
    <row r="79" spans="1:18" x14ac:dyDescent="0.25">
      <c r="A79">
        <f>Input!G80</f>
        <v>76</v>
      </c>
      <c r="B79">
        <f t="shared" si="22"/>
        <v>76</v>
      </c>
      <c r="C79">
        <f t="shared" si="23"/>
        <v>4.3307333402863311</v>
      </c>
      <c r="D79">
        <f t="shared" si="24"/>
        <v>0.87758978886556449</v>
      </c>
      <c r="E79" s="4">
        <f>Input!I80</f>
        <v>1129.1137840000001</v>
      </c>
      <c r="F79">
        <f t="shared" si="25"/>
        <v>1128.0577911428572</v>
      </c>
      <c r="G79">
        <f t="shared" si="26"/>
        <v>1107.5062953799822</v>
      </c>
      <c r="H79">
        <f t="shared" si="27"/>
        <v>422.36397809146877</v>
      </c>
      <c r="I79">
        <f t="shared" si="28"/>
        <v>82616.951688199246</v>
      </c>
      <c r="N79" s="4">
        <f>Input!J80</f>
        <v>10.199344428571521</v>
      </c>
      <c r="O79">
        <f t="shared" si="29"/>
        <v>9.9417852857143778</v>
      </c>
      <c r="P79">
        <f t="shared" si="30"/>
        <v>9.5161371284519127</v>
      </c>
      <c r="Q79">
        <f t="shared" si="31"/>
        <v>0.18117635378093219</v>
      </c>
      <c r="R79">
        <f t="shared" si="32"/>
        <v>98.839094667246911</v>
      </c>
    </row>
    <row r="80" spans="1:18" x14ac:dyDescent="0.25">
      <c r="A80">
        <f>Input!G81</f>
        <v>77</v>
      </c>
      <c r="B80">
        <f t="shared" si="22"/>
        <v>77</v>
      </c>
      <c r="C80">
        <f t="shared" si="23"/>
        <v>4.3438054218536841</v>
      </c>
      <c r="D80">
        <f t="shared" si="24"/>
        <v>0.90316980418414494</v>
      </c>
      <c r="E80" s="4">
        <f>Input!I81</f>
        <v>1139.1328368571428</v>
      </c>
      <c r="F80">
        <f t="shared" si="25"/>
        <v>1138.0768439999999</v>
      </c>
      <c r="G80">
        <f t="shared" si="26"/>
        <v>1116.6873400096424</v>
      </c>
      <c r="H80">
        <f t="shared" si="27"/>
        <v>457.51088095352048</v>
      </c>
      <c r="I80">
        <f t="shared" si="28"/>
        <v>87979.088826573163</v>
      </c>
      <c r="N80" s="4">
        <f>Input!J81</f>
        <v>10.019052857142697</v>
      </c>
      <c r="O80">
        <f t="shared" si="29"/>
        <v>9.7614937142855531</v>
      </c>
      <c r="P80">
        <f t="shared" si="30"/>
        <v>9.1810446296601551</v>
      </c>
      <c r="Q80">
        <f t="shared" si="31"/>
        <v>0.33692113984246247</v>
      </c>
      <c r="R80">
        <f t="shared" si="32"/>
        <v>95.286759534036364</v>
      </c>
    </row>
    <row r="81" spans="1:18" x14ac:dyDescent="0.25">
      <c r="A81">
        <f>Input!G82</f>
        <v>78</v>
      </c>
      <c r="B81">
        <f t="shared" si="22"/>
        <v>78</v>
      </c>
      <c r="C81">
        <f t="shared" si="23"/>
        <v>4.3567088266895917</v>
      </c>
      <c r="D81">
        <f t="shared" si="24"/>
        <v>0.92841974556981488</v>
      </c>
      <c r="E81" s="4">
        <f>Input!I82</f>
        <v>1148.0958969999999</v>
      </c>
      <c r="F81">
        <f t="shared" si="25"/>
        <v>1147.039904142857</v>
      </c>
      <c r="G81">
        <f t="shared" si="26"/>
        <v>1125.5435049772911</v>
      </c>
      <c r="H81">
        <f t="shared" si="27"/>
        <v>462.0951770853419</v>
      </c>
      <c r="I81">
        <f t="shared" si="28"/>
        <v>93311.222341373315</v>
      </c>
      <c r="N81" s="4">
        <f>Input!J82</f>
        <v>8.9630601428571026</v>
      </c>
      <c r="O81">
        <f t="shared" si="29"/>
        <v>8.7055009999999591</v>
      </c>
      <c r="P81">
        <f t="shared" si="30"/>
        <v>8.8561649676486898</v>
      </c>
      <c r="Q81">
        <f t="shared" si="31"/>
        <v>2.2699631147657769E-2</v>
      </c>
      <c r="R81">
        <f t="shared" si="32"/>
        <v>75.785747661000286</v>
      </c>
    </row>
    <row r="82" spans="1:18" x14ac:dyDescent="0.25">
      <c r="A82">
        <f>Input!G83</f>
        <v>79</v>
      </c>
      <c r="B82">
        <f t="shared" si="22"/>
        <v>79</v>
      </c>
      <c r="C82">
        <f t="shared" si="23"/>
        <v>4.3694478524670215</v>
      </c>
      <c r="D82">
        <f t="shared" si="24"/>
        <v>0.95334802289515519</v>
      </c>
      <c r="E82" s="4">
        <f>Input!I83</f>
        <v>1156.0544764285714</v>
      </c>
      <c r="F82">
        <f t="shared" si="25"/>
        <v>1154.9984835714286</v>
      </c>
      <c r="G82">
        <f t="shared" si="26"/>
        <v>1134.0848644403357</v>
      </c>
      <c r="H82">
        <f t="shared" si="27"/>
        <v>437.37946516041495</v>
      </c>
      <c r="I82">
        <f t="shared" si="28"/>
        <v>98602.415780510404</v>
      </c>
      <c r="N82" s="4">
        <f>Input!J83</f>
        <v>7.958579428571511</v>
      </c>
      <c r="O82">
        <f t="shared" si="29"/>
        <v>7.7010202857143684</v>
      </c>
      <c r="P82">
        <f t="shared" si="30"/>
        <v>8.5413594630445644</v>
      </c>
      <c r="Q82">
        <f t="shared" si="31"/>
        <v>0.70616993295599062</v>
      </c>
      <c r="R82">
        <f t="shared" si="32"/>
        <v>59.305713440984213</v>
      </c>
    </row>
    <row r="83" spans="1:18" x14ac:dyDescent="0.25">
      <c r="A83">
        <f>Input!G84</f>
        <v>80</v>
      </c>
      <c r="B83">
        <f t="shared" si="22"/>
        <v>80</v>
      </c>
      <c r="C83">
        <f t="shared" si="23"/>
        <v>4.3820266346738812</v>
      </c>
      <c r="D83">
        <f t="shared" si="24"/>
        <v>0.97796272866199752</v>
      </c>
      <c r="E83" s="4">
        <f>Input!I84</f>
        <v>1163.3176458571429</v>
      </c>
      <c r="F83">
        <f t="shared" si="25"/>
        <v>1162.261653</v>
      </c>
      <c r="G83">
        <f t="shared" si="26"/>
        <v>1142.3213362821202</v>
      </c>
      <c r="H83">
        <f t="shared" si="27"/>
        <v>397.61623080935647</v>
      </c>
      <c r="I83">
        <f t="shared" si="28"/>
        <v>103842.92785388252</v>
      </c>
      <c r="N83" s="4">
        <f>Input!J84</f>
        <v>7.263169428571473</v>
      </c>
      <c r="O83">
        <f t="shared" si="29"/>
        <v>7.0056102857143303</v>
      </c>
      <c r="P83">
        <f t="shared" si="30"/>
        <v>8.2364718417845459</v>
      </c>
      <c r="Q83">
        <f t="shared" si="31"/>
        <v>1.5150201702115926</v>
      </c>
      <c r="R83">
        <f t="shared" si="32"/>
        <v>49.078575475306423</v>
      </c>
    </row>
    <row r="84" spans="1:18" x14ac:dyDescent="0.25">
      <c r="A84">
        <f>Input!G85</f>
        <v>81</v>
      </c>
      <c r="B84">
        <f t="shared" si="22"/>
        <v>81</v>
      </c>
      <c r="C84">
        <f t="shared" si="23"/>
        <v>4.3944491546724391</v>
      </c>
      <c r="D84">
        <f t="shared" si="24"/>
        <v>1.0022716537724479</v>
      </c>
      <c r="E84" s="4">
        <f>Input!I85</f>
        <v>1169.2930192857143</v>
      </c>
      <c r="F84">
        <f t="shared" si="25"/>
        <v>1168.2370264285714</v>
      </c>
      <c r="G84">
        <f t="shared" si="26"/>
        <v>1150.2626671199996</v>
      </c>
      <c r="H84">
        <f t="shared" si="27"/>
        <v>323.07759255364243</v>
      </c>
      <c r="I84">
        <f t="shared" si="28"/>
        <v>109024.12770919583</v>
      </c>
      <c r="N84" s="4">
        <f>Input!J85</f>
        <v>5.9753734285714017</v>
      </c>
      <c r="O84">
        <f t="shared" si="29"/>
        <v>5.7178142857142591</v>
      </c>
      <c r="P84">
        <f t="shared" si="30"/>
        <v>7.9413308378793701</v>
      </c>
      <c r="Q84">
        <f t="shared" si="31"/>
        <v>4.9440258577522229</v>
      </c>
      <c r="R84">
        <f t="shared" si="32"/>
        <v>32.69340020591806</v>
      </c>
    </row>
    <row r="85" spans="1:18" x14ac:dyDescent="0.25">
      <c r="A85">
        <f>Input!G86</f>
        <v>82</v>
      </c>
      <c r="B85">
        <f t="shared" si="22"/>
        <v>82</v>
      </c>
      <c r="C85">
        <f t="shared" si="23"/>
        <v>4.4067192472642533</v>
      </c>
      <c r="D85">
        <f t="shared" si="24"/>
        <v>1.0262823023322674</v>
      </c>
      <c r="E85" s="4">
        <f>Input!I86</f>
        <v>1174.9335658571429</v>
      </c>
      <c r="F85">
        <f t="shared" si="25"/>
        <v>1173.877573</v>
      </c>
      <c r="G85">
        <f t="shared" si="26"/>
        <v>1157.9184196685471</v>
      </c>
      <c r="H85">
        <f t="shared" si="27"/>
        <v>254.69457505682271</v>
      </c>
      <c r="I85">
        <f t="shared" si="28"/>
        <v>114138.41378797997</v>
      </c>
      <c r="N85" s="4">
        <f>Input!J86</f>
        <v>5.6405465714285583</v>
      </c>
      <c r="O85">
        <f t="shared" si="29"/>
        <v>5.3829874285714157</v>
      </c>
      <c r="P85">
        <f t="shared" si="30"/>
        <v>7.6557525485474747</v>
      </c>
      <c r="Q85">
        <f t="shared" si="31"/>
        <v>5.1654612905797901</v>
      </c>
      <c r="R85">
        <f t="shared" si="32"/>
        <v>28.9765536561579</v>
      </c>
    </row>
    <row r="86" spans="1:18" x14ac:dyDescent="0.25">
      <c r="A86">
        <f>Input!G87</f>
        <v>83</v>
      </c>
      <c r="B86">
        <f t="shared" si="22"/>
        <v>83</v>
      </c>
      <c r="C86">
        <f t="shared" si="23"/>
        <v>4.4188406077965983</v>
      </c>
      <c r="D86">
        <f t="shared" si="24"/>
        <v>1.0500019055570355</v>
      </c>
      <c r="E86" s="4">
        <f>Input!I87</f>
        <v>1180.8316715714286</v>
      </c>
      <c r="F86">
        <f t="shared" si="25"/>
        <v>1179.7756787142857</v>
      </c>
      <c r="G86">
        <f t="shared" si="26"/>
        <v>1165.2979622293064</v>
      </c>
      <c r="H86">
        <f t="shared" si="27"/>
        <v>209.60427461944087</v>
      </c>
      <c r="I86">
        <f t="shared" si="28"/>
        <v>119179.13641437948</v>
      </c>
      <c r="N86" s="4">
        <f>Input!J87</f>
        <v>5.898105714285748</v>
      </c>
      <c r="O86">
        <f t="shared" si="29"/>
        <v>5.6405465714286054</v>
      </c>
      <c r="P86">
        <f t="shared" si="30"/>
        <v>7.3795425607593179</v>
      </c>
      <c r="Q86">
        <f t="shared" si="31"/>
        <v>3.0241070509083037</v>
      </c>
      <c r="R86">
        <f t="shared" si="32"/>
        <v>31.815765624454997</v>
      </c>
    </row>
    <row r="87" spans="1:18" x14ac:dyDescent="0.25">
      <c r="A87">
        <f>Input!G88</f>
        <v>84</v>
      </c>
      <c r="B87">
        <f t="shared" si="22"/>
        <v>84</v>
      </c>
      <c r="C87">
        <f t="shared" si="23"/>
        <v>4.4308167988433134</v>
      </c>
      <c r="D87">
        <f t="shared" si="24"/>
        <v>1.0734374348455245</v>
      </c>
      <c r="E87" s="4">
        <f>Input!I88</f>
        <v>1187.2448957142858</v>
      </c>
      <c r="F87">
        <f t="shared" si="25"/>
        <v>1186.1889028571429</v>
      </c>
      <c r="G87">
        <f t="shared" si="26"/>
        <v>1172.4104600964674</v>
      </c>
      <c r="H87">
        <f t="shared" si="27"/>
        <v>189.8454849092108</v>
      </c>
      <c r="I87">
        <f t="shared" si="28"/>
        <v>124140.52420696392</v>
      </c>
      <c r="N87" s="4">
        <f>Input!J88</f>
        <v>6.4132241428571888</v>
      </c>
      <c r="O87">
        <f t="shared" si="29"/>
        <v>6.1556650000000461</v>
      </c>
      <c r="P87">
        <f t="shared" si="30"/>
        <v>7.11249786716097</v>
      </c>
      <c r="Q87">
        <f t="shared" si="31"/>
        <v>0.9155291356793942</v>
      </c>
      <c r="R87">
        <f t="shared" si="32"/>
        <v>37.892211592225571</v>
      </c>
    </row>
    <row r="88" spans="1:18" x14ac:dyDescent="0.25">
      <c r="A88">
        <f>Input!G89</f>
        <v>85</v>
      </c>
      <c r="B88">
        <f t="shared" si="22"/>
        <v>85</v>
      </c>
      <c r="C88">
        <f t="shared" si="23"/>
        <v>4.4426512564903167</v>
      </c>
      <c r="D88">
        <f t="shared" si="24"/>
        <v>1.0965956140794637</v>
      </c>
      <c r="E88" s="4">
        <f>Input!I89</f>
        <v>1193.6838757142857</v>
      </c>
      <c r="F88">
        <f t="shared" si="25"/>
        <v>1192.6278828571428</v>
      </c>
      <c r="G88">
        <f t="shared" si="26"/>
        <v>1179.264868684741</v>
      </c>
      <c r="H88">
        <f t="shared" si="27"/>
        <v>178.57014777181109</v>
      </c>
      <c r="I88">
        <f t="shared" si="28"/>
        <v>129017.61435141753</v>
      </c>
      <c r="N88" s="4">
        <f>Input!J89</f>
        <v>6.4389799999999013</v>
      </c>
      <c r="O88">
        <f t="shared" si="29"/>
        <v>6.1814208571427587</v>
      </c>
      <c r="P88">
        <f t="shared" si="30"/>
        <v>6.8544085882735377</v>
      </c>
      <c r="Q88">
        <f t="shared" si="31"/>
        <v>0.4529124862525537</v>
      </c>
      <c r="R88">
        <f t="shared" si="32"/>
        <v>38.209963813119515</v>
      </c>
    </row>
    <row r="89" spans="1:18" x14ac:dyDescent="0.25">
      <c r="A89">
        <f>Input!G90</f>
        <v>86</v>
      </c>
      <c r="B89">
        <f t="shared" si="22"/>
        <v>86</v>
      </c>
      <c r="C89">
        <f t="shared" si="23"/>
        <v>4.4543472962535073</v>
      </c>
      <c r="D89">
        <f t="shared" si="24"/>
        <v>1.1194829312039487</v>
      </c>
      <c r="E89" s="4">
        <f>Input!I90</f>
        <v>1199.8395405714286</v>
      </c>
      <c r="F89">
        <f t="shared" si="25"/>
        <v>1198.7835477142858</v>
      </c>
      <c r="G89">
        <f t="shared" si="26"/>
        <v>1185.8699282015505</v>
      </c>
      <c r="H89">
        <f t="shared" si="27"/>
        <v>166.76156891969777</v>
      </c>
      <c r="I89">
        <f t="shared" si="28"/>
        <v>133806.18672837049</v>
      </c>
      <c r="N89" s="4">
        <f>Input!J90</f>
        <v>6.1556648571429378</v>
      </c>
      <c r="O89">
        <f t="shared" si="29"/>
        <v>5.8981057142857951</v>
      </c>
      <c r="P89">
        <f t="shared" si="30"/>
        <v>6.6050595168094057</v>
      </c>
      <c r="Q89">
        <f t="shared" si="31"/>
        <v>0.49978367890259223</v>
      </c>
      <c r="R89">
        <f t="shared" si="32"/>
        <v>34.787651016890749</v>
      </c>
    </row>
    <row r="90" spans="1:18" x14ac:dyDescent="0.25">
      <c r="A90">
        <f>Input!G91</f>
        <v>87</v>
      </c>
      <c r="B90">
        <f t="shared" si="22"/>
        <v>87</v>
      </c>
      <c r="C90">
        <f t="shared" si="23"/>
        <v>4.4659081186545837</v>
      </c>
      <c r="D90">
        <f t="shared" si="24"/>
        <v>1.1421056491384425</v>
      </c>
      <c r="E90" s="4">
        <f>Input!I91</f>
        <v>1206.4845680000001</v>
      </c>
      <c r="F90">
        <f t="shared" si="25"/>
        <v>1205.4285751428572</v>
      </c>
      <c r="G90">
        <f t="shared" si="26"/>
        <v>1192.2341597004647</v>
      </c>
      <c r="H90">
        <f t="shared" si="27"/>
        <v>174.09259886644523</v>
      </c>
      <c r="I90">
        <f t="shared" si="28"/>
        <v>138502.70185473363</v>
      </c>
      <c r="N90" s="4">
        <f>Input!J91</f>
        <v>6.6450274285714386</v>
      </c>
      <c r="O90">
        <f t="shared" si="29"/>
        <v>6.3874682857142959</v>
      </c>
      <c r="P90">
        <f t="shared" si="30"/>
        <v>6.3642314989143189</v>
      </c>
      <c r="Q90">
        <f t="shared" si="31"/>
        <v>5.3994826078758451E-4</v>
      </c>
      <c r="R90">
        <f t="shared" si="32"/>
        <v>40.799751101005924</v>
      </c>
    </row>
    <row r="91" spans="1:18" x14ac:dyDescent="0.25">
      <c r="A91">
        <f>Input!G92</f>
        <v>88</v>
      </c>
      <c r="B91">
        <f t="shared" si="22"/>
        <v>88</v>
      </c>
      <c r="C91">
        <f t="shared" si="23"/>
        <v>4.4773368144782069</v>
      </c>
      <c r="D91">
        <f t="shared" si="24"/>
        <v>1.1644698160642211</v>
      </c>
      <c r="E91" s="4">
        <f>Input!I92</f>
        <v>1213.6962257142859</v>
      </c>
      <c r="F91">
        <f t="shared" si="25"/>
        <v>1212.640232857143</v>
      </c>
      <c r="G91">
        <f t="shared" si="26"/>
        <v>1198.3658623666108</v>
      </c>
      <c r="H91">
        <f t="shared" si="27"/>
        <v>203.75765290097624</v>
      </c>
      <c r="I91">
        <f t="shared" si="28"/>
        <v>143104.24256771995</v>
      </c>
      <c r="N91" s="4">
        <f>Input!J92</f>
        <v>7.2116577142858205</v>
      </c>
      <c r="O91">
        <f t="shared" si="29"/>
        <v>6.9540985714286778</v>
      </c>
      <c r="P91">
        <f t="shared" si="30"/>
        <v>6.1317026661461274</v>
      </c>
      <c r="Q91">
        <f t="shared" si="31"/>
        <v>0.67633502502550569</v>
      </c>
      <c r="R91">
        <f t="shared" si="32"/>
        <v>48.359486941146379</v>
      </c>
    </row>
    <row r="92" spans="1:18" x14ac:dyDescent="0.25">
      <c r="A92">
        <f>Input!G93</f>
        <v>89</v>
      </c>
      <c r="B92">
        <f t="shared" si="22"/>
        <v>89</v>
      </c>
      <c r="C92">
        <f t="shared" si="23"/>
        <v>4.4886363697321396</v>
      </c>
      <c r="D92">
        <f t="shared" si="24"/>
        <v>1.1865812751305886</v>
      </c>
      <c r="E92" s="4">
        <f>Input!I93</f>
        <v>1221.062418857143</v>
      </c>
      <c r="F92">
        <f t="shared" si="25"/>
        <v>1220.0064260000001</v>
      </c>
      <c r="G92">
        <f t="shared" si="26"/>
        <v>1204.2731118976503</v>
      </c>
      <c r="H92">
        <f t="shared" si="27"/>
        <v>247.53717264319982</v>
      </c>
      <c r="I92">
        <f t="shared" si="28"/>
        <v>147608.45935739606</v>
      </c>
      <c r="N92" s="4">
        <f>Input!J93</f>
        <v>7.3661931428571279</v>
      </c>
      <c r="O92">
        <f t="shared" si="29"/>
        <v>7.1086339999999852</v>
      </c>
      <c r="P92">
        <f t="shared" si="30"/>
        <v>5.9072495310395157</v>
      </c>
      <c r="Q92">
        <f t="shared" si="31"/>
        <v>1.4433246422594295</v>
      </c>
      <c r="R92">
        <f t="shared" si="32"/>
        <v>50.53267734595579</v>
      </c>
    </row>
    <row r="93" spans="1:18" x14ac:dyDescent="0.25">
      <c r="A93">
        <f>Input!G94</f>
        <v>90</v>
      </c>
      <c r="B93">
        <f t="shared" si="22"/>
        <v>90</v>
      </c>
      <c r="C93">
        <f t="shared" si="23"/>
        <v>4.499809670330265</v>
      </c>
      <c r="D93">
        <f t="shared" si="24"/>
        <v>1.2084456736188109</v>
      </c>
      <c r="E93" s="4">
        <f>Input!I94</f>
        <v>1227.7332021428572</v>
      </c>
      <c r="F93">
        <f t="shared" si="25"/>
        <v>1226.6772092857143</v>
      </c>
      <c r="G93">
        <f t="shared" si="26"/>
        <v>1209.9637598558379</v>
      </c>
      <c r="H93">
        <f t="shared" si="27"/>
        <v>279.33939184503544</v>
      </c>
      <c r="I93">
        <f t="shared" si="28"/>
        <v>152013.51923531448</v>
      </c>
      <c r="N93" s="4">
        <f>Input!J94</f>
        <v>6.6707832857141511</v>
      </c>
      <c r="O93">
        <f t="shared" si="29"/>
        <v>6.4132241428570085</v>
      </c>
      <c r="P93">
        <f t="shared" si="30"/>
        <v>5.6906479581874745</v>
      </c>
      <c r="Q93">
        <f t="shared" si="31"/>
        <v>0.52211634265158047</v>
      </c>
      <c r="R93">
        <f t="shared" si="32"/>
        <v>41.12944390652401</v>
      </c>
    </row>
    <row r="94" spans="1:18" x14ac:dyDescent="0.25">
      <c r="A94">
        <f>Input!G95</f>
        <v>91</v>
      </c>
      <c r="B94">
        <f t="shared" si="22"/>
        <v>91</v>
      </c>
      <c r="C94">
        <f t="shared" si="23"/>
        <v>4.5108595065168497</v>
      </c>
      <c r="D94">
        <f t="shared" si="24"/>
        <v>1.2300684715997048</v>
      </c>
      <c r="E94" s="4">
        <f>Input!I95</f>
        <v>1233.3737487142857</v>
      </c>
      <c r="F94">
        <f t="shared" si="25"/>
        <v>1232.3177558571429</v>
      </c>
      <c r="G94">
        <f t="shared" si="26"/>
        <v>1215.4454338777336</v>
      </c>
      <c r="H94">
        <f t="shared" si="27"/>
        <v>284.67524897685502</v>
      </c>
      <c r="I94">
        <f t="shared" si="28"/>
        <v>156318.05801282084</v>
      </c>
      <c r="N94" s="4">
        <f>Input!J95</f>
        <v>5.6405465714285583</v>
      </c>
      <c r="O94">
        <f t="shared" si="29"/>
        <v>5.3829874285714157</v>
      </c>
      <c r="P94">
        <f t="shared" si="30"/>
        <v>5.481674021895687</v>
      </c>
      <c r="Q94">
        <f t="shared" si="31"/>
        <v>9.7390437019501137E-3</v>
      </c>
      <c r="R94">
        <f t="shared" si="32"/>
        <v>28.9765536561579</v>
      </c>
    </row>
    <row r="95" spans="1:18" x14ac:dyDescent="0.25">
      <c r="A95">
        <f>Input!G96</f>
        <v>92</v>
      </c>
      <c r="B95">
        <f t="shared" si="22"/>
        <v>92</v>
      </c>
      <c r="C95">
        <f t="shared" si="23"/>
        <v>4.5217885770490405</v>
      </c>
      <c r="D95">
        <f t="shared" si="24"/>
        <v>1.2514549501181291</v>
      </c>
      <c r="E95" s="4">
        <f>Input!I96</f>
        <v>1237.7007434285715</v>
      </c>
      <c r="F95">
        <f t="shared" si="25"/>
        <v>1236.6447505714286</v>
      </c>
      <c r="G95">
        <f t="shared" si="26"/>
        <v>1220.7255386383704</v>
      </c>
      <c r="H95">
        <f t="shared" si="27"/>
        <v>253.42130856962419</v>
      </c>
      <c r="I95">
        <f t="shared" si="28"/>
        <v>160521.13585238677</v>
      </c>
      <c r="N95" s="4">
        <f>Input!J96</f>
        <v>4.3269947142857745</v>
      </c>
      <c r="O95">
        <f t="shared" si="29"/>
        <v>4.0694355714286319</v>
      </c>
      <c r="P95">
        <f t="shared" si="30"/>
        <v>5.280104760636835</v>
      </c>
      <c r="Q95">
        <f t="shared" si="31"/>
        <v>1.4657198856980478</v>
      </c>
      <c r="R95">
        <f t="shared" si="32"/>
        <v>16.560305870008676</v>
      </c>
    </row>
    <row r="96" spans="1:18" x14ac:dyDescent="0.25">
      <c r="A96">
        <f>Input!G97</f>
        <v>93</v>
      </c>
      <c r="B96">
        <f t="shared" si="22"/>
        <v>93</v>
      </c>
      <c r="C96">
        <f t="shared" si="23"/>
        <v>4.5325994931532563</v>
      </c>
      <c r="D96">
        <f t="shared" si="24"/>
        <v>1.2726102189350237</v>
      </c>
      <c r="E96" s="4">
        <f>Input!I97</f>
        <v>1241.9504702857143</v>
      </c>
      <c r="F96">
        <f t="shared" si="25"/>
        <v>1240.8944774285715</v>
      </c>
      <c r="G96">
        <f t="shared" si="26"/>
        <v>1225.8112574761205</v>
      </c>
      <c r="H96">
        <f t="shared" si="27"/>
        <v>227.50352413401347</v>
      </c>
      <c r="I96">
        <f t="shared" si="28"/>
        <v>164622.19594822227</v>
      </c>
      <c r="N96" s="4">
        <f>Input!J97</f>
        <v>4.2497268571428322</v>
      </c>
      <c r="O96">
        <f t="shared" si="29"/>
        <v>3.9921677142856891</v>
      </c>
      <c r="P96">
        <f t="shared" si="30"/>
        <v>5.0857188377500746</v>
      </c>
      <c r="Q96">
        <f t="shared" si="31"/>
        <v>1.1958540596302198</v>
      </c>
      <c r="R96">
        <f t="shared" si="32"/>
        <v>15.937403058985023</v>
      </c>
    </row>
    <row r="97" spans="1:18" x14ac:dyDescent="0.25">
      <c r="A97">
        <f>Input!G98</f>
        <v>94</v>
      </c>
      <c r="B97">
        <f t="shared" si="22"/>
        <v>94</v>
      </c>
      <c r="C97">
        <f t="shared" si="23"/>
        <v>4.5432947822700038</v>
      </c>
      <c r="D97">
        <f t="shared" si="24"/>
        <v>1.2935392238554273</v>
      </c>
      <c r="E97" s="4">
        <f>Input!I98</f>
        <v>1245.5047872857144</v>
      </c>
      <c r="F97">
        <f t="shared" si="25"/>
        <v>1244.4487944285715</v>
      </c>
      <c r="G97">
        <f t="shared" si="26"/>
        <v>1230.7095545932148</v>
      </c>
      <c r="H97">
        <f t="shared" si="27"/>
        <v>188.7667112534547</v>
      </c>
      <c r="I97">
        <f t="shared" si="28"/>
        <v>168621.02618798777</v>
      </c>
      <c r="N97" s="4">
        <f>Input!J98</f>
        <v>3.5543170000000828</v>
      </c>
      <c r="O97">
        <f t="shared" si="29"/>
        <v>3.2967578571429397</v>
      </c>
      <c r="P97">
        <f t="shared" si="30"/>
        <v>4.8982971170942511</v>
      </c>
      <c r="Q97">
        <f t="shared" si="31"/>
        <v>2.5649280011653941</v>
      </c>
      <c r="R97">
        <f t="shared" si="32"/>
        <v>10.868612368633707</v>
      </c>
    </row>
    <row r="98" spans="1:18" x14ac:dyDescent="0.25">
      <c r="A98">
        <f>Input!G99</f>
        <v>95</v>
      </c>
      <c r="B98">
        <f t="shared" si="22"/>
        <v>95</v>
      </c>
      <c r="C98">
        <f t="shared" si="23"/>
        <v>4.5538768916005408</v>
      </c>
      <c r="D98">
        <f t="shared" si="24"/>
        <v>1.3142467536687408</v>
      </c>
      <c r="E98" s="4">
        <f>Input!I99</f>
        <v>1248.6470094285712</v>
      </c>
      <c r="F98">
        <f t="shared" si="25"/>
        <v>1247.5910165714283</v>
      </c>
      <c r="G98">
        <f t="shared" si="26"/>
        <v>1235.4271777548881</v>
      </c>
      <c r="H98">
        <f t="shared" si="27"/>
        <v>147.95897475476991</v>
      </c>
      <c r="I98">
        <f t="shared" si="28"/>
        <v>172517.72364522293</v>
      </c>
      <c r="N98" s="4">
        <f>Input!J99</f>
        <v>3.1422221428567809</v>
      </c>
      <c r="O98">
        <f t="shared" si="29"/>
        <v>2.8846629999996378</v>
      </c>
      <c r="P98">
        <f t="shared" si="30"/>
        <v>4.7176231616733659</v>
      </c>
      <c r="Q98">
        <f t="shared" si="31"/>
        <v>3.3597429542829795</v>
      </c>
      <c r="R98">
        <f t="shared" si="32"/>
        <v>8.3212806235669099</v>
      </c>
    </row>
    <row r="99" spans="1:18" x14ac:dyDescent="0.25">
      <c r="A99">
        <f>Input!G100</f>
        <v>96</v>
      </c>
      <c r="B99">
        <f t="shared" si="22"/>
        <v>96</v>
      </c>
      <c r="C99">
        <f t="shared" si="23"/>
        <v>4.5643481914678361</v>
      </c>
      <c r="D99">
        <f t="shared" si="24"/>
        <v>1.3347374467256006</v>
      </c>
      <c r="E99" s="4">
        <f>Input!I100</f>
        <v>1251.6346961428571</v>
      </c>
      <c r="F99">
        <f t="shared" si="25"/>
        <v>1250.5787032857143</v>
      </c>
      <c r="G99">
        <f t="shared" si="26"/>
        <v>1239.9706614174945</v>
      </c>
      <c r="H99">
        <f t="shared" si="27"/>
        <v>112.53055227790303</v>
      </c>
      <c r="I99">
        <f t="shared" si="28"/>
        <v>176312.66175174832</v>
      </c>
      <c r="N99" s="4">
        <f>Input!J100</f>
        <v>2.9876867142859282</v>
      </c>
      <c r="O99">
        <f t="shared" si="29"/>
        <v>2.7301275714287851</v>
      </c>
      <c r="P99">
        <f t="shared" si="30"/>
        <v>4.5434836626064845</v>
      </c>
      <c r="Q99">
        <f t="shared" si="31"/>
        <v>3.2882603134112647</v>
      </c>
      <c r="R99">
        <f t="shared" si="32"/>
        <v>7.4535965562756363</v>
      </c>
    </row>
    <row r="100" spans="1:18" x14ac:dyDescent="0.25">
      <c r="A100">
        <f>Input!G101</f>
        <v>97</v>
      </c>
      <c r="B100">
        <f t="shared" si="22"/>
        <v>97</v>
      </c>
      <c r="C100">
        <f t="shared" si="23"/>
        <v>4.5747109785033828</v>
      </c>
      <c r="D100">
        <f t="shared" si="24"/>
        <v>1.3550157971739711</v>
      </c>
      <c r="E100" s="4">
        <f>Input!I101</f>
        <v>1255.1890131428572</v>
      </c>
      <c r="F100">
        <f t="shared" si="25"/>
        <v>1254.1330202857143</v>
      </c>
      <c r="G100">
        <f t="shared" si="26"/>
        <v>1244.3463302227058</v>
      </c>
      <c r="H100">
        <f t="shared" si="27"/>
        <v>95.779302389390566</v>
      </c>
      <c r="I100">
        <f t="shared" si="28"/>
        <v>180006.46000046688</v>
      </c>
      <c r="N100" s="4">
        <f>Input!J101</f>
        <v>3.5543170000000828</v>
      </c>
      <c r="O100">
        <f t="shared" si="29"/>
        <v>3.2967578571429397</v>
      </c>
      <c r="P100">
        <f t="shared" si="30"/>
        <v>4.3756688052113439</v>
      </c>
      <c r="Q100">
        <f t="shared" si="31"/>
        <v>1.1640488338618629</v>
      </c>
      <c r="R100">
        <f t="shared" si="32"/>
        <v>10.868612368633707</v>
      </c>
    </row>
    <row r="101" spans="1:18" x14ac:dyDescent="0.25">
      <c r="A101">
        <f>Input!G102</f>
        <v>98</v>
      </c>
      <c r="B101">
        <f t="shared" si="22"/>
        <v>98</v>
      </c>
      <c r="C101">
        <f t="shared" si="23"/>
        <v>4.5849674786705723</v>
      </c>
      <c r="D101">
        <f t="shared" si="24"/>
        <v>1.3750861608754161</v>
      </c>
      <c r="E101" s="4">
        <f>Input!I102</f>
        <v>1258.5115267142858</v>
      </c>
      <c r="F101">
        <f t="shared" si="25"/>
        <v>1257.4555338571429</v>
      </c>
      <c r="G101">
        <f t="shared" si="26"/>
        <v>1248.5603028011151</v>
      </c>
      <c r="H101">
        <f t="shared" si="27"/>
        <v>79.125135540121391</v>
      </c>
      <c r="I101">
        <f t="shared" si="28"/>
        <v>183599.95603138916</v>
      </c>
      <c r="N101" s="4">
        <f>Input!J102</f>
        <v>3.3225135714285443</v>
      </c>
      <c r="O101">
        <f t="shared" si="29"/>
        <v>3.0649544285714012</v>
      </c>
      <c r="P101">
        <f t="shared" si="30"/>
        <v>4.2139725784094173</v>
      </c>
      <c r="Q101">
        <f t="shared" si="31"/>
        <v>1.3202427086571775</v>
      </c>
      <c r="R101">
        <f t="shared" si="32"/>
        <v>9.3939456492194449</v>
      </c>
    </row>
    <row r="102" spans="1:18" x14ac:dyDescent="0.25">
      <c r="A102">
        <f>Input!G103</f>
        <v>99</v>
      </c>
      <c r="B102">
        <f t="shared" si="22"/>
        <v>99</v>
      </c>
      <c r="C102">
        <f t="shared" si="23"/>
        <v>4.5951198501345898</v>
      </c>
      <c r="D102">
        <f t="shared" si="24"/>
        <v>1.3949527610210326</v>
      </c>
      <c r="E102" s="4">
        <f>Input!I103</f>
        <v>1262.4521824285714</v>
      </c>
      <c r="F102">
        <f t="shared" si="25"/>
        <v>1261.3961895714285</v>
      </c>
      <c r="G102">
        <f t="shared" si="26"/>
        <v>1252.6184958342533</v>
      </c>
      <c r="H102">
        <f t="shared" si="27"/>
        <v>77.047907343645448</v>
      </c>
      <c r="I102">
        <f t="shared" si="28"/>
        <v>187094.17995710025</v>
      </c>
      <c r="N102" s="4">
        <f>Input!J103</f>
        <v>3.94065571428564</v>
      </c>
      <c r="O102">
        <f t="shared" si="29"/>
        <v>3.6830965714284969</v>
      </c>
      <c r="P102">
        <f t="shared" si="30"/>
        <v>4.0581930331381662</v>
      </c>
      <c r="Q102">
        <f t="shared" si="31"/>
        <v>0.14069735558711338</v>
      </c>
      <c r="R102">
        <f t="shared" si="32"/>
        <v>13.565200354468349</v>
      </c>
    </row>
    <row r="103" spans="1:18" x14ac:dyDescent="0.25">
      <c r="A103">
        <f>Input!G104</f>
        <v>100</v>
      </c>
      <c r="B103">
        <f t="shared" si="22"/>
        <v>100</v>
      </c>
      <c r="C103">
        <f t="shared" si="23"/>
        <v>4.6051701859880918</v>
      </c>
      <c r="D103">
        <f t="shared" si="24"/>
        <v>1.4146196934651756</v>
      </c>
      <c r="E103" s="4">
        <f>Input!I104</f>
        <v>1265.8519638571429</v>
      </c>
      <c r="F103">
        <f t="shared" si="25"/>
        <v>1264.795971</v>
      </c>
      <c r="G103">
        <f t="shared" si="26"/>
        <v>1256.5266283292251</v>
      </c>
      <c r="H103">
        <f t="shared" si="27"/>
        <v>68.382028206698621</v>
      </c>
      <c r="I103">
        <f t="shared" si="28"/>
        <v>190490.33078804938</v>
      </c>
      <c r="N103" s="4">
        <f>Input!J104</f>
        <v>3.3997814285714867</v>
      </c>
      <c r="O103">
        <f t="shared" si="29"/>
        <v>3.1422222857143436</v>
      </c>
      <c r="P103">
        <f t="shared" si="30"/>
        <v>3.9081324949717851</v>
      </c>
      <c r="Q103">
        <f t="shared" si="31"/>
        <v>0.58661844864477775</v>
      </c>
      <c r="R103">
        <f t="shared" si="32"/>
        <v>9.8735608928398744</v>
      </c>
    </row>
    <row r="104" spans="1:18" x14ac:dyDescent="0.25">
      <c r="A104">
        <f>Input!G105</f>
        <v>101</v>
      </c>
      <c r="B104">
        <f t="shared" si="22"/>
        <v>101</v>
      </c>
      <c r="C104">
        <f t="shared" si="23"/>
        <v>4.6151205168412597</v>
      </c>
      <c r="D104">
        <f t="shared" si="24"/>
        <v>1.4340909317937869</v>
      </c>
      <c r="E104" s="4">
        <f>Input!I105</f>
        <v>1269.0199420000001</v>
      </c>
      <c r="F104">
        <f t="shared" si="25"/>
        <v>1267.9639491428572</v>
      </c>
      <c r="G104">
        <f t="shared" si="26"/>
        <v>1260.2902260649287</v>
      </c>
      <c r="H104">
        <f t="shared" si="27"/>
        <v>58.886025876733541</v>
      </c>
      <c r="I104">
        <f t="shared" si="28"/>
        <v>193789.75482280922</v>
      </c>
      <c r="N104" s="4">
        <f>Input!J105</f>
        <v>3.1679781428572369</v>
      </c>
      <c r="O104">
        <f t="shared" si="29"/>
        <v>2.9104190000000938</v>
      </c>
      <c r="P104">
        <f t="shared" si="30"/>
        <v>3.7635977357035633</v>
      </c>
      <c r="Q104">
        <f t="shared" si="31"/>
        <v>0.72791395505657064</v>
      </c>
      <c r="R104">
        <f t="shared" si="32"/>
        <v>8.4705387555615452</v>
      </c>
    </row>
    <row r="105" spans="1:18" x14ac:dyDescent="0.25">
      <c r="A105">
        <f>Input!G106</f>
        <v>102</v>
      </c>
      <c r="B105">
        <f t="shared" si="22"/>
        <v>102</v>
      </c>
      <c r="C105">
        <f t="shared" si="23"/>
        <v>4.6249728132842707</v>
      </c>
      <c r="D105">
        <f t="shared" si="24"/>
        <v>1.4533703321430649</v>
      </c>
      <c r="E105" s="4">
        <f>Input!I106</f>
        <v>1272.1879202857144</v>
      </c>
      <c r="F105">
        <f t="shared" si="25"/>
        <v>1271.1319274285715</v>
      </c>
      <c r="G105">
        <f t="shared" si="26"/>
        <v>1263.9146261731562</v>
      </c>
      <c r="H105">
        <f t="shared" si="27"/>
        <v>52.089437411419986</v>
      </c>
      <c r="I105">
        <f t="shared" si="28"/>
        <v>196993.92587365062</v>
      </c>
      <c r="N105" s="4">
        <f>Input!J106</f>
        <v>3.1679782857142982</v>
      </c>
      <c r="O105">
        <f t="shared" si="29"/>
        <v>2.9104191428571551</v>
      </c>
      <c r="P105">
        <f t="shared" si="30"/>
        <v>3.6244001082275101</v>
      </c>
      <c r="Q105">
        <f t="shared" si="31"/>
        <v>0.50976881891118409</v>
      </c>
      <c r="R105">
        <f t="shared" si="32"/>
        <v>8.4705395871093767</v>
      </c>
    </row>
    <row r="106" spans="1:18" x14ac:dyDescent="0.25">
      <c r="A106">
        <f>Input!G107</f>
        <v>103</v>
      </c>
      <c r="B106">
        <f t="shared" si="22"/>
        <v>103</v>
      </c>
      <c r="C106">
        <f t="shared" si="23"/>
        <v>4.6347289882296359</v>
      </c>
      <c r="D106">
        <f t="shared" si="24"/>
        <v>1.4724616377830531</v>
      </c>
      <c r="E106" s="4">
        <f>Input!I107</f>
        <v>1274.9438037142859</v>
      </c>
      <c r="F106">
        <f t="shared" si="25"/>
        <v>1273.887810857143</v>
      </c>
      <c r="G106">
        <f t="shared" si="26"/>
        <v>1267.4049818218305</v>
      </c>
      <c r="H106">
        <f t="shared" si="27"/>
        <v>42.027072301091238</v>
      </c>
      <c r="I106">
        <f t="shared" si="28"/>
        <v>200104.42720329211</v>
      </c>
      <c r="N106" s="4">
        <f>Input!J107</f>
        <v>2.7558834285714511</v>
      </c>
      <c r="O106">
        <f t="shared" si="29"/>
        <v>2.498324285714308</v>
      </c>
      <c r="P106">
        <f t="shared" si="30"/>
        <v>3.4903556486743699</v>
      </c>
      <c r="Q106">
        <f t="shared" si="31"/>
        <v>0.98412622509639802</v>
      </c>
      <c r="R106">
        <f t="shared" si="32"/>
        <v>6.2416242365899075</v>
      </c>
    </row>
    <row r="107" spans="1:18" x14ac:dyDescent="0.25">
      <c r="A107">
        <f>Input!G108</f>
        <v>104</v>
      </c>
      <c r="B107">
        <f t="shared" si="22"/>
        <v>104</v>
      </c>
      <c r="C107">
        <f t="shared" si="23"/>
        <v>4.6443908991413725</v>
      </c>
      <c r="D107">
        <f t="shared" si="24"/>
        <v>1.4913684834797809</v>
      </c>
      <c r="E107" s="4">
        <f>Input!I108</f>
        <v>1277.1845687142857</v>
      </c>
      <c r="F107">
        <f t="shared" si="25"/>
        <v>1276.1285758571428</v>
      </c>
      <c r="G107">
        <f t="shared" si="26"/>
        <v>1270.766266971234</v>
      </c>
      <c r="H107">
        <f t="shared" si="27"/>
        <v>28.754356587896048</v>
      </c>
      <c r="I107">
        <f t="shared" si="28"/>
        <v>203122.93505439488</v>
      </c>
      <c r="N107" s="4">
        <f>Input!J108</f>
        <v>2.240764999999783</v>
      </c>
      <c r="O107">
        <f t="shared" si="29"/>
        <v>1.9832058571426399</v>
      </c>
      <c r="P107">
        <f t="shared" si="30"/>
        <v>3.3612851494034754</v>
      </c>
      <c r="Q107">
        <f t="shared" si="31"/>
        <v>1.8991025357581255</v>
      </c>
      <c r="R107">
        <f t="shared" si="32"/>
        <v>3.9331054718048728</v>
      </c>
    </row>
    <row r="108" spans="1:18" x14ac:dyDescent="0.25">
      <c r="A108">
        <f>Input!G109</f>
        <v>105</v>
      </c>
      <c r="B108">
        <f t="shared" si="22"/>
        <v>105</v>
      </c>
      <c r="C108">
        <f t="shared" si="23"/>
        <v>4.6539603501575231</v>
      </c>
      <c r="D108">
        <f t="shared" si="24"/>
        <v>1.5100943996487008</v>
      </c>
      <c r="E108" s="4">
        <f>Input!I109</f>
        <v>1279.1677745714285</v>
      </c>
      <c r="F108">
        <f t="shared" si="25"/>
        <v>1278.1117817142856</v>
      </c>
      <c r="G108">
        <f t="shared" si="26"/>
        <v>1274.0032811773603</v>
      </c>
      <c r="H108">
        <f t="shared" si="27"/>
        <v>16.879776661915056</v>
      </c>
      <c r="I108">
        <f t="shared" si="28"/>
        <v>206051.20365918885</v>
      </c>
      <c r="N108" s="4">
        <f>Input!J109</f>
        <v>1.9832058571428206</v>
      </c>
      <c r="O108">
        <f t="shared" si="29"/>
        <v>1.7256467142856775</v>
      </c>
      <c r="P108">
        <f t="shared" si="30"/>
        <v>3.2370142061263523</v>
      </c>
      <c r="Q108">
        <f t="shared" si="31"/>
        <v>2.2842316953927719</v>
      </c>
      <c r="R108">
        <f t="shared" si="32"/>
        <v>2.9778565825249546</v>
      </c>
    </row>
    <row r="109" spans="1:18" x14ac:dyDescent="0.25">
      <c r="A109">
        <f>Input!G110</f>
        <v>106</v>
      </c>
      <c r="B109">
        <f t="shared" si="22"/>
        <v>106</v>
      </c>
      <c r="C109">
        <f t="shared" si="23"/>
        <v>4.6634390941120669</v>
      </c>
      <c r="D109">
        <f t="shared" si="24"/>
        <v>1.5286428163112531</v>
      </c>
      <c r="E109" s="4">
        <f>Input!I110</f>
        <v>1280.5843501428571</v>
      </c>
      <c r="F109">
        <f t="shared" si="25"/>
        <v>1279.5283572857143</v>
      </c>
      <c r="G109">
        <f t="shared" si="26"/>
        <v>1277.1206544194993</v>
      </c>
      <c r="H109">
        <f t="shared" si="27"/>
        <v>5.7970330919799462</v>
      </c>
      <c r="I109">
        <f t="shared" si="28"/>
        <v>208891.05162246927</v>
      </c>
      <c r="N109" s="4">
        <f>Input!J110</f>
        <v>1.4165755714286661</v>
      </c>
      <c r="O109">
        <f t="shared" si="29"/>
        <v>1.159016428571523</v>
      </c>
      <c r="P109">
        <f t="shared" si="30"/>
        <v>3.1173732421388451</v>
      </c>
      <c r="Q109">
        <f t="shared" si="31"/>
        <v>3.8351614092455555</v>
      </c>
      <c r="R109">
        <f t="shared" si="32"/>
        <v>1.3433190816986882</v>
      </c>
    </row>
    <row r="110" spans="1:18" x14ac:dyDescent="0.25">
      <c r="A110">
        <f>Input!G111</f>
        <v>107</v>
      </c>
      <c r="B110">
        <f t="shared" si="22"/>
        <v>107</v>
      </c>
      <c r="C110">
        <f t="shared" si="23"/>
        <v>4.6728288344619058</v>
      </c>
      <c r="D110">
        <f t="shared" si="24"/>
        <v>1.547017066865674</v>
      </c>
      <c r="E110" s="4">
        <f>Input!I111</f>
        <v>1282.1297052857142</v>
      </c>
      <c r="F110">
        <f t="shared" si="25"/>
        <v>1281.0737124285713</v>
      </c>
      <c r="G110">
        <f t="shared" si="26"/>
        <v>1280.1228519318622</v>
      </c>
      <c r="H110">
        <f t="shared" si="27"/>
        <v>0.90413568420184454</v>
      </c>
      <c r="I110">
        <f t="shared" si="28"/>
        <v>211644.34957701372</v>
      </c>
      <c r="N110" s="4">
        <f>Input!J111</f>
        <v>1.5453551428570336</v>
      </c>
      <c r="O110">
        <f t="shared" si="29"/>
        <v>1.2877959999998905</v>
      </c>
      <c r="P110">
        <f t="shared" si="30"/>
        <v>3.0021975123630584</v>
      </c>
      <c r="Q110">
        <f t="shared" si="31"/>
        <v>2.9391725455931175</v>
      </c>
      <c r="R110">
        <f t="shared" si="32"/>
        <v>1.6584185376157179</v>
      </c>
    </row>
    <row r="111" spans="1:18" x14ac:dyDescent="0.25">
      <c r="A111">
        <f>Input!G112</f>
        <v>108</v>
      </c>
      <c r="B111">
        <f t="shared" si="22"/>
        <v>108</v>
      </c>
      <c r="C111">
        <f t="shared" si="23"/>
        <v>4.6821312271242199</v>
      </c>
      <c r="D111">
        <f t="shared" si="24"/>
        <v>1.5652203916824139</v>
      </c>
      <c r="E111" s="4">
        <f>Input!I112</f>
        <v>1283.5462808571428</v>
      </c>
      <c r="F111">
        <f t="shared" si="25"/>
        <v>1282.490288</v>
      </c>
      <c r="G111">
        <f t="shared" si="26"/>
        <v>1283.01417902151</v>
      </c>
      <c r="H111">
        <f t="shared" si="27"/>
        <v>0.27446180241884699</v>
      </c>
      <c r="I111">
        <f t="shared" si="28"/>
        <v>214313.00901620989</v>
      </c>
      <c r="N111" s="4">
        <f>Input!J112</f>
        <v>1.4165755714286661</v>
      </c>
      <c r="O111">
        <f t="shared" si="29"/>
        <v>1.159016428571523</v>
      </c>
      <c r="P111">
        <f t="shared" si="30"/>
        <v>2.8913270896478762</v>
      </c>
      <c r="Q111">
        <f t="shared" si="31"/>
        <v>3.0009002264787918</v>
      </c>
      <c r="R111">
        <f t="shared" si="32"/>
        <v>1.3433190816986882</v>
      </c>
    </row>
    <row r="112" spans="1:18" x14ac:dyDescent="0.25">
      <c r="A112">
        <f>Input!G113</f>
        <v>109</v>
      </c>
      <c r="B112">
        <f t="shared" si="22"/>
        <v>109</v>
      </c>
      <c r="C112">
        <f t="shared" si="23"/>
        <v>4.6913478822291435</v>
      </c>
      <c r="D112">
        <f t="shared" si="24"/>
        <v>1.5832559415338485</v>
      </c>
      <c r="E112" s="4">
        <f>Input!I113</f>
        <v>1284.550761714286</v>
      </c>
      <c r="F112">
        <f t="shared" si="25"/>
        <v>1283.4947688571431</v>
      </c>
      <c r="G112">
        <f t="shared" si="26"/>
        <v>1285.7987858570552</v>
      </c>
      <c r="H112">
        <f t="shared" si="27"/>
        <v>5.3084943358842507</v>
      </c>
      <c r="I112">
        <f t="shared" si="28"/>
        <v>216898.97221428889</v>
      </c>
      <c r="N112" s="4">
        <f>Input!J113</f>
        <v>1.0044808571431076</v>
      </c>
      <c r="O112">
        <f t="shared" si="29"/>
        <v>0.74692171428596466</v>
      </c>
      <c r="P112">
        <f t="shared" si="30"/>
        <v>2.7846068355452256</v>
      </c>
      <c r="Q112">
        <f t="shared" si="31"/>
        <v>4.1521606534013697</v>
      </c>
      <c r="R112">
        <f t="shared" si="32"/>
        <v>0.55789204727188424</v>
      </c>
    </row>
    <row r="113" spans="1:18" x14ac:dyDescent="0.25">
      <c r="A113">
        <f>Input!G114</f>
        <v>110</v>
      </c>
      <c r="B113">
        <f t="shared" si="22"/>
        <v>110</v>
      </c>
      <c r="C113">
        <f t="shared" si="23"/>
        <v>4.7004803657924166</v>
      </c>
      <c r="D113">
        <f t="shared" si="24"/>
        <v>1.6011267808673972</v>
      </c>
      <c r="E113" s="4">
        <f>Input!I114</f>
        <v>1285.477974857143</v>
      </c>
      <c r="F113">
        <f t="shared" si="25"/>
        <v>1284.4219820000001</v>
      </c>
      <c r="G113">
        <f t="shared" si="26"/>
        <v>1288.480672214622</v>
      </c>
      <c r="H113">
        <f t="shared" si="27"/>
        <v>16.472966258267949</v>
      </c>
      <c r="I113">
        <f t="shared" si="28"/>
        <v>219404.20315001908</v>
      </c>
      <c r="N113" s="4">
        <f>Input!J114</f>
        <v>0.92721314285699918</v>
      </c>
      <c r="O113">
        <f t="shared" si="29"/>
        <v>0.6696539999998562</v>
      </c>
      <c r="P113">
        <f t="shared" si="30"/>
        <v>2.6818863575667584</v>
      </c>
      <c r="Q113">
        <f t="shared" si="31"/>
        <v>4.0490790608392535</v>
      </c>
      <c r="R113">
        <f t="shared" si="32"/>
        <v>0.44843647971580741</v>
      </c>
    </row>
    <row r="114" spans="1:18" x14ac:dyDescent="0.25">
      <c r="A114">
        <f>Input!G115</f>
        <v>111</v>
      </c>
      <c r="B114">
        <f t="shared" si="22"/>
        <v>111</v>
      </c>
      <c r="C114">
        <f t="shared" si="23"/>
        <v>4.7095302013123339</v>
      </c>
      <c r="D114">
        <f t="shared" si="24"/>
        <v>1.6188358909305007</v>
      </c>
      <c r="E114" s="4">
        <f>Input!I115</f>
        <v>1286.5854794285715</v>
      </c>
      <c r="F114">
        <f t="shared" si="25"/>
        <v>1285.5294865714286</v>
      </c>
      <c r="G114">
        <f t="shared" si="26"/>
        <v>1291.0636921693538</v>
      </c>
      <c r="H114">
        <f t="shared" si="27"/>
        <v>30.627431600106238</v>
      </c>
      <c r="I114">
        <f t="shared" si="28"/>
        <v>221830.67935498821</v>
      </c>
      <c r="N114" s="4">
        <f>Input!J115</f>
        <v>1.1075045714285352</v>
      </c>
      <c r="O114">
        <f t="shared" si="29"/>
        <v>0.84994542857139221</v>
      </c>
      <c r="P114">
        <f t="shared" si="30"/>
        <v>2.5830199547316979</v>
      </c>
      <c r="Q114">
        <f t="shared" si="31"/>
        <v>3.0035473132257682</v>
      </c>
      <c r="R114">
        <f t="shared" si="32"/>
        <v>0.72240723154940756</v>
      </c>
    </row>
    <row r="115" spans="1:18" x14ac:dyDescent="0.25">
      <c r="A115">
        <f>Input!G116</f>
        <v>112</v>
      </c>
      <c r="B115">
        <f t="shared" si="22"/>
        <v>112</v>
      </c>
      <c r="C115">
        <f t="shared" si="23"/>
        <v>4.7184988712950942</v>
      </c>
      <c r="D115">
        <f t="shared" si="24"/>
        <v>1.6363861727554905</v>
      </c>
      <c r="E115" s="4">
        <f>Input!I116</f>
        <v>1287.8732754285716</v>
      </c>
      <c r="F115">
        <f t="shared" si="25"/>
        <v>1286.8172825714287</v>
      </c>
      <c r="G115">
        <f t="shared" si="26"/>
        <v>1293.5515587223922</v>
      </c>
      <c r="H115">
        <f t="shared" si="27"/>
        <v>45.350475277436097</v>
      </c>
      <c r="I115">
        <f t="shared" si="28"/>
        <v>224180.38461267887</v>
      </c>
      <c r="N115" s="4">
        <f>Input!J116</f>
        <v>1.2877960000000712</v>
      </c>
      <c r="O115">
        <f t="shared" si="29"/>
        <v>1.0302368571429281</v>
      </c>
      <c r="P115">
        <f t="shared" si="30"/>
        <v>2.4878665530384474</v>
      </c>
      <c r="Q115">
        <f t="shared" si="31"/>
        <v>2.1246843303564642</v>
      </c>
      <c r="R115">
        <f t="shared" si="32"/>
        <v>1.0613879818157381</v>
      </c>
    </row>
    <row r="116" spans="1:18" x14ac:dyDescent="0.25">
      <c r="A116">
        <f>Input!G117</f>
        <v>113</v>
      </c>
      <c r="B116">
        <f t="shared" si="22"/>
        <v>113</v>
      </c>
      <c r="C116">
        <f t="shared" si="23"/>
        <v>4.7273878187123408</v>
      </c>
      <c r="D116">
        <f t="shared" si="24"/>
        <v>1.6537804500117688</v>
      </c>
      <c r="E116" s="4">
        <f>Input!I117</f>
        <v>1289.2383392857143</v>
      </c>
      <c r="F116">
        <f t="shared" si="25"/>
        <v>1288.1823464285715</v>
      </c>
      <c r="G116">
        <f t="shared" si="26"/>
        <v>1295.947848354723</v>
      </c>
      <c r="H116">
        <f t="shared" si="27"/>
        <v>60.303020165062669</v>
      </c>
      <c r="I116">
        <f t="shared" si="28"/>
        <v>226455.30243940945</v>
      </c>
      <c r="N116" s="4">
        <f>Input!J117</f>
        <v>1.3650638571427862</v>
      </c>
      <c r="O116">
        <f t="shared" si="29"/>
        <v>1.1075047142856431</v>
      </c>
      <c r="P116">
        <f t="shared" si="30"/>
        <v>2.3962896323307388</v>
      </c>
      <c r="Q116">
        <f t="shared" si="31"/>
        <v>1.6609665649805039</v>
      </c>
      <c r="R116">
        <f t="shared" si="32"/>
        <v>1.2265666921649241</v>
      </c>
    </row>
    <row r="117" spans="1:18" x14ac:dyDescent="0.25">
      <c r="A117">
        <f>Input!G118</f>
        <v>114</v>
      </c>
      <c r="B117">
        <f t="shared" si="22"/>
        <v>114</v>
      </c>
      <c r="C117">
        <f t="shared" si="23"/>
        <v>4.7361984483944957</v>
      </c>
      <c r="D117">
        <f t="shared" si="24"/>
        <v>1.6710214717323437</v>
      </c>
      <c r="E117" s="4">
        <f>Input!I118</f>
        <v>1290.732182714286</v>
      </c>
      <c r="F117">
        <f t="shared" si="25"/>
        <v>1289.6761898571431</v>
      </c>
      <c r="G117">
        <f t="shared" si="26"/>
        <v>1298.2560055006036</v>
      </c>
      <c r="H117">
        <f t="shared" si="27"/>
        <v>73.613236475769625</v>
      </c>
      <c r="I117">
        <f t="shared" si="28"/>
        <v>228657.41028285734</v>
      </c>
      <c r="N117" s="4">
        <f>Input!J118</f>
        <v>1.4938434285716085</v>
      </c>
      <c r="O117">
        <f t="shared" si="29"/>
        <v>1.2362842857144654</v>
      </c>
      <c r="P117">
        <f t="shared" si="30"/>
        <v>2.3081571458805339</v>
      </c>
      <c r="Q117">
        <f t="shared" si="31"/>
        <v>1.1489114283605883</v>
      </c>
      <c r="R117">
        <f t="shared" si="32"/>
        <v>1.5283988351045259</v>
      </c>
    </row>
    <row r="118" spans="1:18" x14ac:dyDescent="0.25">
      <c r="A118">
        <f>Input!G119</f>
        <v>115</v>
      </c>
      <c r="B118">
        <f t="shared" si="22"/>
        <v>115</v>
      </c>
      <c r="C118">
        <f t="shared" si="23"/>
        <v>4.7449321283632502</v>
      </c>
      <c r="D118">
        <f t="shared" si="24"/>
        <v>1.6881119149213053</v>
      </c>
      <c r="E118" s="4">
        <f>Input!I119</f>
        <v>1292.1745142857142</v>
      </c>
      <c r="F118">
        <f t="shared" si="25"/>
        <v>1291.1185214285713</v>
      </c>
      <c r="G118">
        <f t="shared" si="26"/>
        <v>1300.4793469344784</v>
      </c>
      <c r="H118">
        <f t="shared" si="27"/>
        <v>87.625054152040676</v>
      </c>
      <c r="I118">
        <f t="shared" si="28"/>
        <v>230788.67437830535</v>
      </c>
      <c r="N118" s="4">
        <f>Input!J119</f>
        <v>1.4423315714282126</v>
      </c>
      <c r="O118">
        <f t="shared" si="29"/>
        <v>1.1847724285710695</v>
      </c>
      <c r="P118">
        <f t="shared" si="30"/>
        <v>2.2233414338749009</v>
      </c>
      <c r="Q118">
        <f t="shared" si="31"/>
        <v>1.0786255787777899</v>
      </c>
      <c r="R118">
        <f t="shared" si="32"/>
        <v>1.4036857075021898</v>
      </c>
    </row>
    <row r="119" spans="1:18" x14ac:dyDescent="0.25">
      <c r="A119">
        <f>Input!G120</f>
        <v>116</v>
      </c>
      <c r="B119">
        <f t="shared" si="22"/>
        <v>116</v>
      </c>
      <c r="C119">
        <f t="shared" si="23"/>
        <v>4.7535901911063645</v>
      </c>
      <c r="D119">
        <f t="shared" si="24"/>
        <v>1.7050543870484083</v>
      </c>
      <c r="E119" s="4">
        <f>Input!I120</f>
        <v>1293.5910898571426</v>
      </c>
      <c r="F119">
        <f t="shared" si="25"/>
        <v>1292.5350969999997</v>
      </c>
      <c r="G119">
        <f t="shared" si="26"/>
        <v>1302.6210660663494</v>
      </c>
      <c r="H119">
        <f t="shared" si="27"/>
        <v>101.72677200736227</v>
      </c>
      <c r="I119">
        <f t="shared" si="28"/>
        <v>232851.04520694839</v>
      </c>
      <c r="N119" s="4">
        <f>Input!J120</f>
        <v>1.4165755714284387</v>
      </c>
      <c r="O119">
        <f t="shared" si="29"/>
        <v>1.1590164285712956</v>
      </c>
      <c r="P119">
        <f t="shared" si="30"/>
        <v>2.1417191318710014</v>
      </c>
      <c r="Q119">
        <f t="shared" si="31"/>
        <v>0.96570460307254957</v>
      </c>
      <c r="R119">
        <f t="shared" si="32"/>
        <v>1.3433190816981613</v>
      </c>
    </row>
    <row r="120" spans="1:18" x14ac:dyDescent="0.25">
      <c r="A120">
        <f>Input!G121</f>
        <v>117</v>
      </c>
      <c r="B120">
        <f t="shared" si="22"/>
        <v>117</v>
      </c>
      <c r="C120">
        <f t="shared" si="23"/>
        <v>4.7621739347977563</v>
      </c>
      <c r="D120">
        <f t="shared" si="24"/>
        <v>1.7218514284365942</v>
      </c>
      <c r="E120" s="4">
        <f>Input!I121</f>
        <v>1295.2652247142858</v>
      </c>
      <c r="F120">
        <f t="shared" si="25"/>
        <v>1294.2092318571429</v>
      </c>
      <c r="G120">
        <f t="shared" si="26"/>
        <v>1304.6842371415205</v>
      </c>
      <c r="H120">
        <f t="shared" si="27"/>
        <v>109.72573570773928</v>
      </c>
      <c r="I120">
        <f t="shared" si="28"/>
        <v>234846.45350456558</v>
      </c>
      <c r="N120" s="4">
        <f>Input!J121</f>
        <v>1.6741348571431445</v>
      </c>
      <c r="O120">
        <f t="shared" si="29"/>
        <v>1.4165757142860014</v>
      </c>
      <c r="P120">
        <f t="shared" si="30"/>
        <v>2.0631710751710659</v>
      </c>
      <c r="Q120">
        <f t="shared" si="31"/>
        <v>0.41808556071808683</v>
      </c>
      <c r="R120">
        <f t="shared" si="32"/>
        <v>2.0066867543048952</v>
      </c>
    </row>
    <row r="121" spans="1:18" x14ac:dyDescent="0.25">
      <c r="A121">
        <f>Input!G122</f>
        <v>118</v>
      </c>
      <c r="B121">
        <f t="shared" si="22"/>
        <v>118</v>
      </c>
      <c r="C121">
        <f t="shared" si="23"/>
        <v>4.7706846244656651</v>
      </c>
      <c r="D121">
        <f t="shared" si="24"/>
        <v>1.7385055145479062</v>
      </c>
      <c r="E121" s="4">
        <f>Input!I122</f>
        <v>1296.7848240000001</v>
      </c>
      <c r="F121">
        <f t="shared" si="25"/>
        <v>1295.7288311428572</v>
      </c>
      <c r="G121">
        <f t="shared" si="26"/>
        <v>1306.6718193414879</v>
      </c>
      <c r="H121">
        <f t="shared" si="27"/>
        <v>119.74899071537079</v>
      </c>
      <c r="I121">
        <f t="shared" si="28"/>
        <v>236776.80677261733</v>
      </c>
      <c r="N121" s="4">
        <f>Input!J122</f>
        <v>1.519599285714321</v>
      </c>
      <c r="O121">
        <f t="shared" si="29"/>
        <v>1.2620401428571779</v>
      </c>
      <c r="P121">
        <f t="shared" si="30"/>
        <v>1.9875821999673757</v>
      </c>
      <c r="Q121">
        <f t="shared" si="31"/>
        <v>0.52641127663569753</v>
      </c>
      <c r="R121">
        <f t="shared" si="32"/>
        <v>1.5927453221829659</v>
      </c>
    </row>
    <row r="122" spans="1:18" x14ac:dyDescent="0.25">
      <c r="A122">
        <f>Input!G123</f>
        <v>119</v>
      </c>
      <c r="B122">
        <f t="shared" si="22"/>
        <v>119</v>
      </c>
      <c r="C122">
        <f t="shared" si="23"/>
        <v>4.7791234931115296</v>
      </c>
      <c r="D122">
        <f t="shared" si="24"/>
        <v>1.7550190581729566</v>
      </c>
      <c r="E122" s="4">
        <f>Input!I123</f>
        <v>1298.5619825714289</v>
      </c>
      <c r="F122">
        <f t="shared" si="25"/>
        <v>1297.505989714286</v>
      </c>
      <c r="G122">
        <f t="shared" si="26"/>
        <v>1308.5866607835023</v>
      </c>
      <c r="H122">
        <f t="shared" si="27"/>
        <v>122.78127134416822</v>
      </c>
      <c r="I122">
        <f t="shared" si="28"/>
        <v>238643.98624735404</v>
      </c>
      <c r="N122" s="4">
        <f>Input!J123</f>
        <v>1.7771585714287994</v>
      </c>
      <c r="O122">
        <f t="shared" si="29"/>
        <v>1.5195994285716563</v>
      </c>
      <c r="P122">
        <f t="shared" si="30"/>
        <v>1.9148414420144515</v>
      </c>
      <c r="Q122">
        <f t="shared" si="31"/>
        <v>0.15621624919031468</v>
      </c>
      <c r="R122">
        <f t="shared" si="32"/>
        <v>2.3091824233153044</v>
      </c>
    </row>
    <row r="123" spans="1:18" x14ac:dyDescent="0.25">
      <c r="A123">
        <f>Input!G124</f>
        <v>120</v>
      </c>
      <c r="B123">
        <f t="shared" si="22"/>
        <v>120</v>
      </c>
      <c r="C123">
        <f t="shared" si="23"/>
        <v>4.7874917427820458</v>
      </c>
      <c r="D123">
        <f t="shared" si="24"/>
        <v>1.7713944115287767</v>
      </c>
      <c r="E123" s="4">
        <f>Input!I124</f>
        <v>1300.3391410000002</v>
      </c>
      <c r="F123">
        <f t="shared" si="25"/>
        <v>1299.2831481428573</v>
      </c>
      <c r="G123">
        <f t="shared" si="26"/>
        <v>1310.4315024170039</v>
      </c>
      <c r="H123">
        <f t="shared" si="27"/>
        <v>124.28580302188368</v>
      </c>
      <c r="I123">
        <f t="shared" si="28"/>
        <v>240449.84428584471</v>
      </c>
      <c r="N123" s="4">
        <f>Input!J124</f>
        <v>1.7771584285712834</v>
      </c>
      <c r="O123">
        <f t="shared" si="29"/>
        <v>1.5195992857141403</v>
      </c>
      <c r="P123">
        <f t="shared" si="30"/>
        <v>1.8448416335016109</v>
      </c>
      <c r="Q123">
        <f t="shared" si="31"/>
        <v>0.10578258479430601</v>
      </c>
      <c r="R123">
        <f t="shared" si="32"/>
        <v>2.3091819891429255</v>
      </c>
    </row>
    <row r="124" spans="1:18" x14ac:dyDescent="0.25">
      <c r="A124">
        <f>Input!G125</f>
        <v>121</v>
      </c>
      <c r="B124">
        <f t="shared" si="22"/>
        <v>121</v>
      </c>
      <c r="C124">
        <f t="shared" si="23"/>
        <v>4.7957905455967413</v>
      </c>
      <c r="D124">
        <f t="shared" si="24"/>
        <v>1.7876338682696191</v>
      </c>
      <c r="E124" s="4">
        <f>Input!I125</f>
        <v>1301.652693</v>
      </c>
      <c r="F124">
        <f t="shared" si="25"/>
        <v>1300.5967001428571</v>
      </c>
      <c r="G124">
        <f t="shared" si="26"/>
        <v>1312.2089818157265</v>
      </c>
      <c r="H124">
        <f t="shared" si="27"/>
        <v>134.84508565005757</v>
      </c>
      <c r="I124">
        <f t="shared" si="28"/>
        <v>242196.20213094878</v>
      </c>
      <c r="N124" s="4">
        <f>Input!J125</f>
        <v>1.3135519999998451</v>
      </c>
      <c r="O124">
        <f t="shared" si="29"/>
        <v>1.055992857142702</v>
      </c>
      <c r="P124">
        <f t="shared" si="30"/>
        <v>1.7774793987226203</v>
      </c>
      <c r="Q124">
        <f t="shared" si="31"/>
        <v>0.52054282968095122</v>
      </c>
      <c r="R124">
        <f t="shared" si="32"/>
        <v>1.1151209143364069</v>
      </c>
    </row>
    <row r="125" spans="1:18" x14ac:dyDescent="0.25">
      <c r="A125">
        <f>Input!G126</f>
        <v>122</v>
      </c>
      <c r="B125">
        <f t="shared" si="22"/>
        <v>122</v>
      </c>
      <c r="C125">
        <f t="shared" si="23"/>
        <v>4.8040210447332568</v>
      </c>
      <c r="D125">
        <f t="shared" si="24"/>
        <v>1.8037396654149973</v>
      </c>
      <c r="E125" s="4">
        <f>Input!I126</f>
        <v>1302.9404890000001</v>
      </c>
      <c r="F125">
        <f t="shared" si="25"/>
        <v>1301.8844961428572</v>
      </c>
      <c r="G125">
        <f t="shared" si="26"/>
        <v>1313.9216368647965</v>
      </c>
      <c r="H125">
        <f t="shared" si="27"/>
        <v>144.89275675976924</v>
      </c>
      <c r="I125">
        <f t="shared" si="28"/>
        <v>243884.84802017151</v>
      </c>
      <c r="N125" s="4">
        <f>Input!J126</f>
        <v>1.2877960000000712</v>
      </c>
      <c r="O125">
        <f t="shared" si="29"/>
        <v>1.0302368571429281</v>
      </c>
      <c r="P125">
        <f t="shared" si="30"/>
        <v>1.7126550490700134</v>
      </c>
      <c r="Q125">
        <f t="shared" si="31"/>
        <v>0.46569458867303226</v>
      </c>
      <c r="R125">
        <f t="shared" si="32"/>
        <v>1.0613879818157381</v>
      </c>
    </row>
    <row r="126" spans="1:18" x14ac:dyDescent="0.25">
      <c r="A126">
        <f>Input!G127</f>
        <v>123</v>
      </c>
      <c r="B126">
        <f t="shared" si="22"/>
        <v>123</v>
      </c>
      <c r="C126">
        <f t="shared" si="23"/>
        <v>4.8121843553724171</v>
      </c>
      <c r="D126">
        <f t="shared" si="24"/>
        <v>1.8197139851990449</v>
      </c>
      <c r="E126" s="4">
        <f>Input!I127</f>
        <v>1304.3570645714285</v>
      </c>
      <c r="F126">
        <f t="shared" si="25"/>
        <v>1303.3010717142856</v>
      </c>
      <c r="G126">
        <f t="shared" si="26"/>
        <v>1315.5719093426153</v>
      </c>
      <c r="H126">
        <f t="shared" si="27"/>
        <v>150.57345610083138</v>
      </c>
      <c r="I126">
        <f t="shared" si="28"/>
        <v>245517.53560607164</v>
      </c>
      <c r="N126" s="4">
        <f>Input!J127</f>
        <v>1.4165755714284387</v>
      </c>
      <c r="O126">
        <f t="shared" si="29"/>
        <v>1.1590164285712956</v>
      </c>
      <c r="P126">
        <f t="shared" si="30"/>
        <v>1.650272477818894</v>
      </c>
      <c r="Q126">
        <f t="shared" si="31"/>
        <v>0.24133250592235878</v>
      </c>
      <c r="R126">
        <f t="shared" si="32"/>
        <v>1.3433190816981613</v>
      </c>
    </row>
    <row r="127" spans="1:18" x14ac:dyDescent="0.25">
      <c r="A127">
        <f>Input!G128</f>
        <v>124</v>
      </c>
      <c r="B127">
        <f t="shared" si="22"/>
        <v>124</v>
      </c>
      <c r="C127">
        <f t="shared" si="23"/>
        <v>4.8202815656050371</v>
      </c>
      <c r="D127">
        <f t="shared" si="24"/>
        <v>1.8355589568449897</v>
      </c>
      <c r="E127" s="4">
        <f>Input!I128</f>
        <v>1305.5933487142859</v>
      </c>
      <c r="F127">
        <f t="shared" si="25"/>
        <v>1304.537355857143</v>
      </c>
      <c r="G127">
        <f t="shared" si="26"/>
        <v>1317.1621483977237</v>
      </c>
      <c r="H127">
        <f t="shared" si="27"/>
        <v>159.38538669270352</v>
      </c>
      <c r="I127">
        <f t="shared" si="28"/>
        <v>247095.9826584387</v>
      </c>
      <c r="N127" s="4">
        <f>Input!J128</f>
        <v>1.2362841428573574</v>
      </c>
      <c r="O127">
        <f t="shared" si="29"/>
        <v>0.97872500000021445</v>
      </c>
      <c r="P127">
        <f t="shared" si="30"/>
        <v>1.5902390551085188</v>
      </c>
      <c r="Q127">
        <f t="shared" si="31"/>
        <v>0.37394943959500232</v>
      </c>
      <c r="R127">
        <f t="shared" si="32"/>
        <v>0.95790262562541972</v>
      </c>
    </row>
    <row r="128" spans="1:18" x14ac:dyDescent="0.25">
      <c r="A128">
        <f>Input!G129</f>
        <v>125</v>
      </c>
      <c r="B128">
        <f t="shared" si="22"/>
        <v>125</v>
      </c>
      <c r="C128">
        <f t="shared" si="23"/>
        <v>4.8283137373023015</v>
      </c>
      <c r="D128">
        <f t="shared" si="24"/>
        <v>1.851276658268352</v>
      </c>
      <c r="E128" s="4">
        <f>Input!I129</f>
        <v>1306.829632857143</v>
      </c>
      <c r="F128">
        <f t="shared" si="25"/>
        <v>1305.7736400000001</v>
      </c>
      <c r="G128">
        <f t="shared" si="26"/>
        <v>1318.6946139212023</v>
      </c>
      <c r="H128">
        <f t="shared" si="27"/>
        <v>166.95156707238672</v>
      </c>
      <c r="I128">
        <f t="shared" si="28"/>
        <v>248621.87002083039</v>
      </c>
      <c r="N128" s="4">
        <f>Input!J129</f>
        <v>1.2362841428571301</v>
      </c>
      <c r="O128">
        <f t="shared" si="29"/>
        <v>0.97872499999998708</v>
      </c>
      <c r="P128">
        <f t="shared" si="30"/>
        <v>1.5324655234786495</v>
      </c>
      <c r="Q128">
        <f t="shared" si="31"/>
        <v>0.30662856734242311</v>
      </c>
      <c r="R128">
        <f t="shared" si="32"/>
        <v>0.95790262562497475</v>
      </c>
    </row>
    <row r="129" spans="1:18" x14ac:dyDescent="0.25">
      <c r="A129">
        <f>Input!G130</f>
        <v>126</v>
      </c>
      <c r="B129">
        <f t="shared" si="22"/>
        <v>126</v>
      </c>
      <c r="C129">
        <f t="shared" si="23"/>
        <v>4.836281906951478</v>
      </c>
      <c r="D129">
        <f t="shared" si="24"/>
        <v>1.8668691177123038</v>
      </c>
      <c r="E129" s="4">
        <f>Input!I130</f>
        <v>1307.5765545714287</v>
      </c>
      <c r="F129">
        <f t="shared" si="25"/>
        <v>1306.5205617142858</v>
      </c>
      <c r="G129">
        <f t="shared" si="26"/>
        <v>1320.1714798154737</v>
      </c>
      <c r="H129">
        <f t="shared" si="27"/>
        <v>186.34756500534019</v>
      </c>
      <c r="I129">
        <f t="shared" si="28"/>
        <v>250096.84079627541</v>
      </c>
      <c r="N129" s="4">
        <f>Input!J130</f>
        <v>0.74692171428569054</v>
      </c>
      <c r="O129">
        <f t="shared" si="29"/>
        <v>0.48936257142854755</v>
      </c>
      <c r="P129">
        <f t="shared" si="30"/>
        <v>1.4768658942713675</v>
      </c>
      <c r="Q129">
        <f t="shared" si="31"/>
        <v>0.97516281262561066</v>
      </c>
      <c r="R129">
        <f t="shared" si="32"/>
        <v>0.23947572631516031</v>
      </c>
    </row>
    <row r="130" spans="1:18" x14ac:dyDescent="0.25">
      <c r="A130">
        <f>Input!G131</f>
        <v>127</v>
      </c>
      <c r="B130">
        <f t="shared" si="22"/>
        <v>127</v>
      </c>
      <c r="C130">
        <f t="shared" si="23"/>
        <v>4.8441870864585912</v>
      </c>
      <c r="D130">
        <f t="shared" si="24"/>
        <v>1.8823383153183764</v>
      </c>
      <c r="E130" s="4">
        <f>Input!I131</f>
        <v>1308.400744</v>
      </c>
      <c r="F130">
        <f t="shared" si="25"/>
        <v>1307.3447511428571</v>
      </c>
      <c r="G130">
        <f t="shared" si="26"/>
        <v>1321.5948371606412</v>
      </c>
      <c r="H130">
        <f t="shared" si="27"/>
        <v>203.06495151424426</v>
      </c>
      <c r="I130">
        <f t="shared" si="28"/>
        <v>251522.49973900057</v>
      </c>
      <c r="N130" s="4">
        <f>Input!J131</f>
        <v>0.82418942857134425</v>
      </c>
      <c r="O130">
        <f t="shared" si="29"/>
        <v>0.56663028571420127</v>
      </c>
      <c r="P130">
        <f t="shared" si="30"/>
        <v>1.4233573451675572</v>
      </c>
      <c r="Q130">
        <f t="shared" si="31"/>
        <v>0.73398125439959405</v>
      </c>
      <c r="R130">
        <f t="shared" si="32"/>
        <v>0.32106988068855735</v>
      </c>
    </row>
    <row r="131" spans="1:18" x14ac:dyDescent="0.25">
      <c r="A131">
        <f>Input!G132</f>
        <v>128</v>
      </c>
      <c r="B131">
        <f t="shared" si="22"/>
        <v>128</v>
      </c>
      <c r="C131">
        <f t="shared" si="23"/>
        <v>4.8520302639196169</v>
      </c>
      <c r="D131">
        <f t="shared" si="24"/>
        <v>1.8976861846355664</v>
      </c>
      <c r="E131" s="4">
        <f>Input!I132</f>
        <v>1309.353713</v>
      </c>
      <c r="F131">
        <f t="shared" si="25"/>
        <v>1308.2977201428571</v>
      </c>
      <c r="G131">
        <f t="shared" si="26"/>
        <v>1322.9666972797309</v>
      </c>
      <c r="H131">
        <f t="shared" si="27"/>
        <v>215.17889024212519</v>
      </c>
      <c r="I131">
        <f t="shared" si="28"/>
        <v>252900.4128309573</v>
      </c>
      <c r="N131" s="4">
        <f>Input!J132</f>
        <v>0.95296899999993911</v>
      </c>
      <c r="O131">
        <f t="shared" si="29"/>
        <v>0.69540985714279613</v>
      </c>
      <c r="P131">
        <f t="shared" si="30"/>
        <v>1.3718601190896018</v>
      </c>
      <c r="Q131">
        <f t="shared" si="31"/>
        <v>0.45758495688790202</v>
      </c>
      <c r="R131">
        <f t="shared" si="32"/>
        <v>0.48359486941136409</v>
      </c>
    </row>
    <row r="132" spans="1:18" x14ac:dyDescent="0.25">
      <c r="A132">
        <f>Input!G133</f>
        <v>129</v>
      </c>
      <c r="B132">
        <f t="shared" si="22"/>
        <v>129</v>
      </c>
      <c r="C132">
        <f t="shared" si="23"/>
        <v>4.8598124043616719</v>
      </c>
      <c r="D132">
        <f t="shared" si="24"/>
        <v>1.912914614070728</v>
      </c>
      <c r="E132" s="4">
        <f>Input!I133</f>
        <v>1310.4612175714285</v>
      </c>
      <c r="F132">
        <f t="shared" si="25"/>
        <v>1309.4052247142856</v>
      </c>
      <c r="G132">
        <f t="shared" si="26"/>
        <v>1324.2889947043989</v>
      </c>
      <c r="H132">
        <f t="shared" si="27"/>
        <v>221.52660911859581</v>
      </c>
      <c r="I132">
        <f t="shared" si="28"/>
        <v>254232.1070236878</v>
      </c>
      <c r="N132" s="4">
        <f>Input!J133</f>
        <v>1.1075045714285352</v>
      </c>
      <c r="O132">
        <f t="shared" si="29"/>
        <v>0.84994542857139221</v>
      </c>
      <c r="P132">
        <f t="shared" si="30"/>
        <v>1.3222974246681181</v>
      </c>
      <c r="Q132">
        <f t="shared" si="31"/>
        <v>0.22311640821656131</v>
      </c>
      <c r="R132">
        <f t="shared" si="32"/>
        <v>0.72240723154940756</v>
      </c>
    </row>
    <row r="133" spans="1:18" x14ac:dyDescent="0.25">
      <c r="A133">
        <f>Input!G134</f>
        <v>130</v>
      </c>
      <c r="B133">
        <f t="shared" si="22"/>
        <v>130</v>
      </c>
      <c r="C133">
        <f t="shared" si="23"/>
        <v>4.8675344504555822</v>
      </c>
      <c r="D133">
        <f t="shared" si="24"/>
        <v>1.9280254482829573</v>
      </c>
      <c r="E133" s="4">
        <f>Input!I134</f>
        <v>1311.5172102857143</v>
      </c>
      <c r="F133">
        <f t="shared" si="25"/>
        <v>1310.4612174285714</v>
      </c>
      <c r="G133">
        <f t="shared" si="26"/>
        <v>1325.5635900428392</v>
      </c>
      <c r="H133">
        <f t="shared" si="27"/>
        <v>228.08165858018538</v>
      </c>
      <c r="I133">
        <f t="shared" si="28"/>
        <v>255519.07012772467</v>
      </c>
      <c r="N133" s="4">
        <f>Input!J134</f>
        <v>1.0559927142858214</v>
      </c>
      <c r="O133">
        <f t="shared" si="29"/>
        <v>0.79843357142867843</v>
      </c>
      <c r="P133">
        <f t="shared" si="30"/>
        <v>1.2745953384403026</v>
      </c>
      <c r="Q133">
        <f t="shared" si="31"/>
        <v>0.22673002836363226</v>
      </c>
      <c r="R133">
        <f t="shared" si="32"/>
        <v>0.6374961679843546</v>
      </c>
    </row>
    <row r="134" spans="1:18" x14ac:dyDescent="0.25">
      <c r="A134">
        <f>Input!G135</f>
        <v>131</v>
      </c>
      <c r="B134">
        <f t="shared" si="22"/>
        <v>131</v>
      </c>
      <c r="C134">
        <f t="shared" si="23"/>
        <v>4.8751973232011512</v>
      </c>
      <c r="D134">
        <f t="shared" si="24"/>
        <v>1.9430204895245549</v>
      </c>
      <c r="E134" s="4">
        <f>Input!I135</f>
        <v>1312.4959352857145</v>
      </c>
      <c r="F134">
        <f t="shared" si="25"/>
        <v>1311.4399424285716</v>
      </c>
      <c r="G134">
        <f t="shared" si="26"/>
        <v>1326.7922727517594</v>
      </c>
      <c r="H134">
        <f t="shared" si="27"/>
        <v>235.69404635226988</v>
      </c>
      <c r="I134">
        <f t="shared" si="28"/>
        <v>256762.75083322864</v>
      </c>
      <c r="N134" s="4">
        <f>Input!J135</f>
        <v>0.97872500000016771</v>
      </c>
      <c r="O134">
        <f t="shared" si="29"/>
        <v>0.72116585714302472</v>
      </c>
      <c r="P134">
        <f t="shared" si="30"/>
        <v>1.2286827089202355</v>
      </c>
      <c r="Q134">
        <f t="shared" si="31"/>
        <v>0.25757335483785126</v>
      </c>
      <c r="R134">
        <f t="shared" si="32"/>
        <v>0.5200801935088335</v>
      </c>
    </row>
    <row r="135" spans="1:18" x14ac:dyDescent="0.25">
      <c r="A135">
        <f>Input!G136</f>
        <v>132</v>
      </c>
      <c r="B135">
        <f t="shared" si="22"/>
        <v>132</v>
      </c>
      <c r="C135">
        <f t="shared" si="23"/>
        <v>4.8828019225863706</v>
      </c>
      <c r="D135">
        <f t="shared" si="24"/>
        <v>1.9579014989309986</v>
      </c>
      <c r="E135" s="4">
        <f>Input!I136</f>
        <v>1313.5004162857144</v>
      </c>
      <c r="F135">
        <f t="shared" si="25"/>
        <v>1312.4444234285716</v>
      </c>
      <c r="G135">
        <f t="shared" si="26"/>
        <v>1327.9767638144165</v>
      </c>
      <c r="H135">
        <f t="shared" si="27"/>
        <v>241.25359786174906</v>
      </c>
      <c r="I135">
        <f t="shared" si="28"/>
        <v>257964.55884698778</v>
      </c>
      <c r="N135" s="4">
        <f>Input!J136</f>
        <v>1.0044809999999416</v>
      </c>
      <c r="O135">
        <f t="shared" si="29"/>
        <v>0.74692185714279857</v>
      </c>
      <c r="P135">
        <f t="shared" si="30"/>
        <v>1.1844910626572194</v>
      </c>
      <c r="Q135">
        <f t="shared" si="31"/>
        <v>0.19146680961452142</v>
      </c>
      <c r="R135">
        <f t="shared" si="32"/>
        <v>0.55789226067764719</v>
      </c>
    </row>
    <row r="136" spans="1:18" x14ac:dyDescent="0.25">
      <c r="A136">
        <f>Input!G137</f>
        <v>133</v>
      </c>
      <c r="B136">
        <f t="shared" ref="B136:B137" si="33">A136-$A$3</f>
        <v>133</v>
      </c>
      <c r="C136">
        <f t="shared" ref="C136:C137" si="34">LN(B136)</f>
        <v>4.8903491282217537</v>
      </c>
      <c r="D136">
        <f t="shared" ref="D136:D137" si="35">((C136-$Z$3)/$AA$3)</f>
        <v>1.9726701977622336</v>
      </c>
      <c r="E136" s="4">
        <f>Input!I137</f>
        <v>1314.2988497142858</v>
      </c>
      <c r="F136">
        <f t="shared" ref="F136:F137" si="36">E136-$E$4</f>
        <v>1313.2428568571429</v>
      </c>
      <c r="G136">
        <f t="shared" ref="G136:G137" si="37">G135+P136</f>
        <v>1329.118718326793</v>
      </c>
      <c r="H136">
        <f t="shared" ref="H136:H137" si="38">(F136-G136)^2</f>
        <v>252.04297740352033</v>
      </c>
      <c r="I136">
        <f t="shared" ref="I136:I137" si="39">(G136-$J$4)^2</f>
        <v>259125.8651321925</v>
      </c>
      <c r="N136" s="4">
        <f>Input!J137</f>
        <v>0.79843342857134303</v>
      </c>
      <c r="O136">
        <f t="shared" ref="O136:O137" si="40">N136-$N$4</f>
        <v>0.54087428571420004</v>
      </c>
      <c r="P136">
        <f t="shared" ref="P136:P137" si="41">$Y$3*((1/B136*$AA$3)*(1/SQRT(2*PI()))*EXP(-1*D136*D136/2))</f>
        <v>1.1419545123764641</v>
      </c>
      <c r="Q136">
        <f t="shared" ref="Q136:Q137" si="42">(O136-P136)^2</f>
        <v>0.36129743888435867</v>
      </c>
      <c r="R136">
        <f t="shared" ref="R136:R137" si="43">(O136-S136)^2</f>
        <v>0.29254499294684611</v>
      </c>
    </row>
    <row r="137" spans="1:18" x14ac:dyDescent="0.25">
      <c r="A137">
        <f>Input!G138</f>
        <v>134</v>
      </c>
      <c r="B137">
        <f t="shared" si="33"/>
        <v>134</v>
      </c>
      <c r="C137">
        <f t="shared" si="34"/>
        <v>4.8978397999509111</v>
      </c>
      <c r="D137">
        <f t="shared" si="35"/>
        <v>1.9873282685974742</v>
      </c>
      <c r="E137" s="4">
        <f>Input!I138</f>
        <v>1314.813968142857</v>
      </c>
      <c r="F137">
        <f t="shared" si="36"/>
        <v>1313.7579752857141</v>
      </c>
      <c r="G137">
        <f t="shared" si="37"/>
        <v>1330.2197279940701</v>
      </c>
      <c r="H137">
        <f t="shared" si="38"/>
        <v>270.98930223106663</v>
      </c>
      <c r="I137">
        <f t="shared" si="39"/>
        <v>260248.00223860878</v>
      </c>
      <c r="N137" s="4">
        <f>Input!J138</f>
        <v>0.51511842857121337</v>
      </c>
      <c r="O137">
        <f t="shared" si="40"/>
        <v>0.25755928571407039</v>
      </c>
      <c r="P137">
        <f t="shared" si="41"/>
        <v>1.1010096672770402</v>
      </c>
      <c r="Q137">
        <f t="shared" si="42"/>
        <v>0.7114085461587194</v>
      </c>
      <c r="R137">
        <f t="shared" si="43"/>
        <v>6.6336785657542141E-2</v>
      </c>
    </row>
    <row r="138" spans="1:18" x14ac:dyDescent="0.25">
      <c r="E138" s="4"/>
      <c r="N138" s="4"/>
    </row>
    <row r="139" spans="1:18" x14ac:dyDescent="0.25">
      <c r="E139" s="4"/>
      <c r="N139" s="4"/>
      <c r="P139">
        <f>MAX(P4:P137)</f>
        <v>24.951114232308253</v>
      </c>
    </row>
    <row r="140" spans="1:18" x14ac:dyDescent="0.25">
      <c r="E140" s="4"/>
      <c r="N140" s="4"/>
      <c r="P140">
        <f>2/3*P139</f>
        <v>16.634076154872169</v>
      </c>
    </row>
    <row r="141" spans="1:18" x14ac:dyDescent="0.25">
      <c r="E141" s="4"/>
      <c r="N141" s="4"/>
    </row>
    <row r="142" spans="1:18" x14ac:dyDescent="0.25">
      <c r="E142" s="4"/>
      <c r="N142" s="4"/>
    </row>
    <row r="143" spans="1:18" x14ac:dyDescent="0.25">
      <c r="E143" s="4"/>
      <c r="N143" s="4"/>
    </row>
    <row r="144" spans="1:18" x14ac:dyDescent="0.25">
      <c r="E144" s="4"/>
      <c r="N144" s="4"/>
    </row>
    <row r="145" spans="5:14" x14ac:dyDescent="0.25">
      <c r="E145" s="4"/>
      <c r="N145" s="4"/>
    </row>
    <row r="146" spans="5:14" x14ac:dyDescent="0.25">
      <c r="E146" s="4"/>
      <c r="N146" s="4"/>
    </row>
    <row r="147" spans="5:14" x14ac:dyDescent="0.25">
      <c r="E147" s="4"/>
      <c r="N147" s="4"/>
    </row>
    <row r="148" spans="5:14" x14ac:dyDescent="0.25">
      <c r="E148" s="4"/>
      <c r="N148" s="4"/>
    </row>
    <row r="149" spans="5:14" x14ac:dyDescent="0.25">
      <c r="E149" s="4"/>
      <c r="N149" s="4"/>
    </row>
    <row r="150" spans="5:14" x14ac:dyDescent="0.25">
      <c r="E150" s="4"/>
      <c r="N150" s="4"/>
    </row>
    <row r="151" spans="5:14" x14ac:dyDescent="0.25">
      <c r="E151" s="4"/>
      <c r="N151" s="4"/>
    </row>
    <row r="152" spans="5:14" x14ac:dyDescent="0.25">
      <c r="E152" s="4"/>
      <c r="N152" s="4"/>
    </row>
    <row r="153" spans="5:14" x14ac:dyDescent="0.25">
      <c r="E153" s="4"/>
      <c r="N153" s="4"/>
    </row>
    <row r="154" spans="5:14" x14ac:dyDescent="0.25">
      <c r="E154" s="4"/>
      <c r="N154" s="4"/>
    </row>
    <row r="155" spans="5:14" x14ac:dyDescent="0.25">
      <c r="E155" s="4"/>
      <c r="N155" s="4"/>
    </row>
    <row r="156" spans="5:14" x14ac:dyDescent="0.25">
      <c r="E156" s="4"/>
      <c r="N156" s="4"/>
    </row>
    <row r="157" spans="5:14" x14ac:dyDescent="0.25">
      <c r="E157" s="4"/>
      <c r="N157" s="4"/>
    </row>
    <row r="158" spans="5:14" x14ac:dyDescent="0.25">
      <c r="E158" s="4"/>
      <c r="N158" s="4"/>
    </row>
    <row r="159" spans="5:14" x14ac:dyDescent="0.25">
      <c r="E159" s="4"/>
      <c r="N159" s="4"/>
    </row>
    <row r="160" spans="5:14" x14ac:dyDescent="0.25">
      <c r="E160" s="4"/>
      <c r="N160" s="4"/>
    </row>
    <row r="161" spans="5:14" x14ac:dyDescent="0.25">
      <c r="E161" s="4"/>
      <c r="N161" s="4"/>
    </row>
    <row r="162" spans="5:14" x14ac:dyDescent="0.25">
      <c r="E162" s="4"/>
      <c r="N162" s="4"/>
    </row>
    <row r="163" spans="5:14" x14ac:dyDescent="0.25">
      <c r="E163" s="4"/>
      <c r="N163" s="4"/>
    </row>
    <row r="164" spans="5:14" x14ac:dyDescent="0.25">
      <c r="E164" s="4"/>
      <c r="N164" s="4"/>
    </row>
    <row r="165" spans="5:14" x14ac:dyDescent="0.25">
      <c r="E165" s="4"/>
      <c r="N165" s="4"/>
    </row>
    <row r="166" spans="5:14" x14ac:dyDescent="0.25">
      <c r="E166" s="4"/>
      <c r="N166" s="4"/>
    </row>
    <row r="167" spans="5:14" x14ac:dyDescent="0.25">
      <c r="E167" s="4"/>
      <c r="N167" s="4"/>
    </row>
    <row r="168" spans="5:14" x14ac:dyDescent="0.25">
      <c r="E168" s="4"/>
      <c r="N168" s="4"/>
    </row>
    <row r="169" spans="5:14" x14ac:dyDescent="0.25">
      <c r="E169" s="4"/>
      <c r="N169" s="4"/>
    </row>
    <row r="170" spans="5:14" x14ac:dyDescent="0.25">
      <c r="E170" s="4"/>
      <c r="N170" s="4"/>
    </row>
    <row r="171" spans="5:14" x14ac:dyDescent="0.25">
      <c r="E171" s="4"/>
      <c r="N171" s="4"/>
    </row>
    <row r="172" spans="5:14" x14ac:dyDescent="0.25">
      <c r="E172" s="4"/>
      <c r="N172" s="4"/>
    </row>
    <row r="173" spans="5:14" x14ac:dyDescent="0.25">
      <c r="E173" s="4"/>
      <c r="N173" s="4"/>
    </row>
    <row r="174" spans="5:14" x14ac:dyDescent="0.25">
      <c r="E174" s="4"/>
      <c r="N174" s="4"/>
    </row>
    <row r="175" spans="5:14" x14ac:dyDescent="0.25">
      <c r="E175" s="4"/>
      <c r="N175" s="4"/>
    </row>
    <row r="176" spans="5:14" x14ac:dyDescent="0.25">
      <c r="E176" s="4"/>
      <c r="N176" s="4"/>
    </row>
    <row r="177" spans="5:14" x14ac:dyDescent="0.25">
      <c r="E177" s="4"/>
      <c r="N177" s="4"/>
    </row>
    <row r="178" spans="5:14" x14ac:dyDescent="0.25">
      <c r="E178" s="4"/>
      <c r="N178" s="4"/>
    </row>
    <row r="179" spans="5:14" x14ac:dyDescent="0.25">
      <c r="E179" s="4"/>
      <c r="N179" s="4"/>
    </row>
    <row r="180" spans="5:14" x14ac:dyDescent="0.25">
      <c r="E180" s="4"/>
      <c r="N180" s="4"/>
    </row>
    <row r="181" spans="5:14" x14ac:dyDescent="0.25">
      <c r="E181" s="4"/>
      <c r="N181" s="4"/>
    </row>
    <row r="182" spans="5:14" x14ac:dyDescent="0.25">
      <c r="E182" s="4"/>
      <c r="N182" s="4"/>
    </row>
    <row r="183" spans="5:14" x14ac:dyDescent="0.25">
      <c r="E183" s="4"/>
      <c r="N183" s="4"/>
    </row>
    <row r="184" spans="5:14" x14ac:dyDescent="0.25">
      <c r="E184" s="4"/>
      <c r="N184" s="4"/>
    </row>
    <row r="185" spans="5:14" x14ac:dyDescent="0.25">
      <c r="E185" s="4"/>
      <c r="N185" s="4"/>
    </row>
    <row r="186" spans="5:14" x14ac:dyDescent="0.25">
      <c r="E186" s="4"/>
      <c r="N186" s="4"/>
    </row>
    <row r="187" spans="5:14" x14ac:dyDescent="0.25">
      <c r="E187" s="4"/>
      <c r="N187" s="4"/>
    </row>
    <row r="188" spans="5:14" x14ac:dyDescent="0.25">
      <c r="E188" s="4"/>
      <c r="N188" s="4"/>
    </row>
    <row r="189" spans="5:14" x14ac:dyDescent="0.25">
      <c r="E189" s="4"/>
      <c r="N189" s="4"/>
    </row>
    <row r="190" spans="5:14" x14ac:dyDescent="0.25">
      <c r="E190" s="4"/>
      <c r="N190" s="4"/>
    </row>
    <row r="191" spans="5:14" x14ac:dyDescent="0.25">
      <c r="E191" s="4"/>
      <c r="N191" s="4"/>
    </row>
    <row r="192" spans="5:14" x14ac:dyDescent="0.25">
      <c r="E192" s="4"/>
      <c r="N192" s="4"/>
    </row>
    <row r="193" spans="5:14" x14ac:dyDescent="0.25">
      <c r="E193" s="4"/>
      <c r="N193" s="4"/>
    </row>
    <row r="194" spans="5:14" x14ac:dyDescent="0.25">
      <c r="E194" s="4"/>
      <c r="N194" s="4"/>
    </row>
    <row r="195" spans="5:14" x14ac:dyDescent="0.25">
      <c r="E195" s="4"/>
      <c r="N195" s="4"/>
    </row>
    <row r="196" spans="5:14" x14ac:dyDescent="0.25">
      <c r="E196" s="4"/>
      <c r="N196" s="4"/>
    </row>
    <row r="197" spans="5:14" x14ac:dyDescent="0.25">
      <c r="E197" s="4"/>
      <c r="N197" s="4"/>
    </row>
    <row r="198" spans="5:14" x14ac:dyDescent="0.25">
      <c r="E198" s="4"/>
      <c r="N198" s="4"/>
    </row>
    <row r="199" spans="5:14" x14ac:dyDescent="0.25">
      <c r="E199" s="4"/>
      <c r="N199" s="4"/>
    </row>
    <row r="200" spans="5:14" x14ac:dyDescent="0.25">
      <c r="E200" s="4"/>
      <c r="N200" s="4"/>
    </row>
    <row r="201" spans="5:14" x14ac:dyDescent="0.25">
      <c r="E201" s="4"/>
      <c r="N201" s="4"/>
    </row>
    <row r="202" spans="5:14" x14ac:dyDescent="0.25">
      <c r="E202" s="4"/>
      <c r="N202" s="4"/>
    </row>
    <row r="203" spans="5:14" x14ac:dyDescent="0.25">
      <c r="E203" s="4"/>
      <c r="N203" s="4"/>
    </row>
    <row r="204" spans="5:14" x14ac:dyDescent="0.25">
      <c r="E204" s="4"/>
      <c r="N204" s="4"/>
    </row>
    <row r="205" spans="5:14" x14ac:dyDescent="0.25">
      <c r="E205" s="4"/>
      <c r="N205" s="4"/>
    </row>
    <row r="206" spans="5:14" x14ac:dyDescent="0.25">
      <c r="E206" s="4"/>
      <c r="N206" s="4"/>
    </row>
    <row r="207" spans="5:14" x14ac:dyDescent="0.25">
      <c r="E207" s="4"/>
      <c r="N207" s="4"/>
    </row>
    <row r="208" spans="5:14" x14ac:dyDescent="0.25">
      <c r="E208" s="4"/>
      <c r="N208" s="4"/>
    </row>
    <row r="209" spans="5:14" x14ac:dyDescent="0.25">
      <c r="E209" s="4"/>
      <c r="N209" s="4"/>
    </row>
    <row r="210" spans="5:14" x14ac:dyDescent="0.25">
      <c r="E210" s="4"/>
      <c r="N210" s="4"/>
    </row>
    <row r="211" spans="5:14" x14ac:dyDescent="0.25">
      <c r="E211" s="4"/>
      <c r="N211" s="4"/>
    </row>
    <row r="212" spans="5:14" x14ac:dyDescent="0.25">
      <c r="E212" s="4"/>
      <c r="N212" s="4"/>
    </row>
    <row r="213" spans="5:14" x14ac:dyDescent="0.25">
      <c r="E213" s="4"/>
      <c r="N213" s="4"/>
    </row>
    <row r="214" spans="5:14" x14ac:dyDescent="0.25">
      <c r="E214" s="4"/>
      <c r="N214" s="4"/>
    </row>
    <row r="215" spans="5:14" x14ac:dyDescent="0.25">
      <c r="E215" s="4"/>
      <c r="N215" s="4"/>
    </row>
    <row r="216" spans="5:14" x14ac:dyDescent="0.25">
      <c r="E216" s="4"/>
      <c r="N216" s="4"/>
    </row>
    <row r="217" spans="5:14" x14ac:dyDescent="0.25">
      <c r="E217" s="4"/>
      <c r="N217" s="4"/>
    </row>
    <row r="218" spans="5:14" x14ac:dyDescent="0.25">
      <c r="E218" s="4"/>
      <c r="N218" s="4"/>
    </row>
    <row r="219" spans="5:14" x14ac:dyDescent="0.25">
      <c r="E219" s="4"/>
      <c r="N219" s="4"/>
    </row>
    <row r="220" spans="5:14" x14ac:dyDescent="0.25">
      <c r="E220" s="4"/>
      <c r="N220" s="4"/>
    </row>
    <row r="221" spans="5:14" x14ac:dyDescent="0.25">
      <c r="E221" s="4"/>
      <c r="N221" s="4"/>
    </row>
    <row r="222" spans="5:14" x14ac:dyDescent="0.25">
      <c r="E222" s="4"/>
      <c r="N222" s="4"/>
    </row>
    <row r="223" spans="5:14" x14ac:dyDescent="0.25">
      <c r="E223" s="4"/>
      <c r="N223" s="4"/>
    </row>
    <row r="224" spans="5:14" x14ac:dyDescent="0.25">
      <c r="E224" s="4"/>
      <c r="N224" s="4"/>
    </row>
    <row r="225" spans="5:14" x14ac:dyDescent="0.25">
      <c r="E225" s="4"/>
      <c r="N225" s="4"/>
    </row>
    <row r="226" spans="5:14" x14ac:dyDescent="0.25">
      <c r="E226" s="4"/>
      <c r="N226" s="4"/>
    </row>
    <row r="227" spans="5:14" x14ac:dyDescent="0.25">
      <c r="E227" s="4"/>
      <c r="N227" s="4"/>
    </row>
    <row r="228" spans="5:14" x14ac:dyDescent="0.25">
      <c r="E228" s="4"/>
      <c r="N228" s="4"/>
    </row>
    <row r="229" spans="5:14" x14ac:dyDescent="0.25">
      <c r="E229" s="4"/>
      <c r="N229" s="4"/>
    </row>
    <row r="230" spans="5:14" x14ac:dyDescent="0.25">
      <c r="E230" s="4"/>
      <c r="N230" s="4"/>
    </row>
    <row r="231" spans="5:14" x14ac:dyDescent="0.25">
      <c r="E231" s="4"/>
      <c r="N231" s="4"/>
    </row>
    <row r="232" spans="5:14" x14ac:dyDescent="0.25">
      <c r="E232" s="4"/>
      <c r="N232" s="4"/>
    </row>
    <row r="233" spans="5:14" x14ac:dyDescent="0.25">
      <c r="E233" s="4"/>
      <c r="N233" s="4"/>
    </row>
    <row r="234" spans="5:14" x14ac:dyDescent="0.25">
      <c r="E234" s="4"/>
      <c r="N234" s="4"/>
    </row>
    <row r="235" spans="5:14" x14ac:dyDescent="0.25">
      <c r="E235" s="4"/>
      <c r="N235" s="4"/>
    </row>
    <row r="236" spans="5:14" x14ac:dyDescent="0.25">
      <c r="E236" s="4"/>
      <c r="N236" s="4"/>
    </row>
    <row r="237" spans="5:14" x14ac:dyDescent="0.25">
      <c r="E237" s="4"/>
      <c r="N237" s="4"/>
    </row>
    <row r="238" spans="5:14" x14ac:dyDescent="0.25">
      <c r="E238" s="4"/>
      <c r="N238" s="4"/>
    </row>
    <row r="239" spans="5:14" x14ac:dyDescent="0.25">
      <c r="E239" s="4"/>
      <c r="N239" s="4"/>
    </row>
    <row r="240" spans="5:14" x14ac:dyDescent="0.25">
      <c r="E240" s="4"/>
      <c r="N240" s="4"/>
    </row>
    <row r="241" spans="5:14" x14ac:dyDescent="0.25">
      <c r="E241" s="4"/>
      <c r="N241" s="4"/>
    </row>
    <row r="242" spans="5:14" x14ac:dyDescent="0.25">
      <c r="E242" s="4"/>
      <c r="N242" s="4"/>
    </row>
    <row r="243" spans="5:14" x14ac:dyDescent="0.25">
      <c r="E243" s="4"/>
      <c r="N243" s="4"/>
    </row>
    <row r="244" spans="5:14" x14ac:dyDescent="0.25">
      <c r="E244" s="4"/>
      <c r="N244" s="4"/>
    </row>
    <row r="245" spans="5:14" x14ac:dyDescent="0.25">
      <c r="E245" s="4"/>
      <c r="N245" s="4"/>
    </row>
    <row r="246" spans="5:14" x14ac:dyDescent="0.25">
      <c r="E246" s="4"/>
      <c r="N246" s="4"/>
    </row>
    <row r="247" spans="5:14" x14ac:dyDescent="0.25">
      <c r="E247" s="4"/>
      <c r="N247" s="4"/>
    </row>
    <row r="248" spans="5:14" x14ac:dyDescent="0.25">
      <c r="E248" s="4"/>
      <c r="N248" s="4"/>
    </row>
    <row r="249" spans="5:14" x14ac:dyDescent="0.25">
      <c r="E249" s="4"/>
      <c r="N249" s="4"/>
    </row>
    <row r="250" spans="5:14" x14ac:dyDescent="0.25">
      <c r="E250" s="4"/>
      <c r="N250" s="4"/>
    </row>
    <row r="251" spans="5:14" x14ac:dyDescent="0.25">
      <c r="E251" s="4"/>
      <c r="N251" s="4"/>
    </row>
    <row r="252" spans="5:14" x14ac:dyDescent="0.25">
      <c r="E252" s="4"/>
      <c r="N252" s="4"/>
    </row>
    <row r="253" spans="5:14" x14ac:dyDescent="0.25">
      <c r="E253" s="4"/>
      <c r="N253" s="4"/>
    </row>
    <row r="254" spans="5:14" x14ac:dyDescent="0.25">
      <c r="E254" s="4"/>
      <c r="N254" s="4"/>
    </row>
    <row r="255" spans="5:14" x14ac:dyDescent="0.25">
      <c r="E255" s="4"/>
      <c r="N255" s="4"/>
    </row>
    <row r="256" spans="5:14" x14ac:dyDescent="0.25">
      <c r="E256" s="4"/>
      <c r="N256" s="4"/>
    </row>
    <row r="257" spans="5:14" x14ac:dyDescent="0.25">
      <c r="E257" s="4"/>
      <c r="N257" s="4"/>
    </row>
    <row r="258" spans="5:14" x14ac:dyDescent="0.25">
      <c r="E258" s="4"/>
      <c r="N258" s="4"/>
    </row>
    <row r="259" spans="5:14" x14ac:dyDescent="0.25">
      <c r="E259" s="4"/>
      <c r="N259" s="4"/>
    </row>
    <row r="260" spans="5:14" x14ac:dyDescent="0.25">
      <c r="E260" s="4"/>
      <c r="N260" s="4"/>
    </row>
    <row r="261" spans="5:14" x14ac:dyDescent="0.25">
      <c r="E261" s="4"/>
      <c r="N261" s="4"/>
    </row>
    <row r="262" spans="5:14" x14ac:dyDescent="0.25">
      <c r="E262" s="4"/>
      <c r="N262" s="4"/>
    </row>
    <row r="263" spans="5:14" x14ac:dyDescent="0.25">
      <c r="E263" s="4"/>
      <c r="N263" s="4"/>
    </row>
    <row r="264" spans="5:14" x14ac:dyDescent="0.25">
      <c r="E264" s="4"/>
      <c r="N264" s="4"/>
    </row>
    <row r="265" spans="5:14" x14ac:dyDescent="0.25">
      <c r="E265" s="4"/>
      <c r="N265" s="4"/>
    </row>
    <row r="266" spans="5:14" x14ac:dyDescent="0.25">
      <c r="E266" s="4"/>
      <c r="N266" s="4"/>
    </row>
    <row r="267" spans="5:14" x14ac:dyDescent="0.25">
      <c r="E267" s="4"/>
      <c r="N267" s="4"/>
    </row>
    <row r="268" spans="5:14" x14ac:dyDescent="0.25">
      <c r="E268" s="4"/>
      <c r="N268" s="4"/>
    </row>
    <row r="269" spans="5:14" x14ac:dyDescent="0.25">
      <c r="E269" s="4"/>
      <c r="N269" s="4"/>
    </row>
    <row r="270" spans="5:14" x14ac:dyDescent="0.25">
      <c r="E270" s="4"/>
      <c r="N270" s="4"/>
    </row>
    <row r="271" spans="5:14" x14ac:dyDescent="0.25">
      <c r="E271" s="4"/>
      <c r="N271" s="4"/>
    </row>
    <row r="272" spans="5:14" x14ac:dyDescent="0.25">
      <c r="E272" s="4"/>
      <c r="N272" s="4"/>
    </row>
    <row r="273" spans="5:14" x14ac:dyDescent="0.25">
      <c r="E273" s="4"/>
      <c r="N273" s="4"/>
    </row>
    <row r="274" spans="5:14" x14ac:dyDescent="0.25">
      <c r="E274" s="4"/>
      <c r="N274" s="4"/>
    </row>
    <row r="275" spans="5:14" x14ac:dyDescent="0.25">
      <c r="E275" s="4"/>
      <c r="N275" s="4"/>
    </row>
    <row r="276" spans="5:14" x14ac:dyDescent="0.25">
      <c r="E276" s="4"/>
      <c r="N276" s="4"/>
    </row>
    <row r="277" spans="5:14" x14ac:dyDescent="0.25">
      <c r="E277" s="4"/>
      <c r="N277" s="4"/>
    </row>
    <row r="278" spans="5:14" x14ac:dyDescent="0.25">
      <c r="E278" s="4"/>
      <c r="N278" s="4"/>
    </row>
    <row r="279" spans="5:14" x14ac:dyDescent="0.25">
      <c r="E279" s="4"/>
      <c r="N279" s="4"/>
    </row>
    <row r="280" spans="5:14" x14ac:dyDescent="0.25">
      <c r="E280" s="4"/>
      <c r="N280" s="4"/>
    </row>
    <row r="281" spans="5:14" x14ac:dyDescent="0.25">
      <c r="E281" s="4"/>
      <c r="N281" s="4"/>
    </row>
    <row r="282" spans="5:14" x14ac:dyDescent="0.25">
      <c r="E282" s="4"/>
      <c r="N282" s="4"/>
    </row>
    <row r="283" spans="5:14" x14ac:dyDescent="0.25">
      <c r="E283" s="4"/>
      <c r="N283" s="4"/>
    </row>
    <row r="284" spans="5:14" x14ac:dyDescent="0.25">
      <c r="E284" s="4"/>
      <c r="N284" s="4"/>
    </row>
    <row r="285" spans="5:14" x14ac:dyDescent="0.25">
      <c r="E285" s="4"/>
      <c r="N285" s="4"/>
    </row>
    <row r="286" spans="5:14" x14ac:dyDescent="0.25">
      <c r="E286" s="4"/>
      <c r="N286" s="4"/>
    </row>
    <row r="287" spans="5:14" x14ac:dyDescent="0.25">
      <c r="E287" s="4"/>
      <c r="N287" s="4"/>
    </row>
    <row r="288" spans="5:14" x14ac:dyDescent="0.25">
      <c r="E288" s="4"/>
      <c r="N288" s="4"/>
    </row>
    <row r="289" spans="5:14" x14ac:dyDescent="0.25">
      <c r="E289" s="4"/>
      <c r="N289" s="4"/>
    </row>
    <row r="290" spans="5:14" x14ac:dyDescent="0.25">
      <c r="E290" s="4"/>
      <c r="N290" s="4"/>
    </row>
    <row r="291" spans="5:14" x14ac:dyDescent="0.25">
      <c r="E291" s="4"/>
      <c r="N291" s="4"/>
    </row>
    <row r="292" spans="5:14" x14ac:dyDescent="0.25">
      <c r="E292" s="4"/>
      <c r="N292" s="4"/>
    </row>
    <row r="293" spans="5:14" x14ac:dyDescent="0.25">
      <c r="E293" s="4"/>
      <c r="N293" s="4"/>
    </row>
    <row r="294" spans="5:14" x14ac:dyDescent="0.25">
      <c r="E294" s="4"/>
      <c r="N294" s="4"/>
    </row>
    <row r="295" spans="5:14" x14ac:dyDescent="0.25">
      <c r="E295" s="4"/>
      <c r="N295" s="4"/>
    </row>
    <row r="296" spans="5:14" x14ac:dyDescent="0.25">
      <c r="E296" s="4"/>
      <c r="N296" s="4"/>
    </row>
    <row r="297" spans="5:14" x14ac:dyDescent="0.25">
      <c r="E297" s="4"/>
      <c r="N297" s="4"/>
    </row>
    <row r="298" spans="5:14" x14ac:dyDescent="0.25">
      <c r="E298" s="4"/>
      <c r="N298" s="4"/>
    </row>
    <row r="299" spans="5:14" x14ac:dyDescent="0.25">
      <c r="E299" s="4"/>
      <c r="N299" s="4"/>
    </row>
    <row r="300" spans="5:14" x14ac:dyDescent="0.25">
      <c r="E300" s="4"/>
      <c r="N300" s="4"/>
    </row>
    <row r="301" spans="5:14" x14ac:dyDescent="0.25">
      <c r="E301" s="4"/>
      <c r="N301" s="4"/>
    </row>
    <row r="302" spans="5:14" x14ac:dyDescent="0.25">
      <c r="E302" s="4"/>
      <c r="N302" s="4"/>
    </row>
    <row r="303" spans="5:14" x14ac:dyDescent="0.25">
      <c r="E303" s="4"/>
      <c r="N303" s="4"/>
    </row>
    <row r="304" spans="5:14" x14ac:dyDescent="0.25">
      <c r="E304" s="4"/>
      <c r="N304" s="4"/>
    </row>
    <row r="305" spans="5:14" x14ac:dyDescent="0.25">
      <c r="E305" s="4"/>
      <c r="N305" s="4"/>
    </row>
    <row r="306" spans="5:14" x14ac:dyDescent="0.25">
      <c r="E306" s="4"/>
      <c r="N306" s="4"/>
    </row>
    <row r="307" spans="5:14" x14ac:dyDescent="0.25">
      <c r="E307" s="4"/>
      <c r="N307" s="4"/>
    </row>
    <row r="308" spans="5:14" x14ac:dyDescent="0.25">
      <c r="E308" s="4"/>
      <c r="N308" s="4"/>
    </row>
    <row r="309" spans="5:14" x14ac:dyDescent="0.25">
      <c r="E309" s="4"/>
      <c r="N309" s="4"/>
    </row>
    <row r="310" spans="5:14" x14ac:dyDescent="0.25">
      <c r="E310" s="4"/>
      <c r="N310" s="4"/>
    </row>
    <row r="311" spans="5:14" x14ac:dyDescent="0.25">
      <c r="E311" s="4"/>
      <c r="N311" s="4"/>
    </row>
    <row r="312" spans="5:14" x14ac:dyDescent="0.25">
      <c r="E312" s="4"/>
      <c r="N312" s="4"/>
    </row>
    <row r="313" spans="5:14" x14ac:dyDescent="0.25">
      <c r="E313" s="4"/>
      <c r="N313" s="4"/>
    </row>
    <row r="314" spans="5:14" x14ac:dyDescent="0.25">
      <c r="E314" s="4"/>
      <c r="N314" s="4"/>
    </row>
    <row r="315" spans="5:14" x14ac:dyDescent="0.25">
      <c r="E315" s="4"/>
      <c r="N315" s="4"/>
    </row>
    <row r="316" spans="5:14" x14ac:dyDescent="0.25">
      <c r="E316" s="4"/>
      <c r="N316" s="4"/>
    </row>
    <row r="317" spans="5:14" x14ac:dyDescent="0.25">
      <c r="E317" s="4"/>
      <c r="N317" s="4"/>
    </row>
  </sheetData>
  <mergeCells count="2">
    <mergeCell ref="C1:L1"/>
    <mergeCell ref="N1:U1"/>
  </mergeCells>
  <conditionalFormatting sqref="U8">
    <cfRule type="cellIs" dxfId="15" priority="2" operator="between">
      <formula>0.05</formula>
      <formula>0.025</formula>
    </cfRule>
    <cfRule type="cellIs" dxfId="14" priority="3" operator="lessThan">
      <formula>0.025</formula>
    </cfRule>
    <cfRule type="cellIs" dxfId="13" priority="4" operator="greaterThan">
      <formula>0.05</formula>
    </cfRule>
  </conditionalFormatting>
  <conditionalFormatting sqref="P2:P137">
    <cfRule type="cellIs" dxfId="12" priority="1" operator="equal">
      <formula>$P$139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4"/>
  <sheetViews>
    <sheetView zoomScale="86" workbookViewId="0">
      <selection activeCell="I7" sqref="I7"/>
    </sheetView>
  </sheetViews>
  <sheetFormatPr defaultRowHeight="15" x14ac:dyDescent="0.25"/>
  <cols>
    <col min="6" max="6" width="12.42578125" bestFit="1" customWidth="1"/>
    <col min="7" max="7" width="12" bestFit="1" customWidth="1"/>
    <col min="8" max="9" width="12" customWidth="1"/>
    <col min="10" max="10" width="12" bestFit="1" customWidth="1"/>
    <col min="15" max="16" width="12" bestFit="1" customWidth="1"/>
    <col min="17" max="18" width="12" customWidth="1"/>
    <col min="19" max="19" width="12" bestFit="1" customWidth="1"/>
    <col min="22" max="22" width="11.28515625" bestFit="1" customWidth="1"/>
  </cols>
  <sheetData>
    <row r="1" spans="1:26" ht="18" x14ac:dyDescent="0.35">
      <c r="C1" s="30" t="s">
        <v>18</v>
      </c>
      <c r="D1" s="30"/>
      <c r="E1" s="30"/>
      <c r="F1" s="30"/>
      <c r="G1" s="30"/>
      <c r="H1" s="30"/>
      <c r="I1" s="30"/>
      <c r="J1" s="30"/>
      <c r="K1" s="30"/>
      <c r="M1" s="31" t="s">
        <v>19</v>
      </c>
      <c r="N1" s="31"/>
      <c r="O1" s="31"/>
      <c r="P1" s="31"/>
      <c r="Q1" s="31"/>
      <c r="R1" s="31"/>
      <c r="S1" s="31"/>
      <c r="T1" s="31"/>
    </row>
    <row r="2" spans="1:26" x14ac:dyDescent="0.25">
      <c r="A2" t="s">
        <v>30</v>
      </c>
      <c r="B2" t="s">
        <v>9</v>
      </c>
      <c r="C2" t="s">
        <v>15</v>
      </c>
      <c r="D2" t="s">
        <v>0</v>
      </c>
      <c r="E2" t="s">
        <v>16</v>
      </c>
      <c r="F2" t="s">
        <v>8</v>
      </c>
      <c r="G2" t="s">
        <v>2</v>
      </c>
      <c r="J2" t="s">
        <v>4</v>
      </c>
      <c r="K2" t="s">
        <v>3</v>
      </c>
      <c r="M2" t="s">
        <v>0</v>
      </c>
      <c r="N2" t="s">
        <v>16</v>
      </c>
      <c r="O2" t="s">
        <v>8</v>
      </c>
      <c r="P2" t="s">
        <v>2</v>
      </c>
      <c r="S2" t="s">
        <v>4</v>
      </c>
      <c r="T2" t="s">
        <v>3</v>
      </c>
      <c r="V2" t="s">
        <v>7</v>
      </c>
      <c r="X2" t="s">
        <v>10</v>
      </c>
      <c r="Y2" t="s">
        <v>13</v>
      </c>
      <c r="Z2" t="s">
        <v>12</v>
      </c>
    </row>
    <row r="3" spans="1:26" x14ac:dyDescent="0.25">
      <c r="A3">
        <f>Input!G4</f>
        <v>0</v>
      </c>
      <c r="B3">
        <f>A3-$A$3</f>
        <v>0</v>
      </c>
      <c r="C3" s="4">
        <f t="shared" ref="C3:C34" si="0">((B3-$Y$3)/$Z$3)</f>
        <v>-2.8237511203216275</v>
      </c>
      <c r="D3" s="4">
        <f>Input!I4</f>
        <v>0.79843371428571441</v>
      </c>
      <c r="E3">
        <f>D3-$D$3</f>
        <v>0</v>
      </c>
      <c r="F3">
        <f>O3</f>
        <v>0</v>
      </c>
      <c r="G3">
        <f>(E3-F3)^2</f>
        <v>0</v>
      </c>
      <c r="H3">
        <f>(F3-$I$4)^2</f>
        <v>270105.52835864777</v>
      </c>
      <c r="I3" s="2" t="s">
        <v>11</v>
      </c>
      <c r="J3" s="23">
        <f>SUM(G3:G161)</f>
        <v>42843185.954705484</v>
      </c>
      <c r="K3">
        <f>1-(J3/J5)</f>
        <v>0.46448620589933243</v>
      </c>
      <c r="M3" s="4">
        <f>Input!J4</f>
        <v>0.10302371428571433</v>
      </c>
      <c r="N3">
        <f>M3-$M$3</f>
        <v>0</v>
      </c>
      <c r="O3" s="4">
        <v>0</v>
      </c>
      <c r="P3">
        <f>(N3-O3)^2</f>
        <v>0</v>
      </c>
      <c r="Q3">
        <f>(N3-$R$4)^2</f>
        <v>200.17061935405536</v>
      </c>
      <c r="R3" s="2" t="s">
        <v>11</v>
      </c>
      <c r="S3" s="23">
        <f>SUM(P4:P167)</f>
        <v>35644.562985054108</v>
      </c>
      <c r="T3">
        <f>1-(S3/S5)</f>
        <v>-7.2097061222338343</v>
      </c>
      <c r="V3">
        <f>COUNT(B4:B500)</f>
        <v>81</v>
      </c>
      <c r="X3">
        <v>1960.5215182617712</v>
      </c>
      <c r="Y3">
        <v>34.861429552128349</v>
      </c>
      <c r="Z3">
        <v>12.345786886543175</v>
      </c>
    </row>
    <row r="4" spans="1:26" x14ac:dyDescent="0.25">
      <c r="A4">
        <f>Input!G5</f>
        <v>1</v>
      </c>
      <c r="B4">
        <f t="shared" ref="B4:B67" si="1">A4-$A$3</f>
        <v>1</v>
      </c>
      <c r="C4">
        <f t="shared" si="0"/>
        <v>-2.742751828078053</v>
      </c>
      <c r="D4" s="4">
        <f>Input!I5</f>
        <v>1.0559928571428574</v>
      </c>
      <c r="E4">
        <f t="shared" ref="E4:E67" si="2">D4-$D$3</f>
        <v>0.25755914285714299</v>
      </c>
      <c r="F4">
        <f>O4</f>
        <v>1.473099386070178</v>
      </c>
      <c r="G4">
        <f>(E4-F4)^2</f>
        <v>1.4775380828704041</v>
      </c>
      <c r="H4">
        <f t="shared" ref="H4:H67" si="3">(F4-$I$4)^2</f>
        <v>268576.50945001119</v>
      </c>
      <c r="I4">
        <f>AVERAGE(E3:E161)</f>
        <v>519.71677706097557</v>
      </c>
      <c r="J4" t="s">
        <v>5</v>
      </c>
      <c r="K4" t="s">
        <v>6</v>
      </c>
      <c r="M4" s="4">
        <f>Input!J5</f>
        <v>0.25755914285714299</v>
      </c>
      <c r="N4">
        <f>M4-$M$3</f>
        <v>0.15453542857142866</v>
      </c>
      <c r="O4">
        <f>$X$3*((1/$Z$3)*(1/SQRT(2*PI()))*EXP(-1*C4*C4/2))</f>
        <v>1.473099386070178</v>
      </c>
      <c r="P4">
        <f>(N4-O4)^2</f>
        <v>1.7386109100147635</v>
      </c>
      <c r="Q4">
        <f t="shared" ref="Q4:Q67" si="4">(N4-$R$4)^2</f>
        <v>195.82171456143129</v>
      </c>
      <c r="R4">
        <f>AVERAGE(N3:N167)</f>
        <v>14.148166642857136</v>
      </c>
      <c r="S4" t="s">
        <v>5</v>
      </c>
      <c r="T4" t="s">
        <v>6</v>
      </c>
    </row>
    <row r="5" spans="1:26" x14ac:dyDescent="0.25">
      <c r="A5">
        <f>Input!G6</f>
        <v>2</v>
      </c>
      <c r="B5">
        <f t="shared" si="1"/>
        <v>2</v>
      </c>
      <c r="C5">
        <f t="shared" si="0"/>
        <v>-2.6617525358344785</v>
      </c>
      <c r="D5" s="4">
        <f>Input!I6</f>
        <v>1.3908198571428574</v>
      </c>
      <c r="E5">
        <f t="shared" si="2"/>
        <v>0.59238614285714297</v>
      </c>
      <c r="F5">
        <f>F4+O5</f>
        <v>3.3066404803098086</v>
      </c>
      <c r="G5">
        <f t="shared" ref="G5:G68" si="5">(E5-F5)^2</f>
        <v>7.3671766083806096</v>
      </c>
      <c r="H5">
        <f t="shared" si="3"/>
        <v>266679.42916326184</v>
      </c>
      <c r="J5">
        <f>SUM(H3:H161)</f>
        <v>80003888.65174906</v>
      </c>
      <c r="K5">
        <f>1-((1-K3)*(V3-1)/(V3-1-1))</f>
        <v>0.45770755027780496</v>
      </c>
      <c r="M5" s="4">
        <f>Input!J6</f>
        <v>0.33482699999999999</v>
      </c>
      <c r="N5">
        <f t="shared" ref="N5:N68" si="6">M5-$M$3</f>
        <v>0.23180328571428566</v>
      </c>
      <c r="O5">
        <f t="shared" ref="O5:O68" si="7">$X$3*((1/$Z$3)*(1/SQRT(2*PI()))*EXP(-1*C5*C5/2))</f>
        <v>1.8335410942396306</v>
      </c>
      <c r="P5">
        <f t="shared" ref="P5:P68" si="8">(N5-O5)^2</f>
        <v>2.5655640072595745</v>
      </c>
      <c r="Q5">
        <f t="shared" si="4"/>
        <v>193.66516908802825</v>
      </c>
      <c r="S5">
        <f>SUM(Q4:Q167)</f>
        <v>4341.7587005362057</v>
      </c>
      <c r="T5">
        <f>1-((1-T3)*(X3-1)/(X3-1-1))</f>
        <v>-7.2138979097866809</v>
      </c>
    </row>
    <row r="6" spans="1:26" x14ac:dyDescent="0.25">
      <c r="A6">
        <f>Input!G7</f>
        <v>3</v>
      </c>
      <c r="B6">
        <f t="shared" si="1"/>
        <v>3</v>
      </c>
      <c r="C6">
        <f t="shared" si="0"/>
        <v>-2.580753243590904</v>
      </c>
      <c r="D6" s="4">
        <f>Input!I7</f>
        <v>1.6998909999999998</v>
      </c>
      <c r="E6">
        <f t="shared" si="2"/>
        <v>0.90145728571428541</v>
      </c>
      <c r="F6">
        <f t="shared" ref="F6:F69" si="9">F5+O6</f>
        <v>5.5738929896874936</v>
      </c>
      <c r="G6">
        <f t="shared" si="5"/>
        <v>21.831655407763606</v>
      </c>
      <c r="H6">
        <f t="shared" si="3"/>
        <v>264342.90524114203</v>
      </c>
      <c r="M6" s="4">
        <f>Input!J7</f>
        <v>0.30907114285714243</v>
      </c>
      <c r="N6">
        <f t="shared" si="6"/>
        <v>0.2060474285714281</v>
      </c>
      <c r="O6">
        <f t="shared" si="7"/>
        <v>2.267252509377685</v>
      </c>
      <c r="P6">
        <f t="shared" si="8"/>
        <v>4.2485663851415287</v>
      </c>
      <c r="Q6">
        <f t="shared" si="4"/>
        <v>194.38268818535471</v>
      </c>
    </row>
    <row r="7" spans="1:26" x14ac:dyDescent="0.25">
      <c r="A7">
        <f>Input!G8</f>
        <v>4</v>
      </c>
      <c r="B7">
        <f t="shared" si="1"/>
        <v>4</v>
      </c>
      <c r="C7">
        <f t="shared" si="0"/>
        <v>-2.4997539513473299</v>
      </c>
      <c r="D7" s="4">
        <f>Input!I8</f>
        <v>2.1377415714285712</v>
      </c>
      <c r="E7">
        <f t="shared" si="2"/>
        <v>1.3393078571428569</v>
      </c>
      <c r="F7">
        <f t="shared" si="9"/>
        <v>8.3591147409768158</v>
      </c>
      <c r="G7">
        <f t="shared" si="5"/>
        <v>49.277688686322634</v>
      </c>
      <c r="H7">
        <f t="shared" si="3"/>
        <v>261486.65881337391</v>
      </c>
      <c r="M7" s="4">
        <f>Input!J8</f>
        <v>0.43785057142857142</v>
      </c>
      <c r="N7">
        <f t="shared" si="6"/>
        <v>0.33482685714285709</v>
      </c>
      <c r="O7">
        <f t="shared" si="7"/>
        <v>2.7852217512893227</v>
      </c>
      <c r="P7">
        <f t="shared" si="8"/>
        <v>6.0044351372590681</v>
      </c>
      <c r="Q7">
        <f t="shared" si="4"/>
        <v>190.808356035597</v>
      </c>
      <c r="S7" s="17"/>
      <c r="T7" s="18"/>
    </row>
    <row r="8" spans="1:26" x14ac:dyDescent="0.25">
      <c r="A8">
        <f>Input!G9</f>
        <v>5</v>
      </c>
      <c r="B8">
        <f t="shared" si="1"/>
        <v>5</v>
      </c>
      <c r="C8">
        <f t="shared" si="0"/>
        <v>-2.4187546591037554</v>
      </c>
      <c r="D8" s="4">
        <f>Input!I9</f>
        <v>2.7558835714285719</v>
      </c>
      <c r="E8">
        <f t="shared" si="2"/>
        <v>1.9574498571428576</v>
      </c>
      <c r="F8">
        <f t="shared" si="9"/>
        <v>11.758264575968479</v>
      </c>
      <c r="G8">
        <f t="shared" si="5"/>
        <v>96.055969152748929</v>
      </c>
      <c r="H8">
        <f t="shared" si="3"/>
        <v>258021.85040598109</v>
      </c>
      <c r="M8" s="4">
        <f>Input!J9</f>
        <v>0.61814200000000064</v>
      </c>
      <c r="N8">
        <f t="shared" si="6"/>
        <v>0.51511828571428631</v>
      </c>
      <c r="O8">
        <f t="shared" si="7"/>
        <v>3.3991498349916633</v>
      </c>
      <c r="P8">
        <f t="shared" si="8"/>
        <v>8.3176379772272675</v>
      </c>
      <c r="Q8">
        <f t="shared" si="4"/>
        <v>185.86000750819534</v>
      </c>
      <c r="S8" s="19" t="s">
        <v>28</v>
      </c>
      <c r="T8" s="24">
        <f>SQRT((T5-K5)^2)</f>
        <v>7.6716054600644856</v>
      </c>
    </row>
    <row r="9" spans="1:26" x14ac:dyDescent="0.25">
      <c r="A9">
        <f>Input!G10</f>
        <v>6</v>
      </c>
      <c r="B9">
        <f t="shared" si="1"/>
        <v>6</v>
      </c>
      <c r="C9">
        <f t="shared" si="0"/>
        <v>-2.3377553668601809</v>
      </c>
      <c r="D9" s="4">
        <f>Input!I10</f>
        <v>3.6315848571428573</v>
      </c>
      <c r="E9">
        <f t="shared" si="2"/>
        <v>2.833151142857143</v>
      </c>
      <c r="F9">
        <f t="shared" si="9"/>
        <v>15.879538517390518</v>
      </c>
      <c r="G9">
        <f t="shared" si="5"/>
        <v>170.20822352638382</v>
      </c>
      <c r="H9">
        <f t="shared" si="3"/>
        <v>253851.96294322543</v>
      </c>
      <c r="M9" s="4">
        <f>Input!J10</f>
        <v>0.8757012857142854</v>
      </c>
      <c r="N9">
        <f t="shared" si="6"/>
        <v>0.77267757142857107</v>
      </c>
      <c r="O9">
        <f t="shared" si="7"/>
        <v>4.1212739414220385</v>
      </c>
      <c r="P9">
        <f t="shared" si="8"/>
        <v>11.213097649133427</v>
      </c>
      <c r="Q9">
        <f t="shared" si="4"/>
        <v>178.90370789990496</v>
      </c>
      <c r="S9" s="21"/>
      <c r="T9" s="22"/>
    </row>
    <row r="10" spans="1:26" x14ac:dyDescent="0.25">
      <c r="A10">
        <f>Input!G11</f>
        <v>7</v>
      </c>
      <c r="B10">
        <f t="shared" si="1"/>
        <v>7</v>
      </c>
      <c r="C10">
        <f t="shared" si="0"/>
        <v>-2.2567560746166064</v>
      </c>
      <c r="D10" s="4">
        <f>Input!I11</f>
        <v>4.9966485714285716</v>
      </c>
      <c r="E10">
        <f t="shared" si="2"/>
        <v>4.1982148571428572</v>
      </c>
      <c r="F10">
        <f t="shared" si="9"/>
        <v>20.843670287472655</v>
      </c>
      <c r="G10">
        <f t="shared" si="5"/>
        <v>277.07118648309574</v>
      </c>
      <c r="H10">
        <f t="shared" si="3"/>
        <v>248874.37666184685</v>
      </c>
      <c r="M10" s="4">
        <f>Input!J11</f>
        <v>1.3650637142857143</v>
      </c>
      <c r="N10">
        <f t="shared" si="6"/>
        <v>1.2620399999999998</v>
      </c>
      <c r="O10">
        <f t="shared" si="7"/>
        <v>4.9641317700821368</v>
      </c>
      <c r="P10">
        <f t="shared" si="8"/>
        <v>13.70548347410989</v>
      </c>
      <c r="Q10">
        <f t="shared" si="4"/>
        <v>166.05225985575251</v>
      </c>
    </row>
    <row r="11" spans="1:26" x14ac:dyDescent="0.25">
      <c r="A11">
        <f>Input!G12</f>
        <v>8</v>
      </c>
      <c r="B11">
        <f t="shared" si="1"/>
        <v>8</v>
      </c>
      <c r="C11">
        <f t="shared" si="0"/>
        <v>-2.1757567823730319</v>
      </c>
      <c r="D11" s="4">
        <f>Input!I12</f>
        <v>6.2071768571428567</v>
      </c>
      <c r="E11">
        <f t="shared" si="2"/>
        <v>5.4087431428571424</v>
      </c>
      <c r="F11">
        <f t="shared" si="9"/>
        <v>26.783934509867052</v>
      </c>
      <c r="G11">
        <f t="shared" si="5"/>
        <v>456.89880597629502</v>
      </c>
      <c r="H11">
        <f t="shared" si="3"/>
        <v>242982.78726551594</v>
      </c>
      <c r="M11" s="4">
        <f>Input!J12</f>
        <v>1.2105282857142852</v>
      </c>
      <c r="N11">
        <f t="shared" si="6"/>
        <v>1.1075045714285707</v>
      </c>
      <c r="O11">
        <f t="shared" si="7"/>
        <v>5.940264222394398</v>
      </c>
      <c r="P11">
        <f t="shared" si="8"/>
        <v>23.355565844003344</v>
      </c>
      <c r="Q11">
        <f t="shared" si="4"/>
        <v>170.05886726119556</v>
      </c>
    </row>
    <row r="12" spans="1:26" x14ac:dyDescent="0.25">
      <c r="A12">
        <f>Input!G13</f>
        <v>9</v>
      </c>
      <c r="B12">
        <f t="shared" si="1"/>
        <v>9</v>
      </c>
      <c r="C12">
        <f t="shared" si="0"/>
        <v>-2.0947574901294574</v>
      </c>
      <c r="D12" s="4">
        <f>Input!I13</f>
        <v>9.8130055714285724</v>
      </c>
      <c r="E12">
        <f t="shared" si="2"/>
        <v>9.0145718571428581</v>
      </c>
      <c r="F12">
        <f t="shared" si="9"/>
        <v>33.845790683518558</v>
      </c>
      <c r="G12">
        <f t="shared" si="5"/>
        <v>616.58942840335499</v>
      </c>
      <c r="H12">
        <f t="shared" si="3"/>
        <v>236070.61540340303</v>
      </c>
      <c r="M12" s="4">
        <f>Input!J13</f>
        <v>3.6058287142857157</v>
      </c>
      <c r="N12">
        <f t="shared" si="6"/>
        <v>3.5028050000000013</v>
      </c>
      <c r="O12">
        <f t="shared" si="7"/>
        <v>7.0618561736515044</v>
      </c>
      <c r="P12">
        <f t="shared" si="8"/>
        <v>12.666845256670141</v>
      </c>
      <c r="Q12">
        <f t="shared" si="4"/>
        <v>113.32372450721398</v>
      </c>
    </row>
    <row r="13" spans="1:26" x14ac:dyDescent="0.25">
      <c r="A13">
        <f>Input!G14</f>
        <v>10</v>
      </c>
      <c r="B13">
        <f t="shared" si="1"/>
        <v>10</v>
      </c>
      <c r="C13">
        <f t="shared" si="0"/>
        <v>-2.013758197885883</v>
      </c>
      <c r="D13" s="4">
        <f>Input!I14</f>
        <v>15.221748714285713</v>
      </c>
      <c r="E13">
        <f t="shared" si="2"/>
        <v>14.423314999999999</v>
      </c>
      <c r="F13">
        <f t="shared" si="9"/>
        <v>42.186108828427585</v>
      </c>
      <c r="G13">
        <f t="shared" si="5"/>
        <v>770.77272115977689</v>
      </c>
      <c r="H13">
        <f t="shared" si="3"/>
        <v>228035.53910262385</v>
      </c>
      <c r="M13" s="4">
        <f>Input!J14</f>
        <v>5.4087431428571406</v>
      </c>
      <c r="N13">
        <f t="shared" si="6"/>
        <v>5.3057194285714262</v>
      </c>
      <c r="O13">
        <f t="shared" si="7"/>
        <v>8.3403181449090269</v>
      </c>
      <c r="P13">
        <f t="shared" si="8"/>
        <v>9.2087893691978131</v>
      </c>
      <c r="Q13">
        <f t="shared" si="4"/>
        <v>78.188872737429094</v>
      </c>
    </row>
    <row r="14" spans="1:26" x14ac:dyDescent="0.25">
      <c r="A14">
        <f>Input!G15</f>
        <v>11</v>
      </c>
      <c r="B14">
        <f t="shared" si="1"/>
        <v>11</v>
      </c>
      <c r="C14">
        <f t="shared" si="0"/>
        <v>-1.9327589056423085</v>
      </c>
      <c r="D14" s="4">
        <f>Input!I15</f>
        <v>20.913807142857141</v>
      </c>
      <c r="E14">
        <f t="shared" si="2"/>
        <v>20.115373428571427</v>
      </c>
      <c r="F14">
        <f t="shared" si="9"/>
        <v>51.971924028943178</v>
      </c>
      <c r="G14">
        <f t="shared" si="5"/>
        <v>1014.8398161540457</v>
      </c>
      <c r="H14">
        <f t="shared" si="3"/>
        <v>218785.24753795756</v>
      </c>
      <c r="M14" s="4">
        <f>Input!J15</f>
        <v>5.6920584285714284</v>
      </c>
      <c r="N14">
        <f t="shared" si="6"/>
        <v>5.589034714285714</v>
      </c>
      <c r="O14">
        <f t="shared" si="7"/>
        <v>9.7858152005155912</v>
      </c>
      <c r="P14">
        <f t="shared" si="8"/>
        <v>17.612966449599885</v>
      </c>
      <c r="Q14">
        <f t="shared" si="4"/>
        <v>73.258739370690733</v>
      </c>
    </row>
    <row r="15" spans="1:26" x14ac:dyDescent="0.25">
      <c r="A15">
        <f>Input!G16</f>
        <v>12</v>
      </c>
      <c r="B15">
        <f t="shared" si="1"/>
        <v>12</v>
      </c>
      <c r="C15">
        <f t="shared" si="0"/>
        <v>-1.851759613398734</v>
      </c>
      <c r="D15" s="4">
        <f>Input!I16</f>
        <v>27.275519428571432</v>
      </c>
      <c r="E15">
        <f t="shared" si="2"/>
        <v>26.477085714285717</v>
      </c>
      <c r="F15">
        <f t="shared" si="9"/>
        <v>63.37867726783557</v>
      </c>
      <c r="G15">
        <f t="shared" si="5"/>
        <v>1361.7274591850216</v>
      </c>
      <c r="H15">
        <f t="shared" si="3"/>
        <v>208244.46132281382</v>
      </c>
      <c r="M15" s="4">
        <f>Input!J16</f>
        <v>6.3617122857142903</v>
      </c>
      <c r="N15">
        <f t="shared" si="6"/>
        <v>6.2586885714285758</v>
      </c>
      <c r="O15">
        <f t="shared" si="7"/>
        <v>11.406753238892396</v>
      </c>
      <c r="P15">
        <f t="shared" si="8"/>
        <v>26.502569820389372</v>
      </c>
      <c r="Q15">
        <f t="shared" si="4"/>
        <v>62.243864239552117</v>
      </c>
    </row>
    <row r="16" spans="1:26" x14ac:dyDescent="0.25">
      <c r="A16">
        <f>Input!G17</f>
        <v>13</v>
      </c>
      <c r="B16">
        <f t="shared" si="1"/>
        <v>13</v>
      </c>
      <c r="C16">
        <f t="shared" si="0"/>
        <v>-1.7707603211551595</v>
      </c>
      <c r="D16" s="4">
        <f>Input!I17</f>
        <v>34.512932999999997</v>
      </c>
      <c r="E16">
        <f t="shared" si="2"/>
        <v>33.714499285714282</v>
      </c>
      <c r="F16">
        <f t="shared" si="9"/>
        <v>76.587914098881242</v>
      </c>
      <c r="G16">
        <f t="shared" si="5"/>
        <v>1838.129697741884</v>
      </c>
      <c r="H16">
        <f t="shared" si="3"/>
        <v>196363.18919007858</v>
      </c>
      <c r="M16" s="4">
        <f>Input!J17</f>
        <v>7.237413571428565</v>
      </c>
      <c r="N16">
        <f t="shared" si="6"/>
        <v>7.1343898571428506</v>
      </c>
      <c r="O16">
        <f t="shared" si="7"/>
        <v>13.209236831045677</v>
      </c>
      <c r="P16">
        <f t="shared" si="8"/>
        <v>36.903765756336334</v>
      </c>
      <c r="Q16">
        <f t="shared" si="4"/>
        <v>49.193064799824619</v>
      </c>
    </row>
    <row r="17" spans="1:17" x14ac:dyDescent="0.25">
      <c r="A17">
        <f>Input!G18</f>
        <v>14</v>
      </c>
      <c r="B17">
        <f t="shared" si="1"/>
        <v>14</v>
      </c>
      <c r="C17">
        <f t="shared" si="0"/>
        <v>-1.689761028911585</v>
      </c>
      <c r="D17" s="4">
        <f>Input!I18</f>
        <v>41.647322857142854</v>
      </c>
      <c r="E17">
        <f t="shared" si="2"/>
        <v>40.848889142857139</v>
      </c>
      <c r="F17">
        <f t="shared" si="9"/>
        <v>91.78443076484777</v>
      </c>
      <c r="G17">
        <f t="shared" si="5"/>
        <v>2594.42940032554</v>
      </c>
      <c r="H17">
        <f t="shared" si="3"/>
        <v>183126.09300650904</v>
      </c>
      <c r="M17" s="4">
        <f>Input!J18</f>
        <v>7.1343898571428568</v>
      </c>
      <c r="N17">
        <f t="shared" si="6"/>
        <v>7.0313661428571423</v>
      </c>
      <c r="O17">
        <f t="shared" si="7"/>
        <v>15.196516665966522</v>
      </c>
      <c r="P17">
        <f t="shared" si="8"/>
        <v>66.669683065033354</v>
      </c>
      <c r="Q17">
        <f t="shared" si="4"/>
        <v>50.648849356800163</v>
      </c>
    </row>
    <row r="18" spans="1:17" x14ac:dyDescent="0.25">
      <c r="A18">
        <f>Input!G19</f>
        <v>15</v>
      </c>
      <c r="B18">
        <f t="shared" si="1"/>
        <v>15</v>
      </c>
      <c r="C18">
        <f t="shared" si="0"/>
        <v>-1.6087617366680105</v>
      </c>
      <c r="D18" s="4">
        <f>Input!I19</f>
        <v>50.430091571428576</v>
      </c>
      <c r="E18">
        <f t="shared" si="2"/>
        <v>49.631657857142862</v>
      </c>
      <c r="F18">
        <f t="shared" si="9"/>
        <v>109.15287898715344</v>
      </c>
      <c r="G18">
        <f t="shared" si="5"/>
        <v>3542.7757648076181</v>
      </c>
      <c r="H18">
        <f t="shared" si="3"/>
        <v>168562.71440157181</v>
      </c>
      <c r="M18" s="4">
        <f>Input!J19</f>
        <v>8.7827687142857229</v>
      </c>
      <c r="N18">
        <f t="shared" si="6"/>
        <v>8.6797450000000094</v>
      </c>
      <c r="O18">
        <f t="shared" si="7"/>
        <v>17.36844822230567</v>
      </c>
      <c r="P18">
        <f t="shared" si="8"/>
        <v>75.493563685304764</v>
      </c>
      <c r="Q18">
        <f t="shared" si="4"/>
        <v>29.903635264068239</v>
      </c>
    </row>
    <row r="19" spans="1:17" x14ac:dyDescent="0.25">
      <c r="A19">
        <f>Input!G20</f>
        <v>16</v>
      </c>
      <c r="B19">
        <f t="shared" si="1"/>
        <v>16</v>
      </c>
      <c r="C19">
        <f t="shared" si="0"/>
        <v>-1.527762444424436</v>
      </c>
      <c r="D19" s="4">
        <f>Input!I20</f>
        <v>58.028088142857143</v>
      </c>
      <c r="E19">
        <f t="shared" si="2"/>
        <v>57.229654428571429</v>
      </c>
      <c r="F19">
        <f t="shared" si="9"/>
        <v>128.87386520545633</v>
      </c>
      <c r="G19">
        <f t="shared" si="5"/>
        <v>5132.892937842711</v>
      </c>
      <c r="H19">
        <f t="shared" si="3"/>
        <v>152758.18174770116</v>
      </c>
      <c r="M19" s="4">
        <f>Input!J20</f>
        <v>7.5979965714285669</v>
      </c>
      <c r="N19">
        <f t="shared" si="6"/>
        <v>7.4949728571428524</v>
      </c>
      <c r="O19">
        <f t="shared" si="7"/>
        <v>19.720986218302887</v>
      </c>
      <c r="P19">
        <f t="shared" si="8"/>
        <v>149.4754027072637</v>
      </c>
      <c r="Q19">
        <f t="shared" si="4"/>
        <v>44.264987550267165</v>
      </c>
    </row>
    <row r="20" spans="1:17" x14ac:dyDescent="0.25">
      <c r="A20">
        <f>Input!G21</f>
        <v>17</v>
      </c>
      <c r="B20">
        <f t="shared" si="1"/>
        <v>17</v>
      </c>
      <c r="C20">
        <f t="shared" si="0"/>
        <v>-1.4467631521808617</v>
      </c>
      <c r="D20" s="4">
        <f>Input!I21</f>
        <v>65.703352428571421</v>
      </c>
      <c r="E20">
        <f t="shared" si="2"/>
        <v>64.904918714285699</v>
      </c>
      <c r="F20">
        <f t="shared" si="9"/>
        <v>151.11960661649607</v>
      </c>
      <c r="G20">
        <f t="shared" si="5"/>
        <v>7432.9724100755393</v>
      </c>
      <c r="H20">
        <f t="shared" si="3"/>
        <v>135863.87405967669</v>
      </c>
      <c r="M20" s="4">
        <f>Input!J21</f>
        <v>7.6752642857142774</v>
      </c>
      <c r="N20">
        <f t="shared" si="6"/>
        <v>7.572240571428563</v>
      </c>
      <c r="O20">
        <f t="shared" si="7"/>
        <v>22.245741411039738</v>
      </c>
      <c r="P20">
        <f t="shared" si="8"/>
        <v>215.31162689006987</v>
      </c>
      <c r="Q20">
        <f t="shared" si="4"/>
        <v>43.242803696894029</v>
      </c>
    </row>
    <row r="21" spans="1:17" x14ac:dyDescent="0.25">
      <c r="A21">
        <f>Input!G22</f>
        <v>18</v>
      </c>
      <c r="B21">
        <f t="shared" si="1"/>
        <v>18</v>
      </c>
      <c r="C21">
        <f t="shared" si="0"/>
        <v>-1.3657638599372872</v>
      </c>
      <c r="D21" s="4">
        <f>Input!I22</f>
        <v>75.542113857142866</v>
      </c>
      <c r="E21">
        <f t="shared" si="2"/>
        <v>74.743680142857144</v>
      </c>
      <c r="F21">
        <f t="shared" si="9"/>
        <v>176.04923377119272</v>
      </c>
      <c r="G21">
        <f t="shared" si="5"/>
        <v>10262.815195943575</v>
      </c>
      <c r="H21">
        <f t="shared" si="3"/>
        <v>118107.38031083479</v>
      </c>
      <c r="M21" s="4">
        <f>Input!J22</f>
        <v>9.8387614285714449</v>
      </c>
      <c r="N21">
        <f t="shared" si="6"/>
        <v>9.7357377142857313</v>
      </c>
      <c r="O21">
        <f t="shared" si="7"/>
        <v>24.92962715469665</v>
      </c>
      <c r="P21">
        <f t="shared" si="8"/>
        <v>230.85427632743043</v>
      </c>
      <c r="Q21">
        <f t="shared" si="4"/>
        <v>19.469529049693797</v>
      </c>
    </row>
    <row r="22" spans="1:17" x14ac:dyDescent="0.25">
      <c r="A22">
        <f>Input!G23</f>
        <v>19</v>
      </c>
      <c r="B22">
        <f t="shared" si="1"/>
        <v>19</v>
      </c>
      <c r="C22">
        <f t="shared" si="0"/>
        <v>-1.2847645676937127</v>
      </c>
      <c r="D22" s="4">
        <f>Input!I23</f>
        <v>86.436868142857151</v>
      </c>
      <c r="E22">
        <f t="shared" si="2"/>
        <v>85.638434428571429</v>
      </c>
      <c r="F22">
        <f t="shared" si="9"/>
        <v>203.80385633207743</v>
      </c>
      <c r="G22">
        <f t="shared" si="5"/>
        <v>13963.066933633576</v>
      </c>
      <c r="H22">
        <f t="shared" si="3"/>
        <v>99800.97348346308</v>
      </c>
      <c r="M22" s="4">
        <f>Input!J23</f>
        <v>10.894754285714285</v>
      </c>
      <c r="N22">
        <f t="shared" si="6"/>
        <v>10.791730571428571</v>
      </c>
      <c r="O22">
        <f t="shared" si="7"/>
        <v>27.754622560884716</v>
      </c>
      <c r="P22">
        <f t="shared" si="8"/>
        <v>287.7397046459555</v>
      </c>
      <c r="Q22">
        <f t="shared" si="4"/>
        <v>11.265663101586817</v>
      </c>
    </row>
    <row r="23" spans="1:17" x14ac:dyDescent="0.25">
      <c r="A23">
        <f>Input!G24</f>
        <v>20</v>
      </c>
      <c r="B23">
        <f t="shared" si="1"/>
        <v>20</v>
      </c>
      <c r="C23">
        <f t="shared" si="0"/>
        <v>-1.2037652754501382</v>
      </c>
      <c r="D23" s="4">
        <f>Input!I24</f>
        <v>98.567906428571433</v>
      </c>
      <c r="E23">
        <f t="shared" si="2"/>
        <v>97.769472714285712</v>
      </c>
      <c r="F23">
        <f t="shared" si="9"/>
        <v>234.50153330516889</v>
      </c>
      <c r="G23">
        <f t="shared" si="5"/>
        <v>18695.656393428948</v>
      </c>
      <c r="H23">
        <f t="shared" si="3"/>
        <v>81347.735270684221</v>
      </c>
      <c r="M23" s="4">
        <f>Input!J24</f>
        <v>12.131038285714283</v>
      </c>
      <c r="N23">
        <f t="shared" si="6"/>
        <v>12.028014571428569</v>
      </c>
      <c r="O23">
        <f t="shared" si="7"/>
        <v>30.697676973091468</v>
      </c>
      <c r="P23">
        <f t="shared" si="8"/>
        <v>348.55629419206525</v>
      </c>
      <c r="Q23">
        <f t="shared" si="4"/>
        <v>4.4950448059828441</v>
      </c>
    </row>
    <row r="24" spans="1:17" x14ac:dyDescent="0.25">
      <c r="A24">
        <f>Input!G25</f>
        <v>21</v>
      </c>
      <c r="B24">
        <f t="shared" si="1"/>
        <v>21</v>
      </c>
      <c r="C24">
        <f t="shared" si="0"/>
        <v>-1.1227659832065637</v>
      </c>
      <c r="D24" s="4">
        <f>Input!I25</f>
        <v>112.57912699999999</v>
      </c>
      <c r="E24">
        <f t="shared" si="2"/>
        <v>111.78069328571426</v>
      </c>
      <c r="F24">
        <f t="shared" si="9"/>
        <v>268.23231000451699</v>
      </c>
      <c r="G24">
        <f t="shared" si="5"/>
        <v>24477.108373927149</v>
      </c>
      <c r="H24">
        <f t="shared" si="3"/>
        <v>63244.437170671001</v>
      </c>
      <c r="M24" s="4">
        <f>Input!J25</f>
        <v>14.011220571428552</v>
      </c>
      <c r="N24">
        <f t="shared" si="6"/>
        <v>13.908196857142839</v>
      </c>
      <c r="O24">
        <f t="shared" si="7"/>
        <v>33.73077669934812</v>
      </c>
      <c r="P24">
        <f t="shared" si="8"/>
        <v>392.93467160060305</v>
      </c>
      <c r="Q24">
        <f t="shared" si="4"/>
        <v>5.7585498055765863E-2</v>
      </c>
    </row>
    <row r="25" spans="1:17" x14ac:dyDescent="0.25">
      <c r="A25">
        <f>Input!G26</f>
        <v>22</v>
      </c>
      <c r="B25">
        <f t="shared" si="1"/>
        <v>22</v>
      </c>
      <c r="C25">
        <f t="shared" si="0"/>
        <v>-1.0417666909629892</v>
      </c>
      <c r="D25" s="4">
        <f>Input!I26</f>
        <v>126.95093057142857</v>
      </c>
      <c r="E25">
        <f t="shared" si="2"/>
        <v>126.15249685714285</v>
      </c>
      <c r="F25">
        <f t="shared" si="9"/>
        <v>305.05349957800513</v>
      </c>
      <c r="G25">
        <f t="shared" si="5"/>
        <v>32005.568774529969</v>
      </c>
      <c r="H25">
        <f t="shared" si="3"/>
        <v>46080.322699730765</v>
      </c>
      <c r="M25" s="4">
        <f>Input!J26</f>
        <v>14.371803571428586</v>
      </c>
      <c r="N25">
        <f t="shared" si="6"/>
        <v>14.268779857142873</v>
      </c>
      <c r="O25">
        <f t="shared" si="7"/>
        <v>36.821189573488113</v>
      </c>
      <c r="P25">
        <f t="shared" si="8"/>
        <v>508.61118401390308</v>
      </c>
      <c r="Q25">
        <f t="shared" si="4"/>
        <v>1.4547547460336955E-2</v>
      </c>
    </row>
    <row r="26" spans="1:17" x14ac:dyDescent="0.25">
      <c r="A26">
        <f>Input!G27</f>
        <v>23</v>
      </c>
      <c r="B26">
        <f t="shared" si="1"/>
        <v>23</v>
      </c>
      <c r="C26">
        <f t="shared" si="0"/>
        <v>-0.96076739871941474</v>
      </c>
      <c r="D26" s="4">
        <f>Input!I27</f>
        <v>142.17267928571428</v>
      </c>
      <c r="E26">
        <f t="shared" si="2"/>
        <v>141.37424557142856</v>
      </c>
      <c r="F26">
        <f t="shared" si="9"/>
        <v>344.98539565893395</v>
      </c>
      <c r="G26">
        <f t="shared" si="5"/>
        <v>41457.500439956646</v>
      </c>
      <c r="H26">
        <f t="shared" si="3"/>
        <v>30531.055646665736</v>
      </c>
      <c r="M26" s="4">
        <f>Input!J27</f>
        <v>15.22174871428571</v>
      </c>
      <c r="N26">
        <f t="shared" si="6"/>
        <v>15.118724999999996</v>
      </c>
      <c r="O26">
        <f t="shared" si="7"/>
        <v>39.931896080928837</v>
      </c>
      <c r="P26">
        <f t="shared" si="8"/>
        <v>615.69345909144329</v>
      </c>
      <c r="Q26">
        <f t="shared" si="4"/>
        <v>0.94198352461984691</v>
      </c>
    </row>
    <row r="27" spans="1:17" x14ac:dyDescent="0.25">
      <c r="A27">
        <f>Input!G28</f>
        <v>24</v>
      </c>
      <c r="B27">
        <f t="shared" si="1"/>
        <v>24</v>
      </c>
      <c r="C27">
        <f t="shared" si="0"/>
        <v>-0.87976810647584036</v>
      </c>
      <c r="D27" s="4">
        <f>Input!I28</f>
        <v>158.75949185714285</v>
      </c>
      <c r="E27">
        <f t="shared" si="2"/>
        <v>157.96105814285713</v>
      </c>
      <c r="F27">
        <f t="shared" si="9"/>
        <v>388.00760341014899</v>
      </c>
      <c r="G27">
        <f t="shared" si="5"/>
        <v>52921.412989416167</v>
      </c>
      <c r="H27">
        <f t="shared" si="3"/>
        <v>17347.306423783593</v>
      </c>
      <c r="M27" s="4">
        <f>Input!J28</f>
        <v>16.586812571428567</v>
      </c>
      <c r="N27">
        <f t="shared" si="6"/>
        <v>16.483788857142851</v>
      </c>
      <c r="O27">
        <f t="shared" si="7"/>
        <v>43.022207751215014</v>
      </c>
      <c r="P27">
        <f t="shared" si="8"/>
        <v>704.28767739724628</v>
      </c>
      <c r="Q27">
        <f t="shared" si="4"/>
        <v>5.4551311278649077</v>
      </c>
    </row>
    <row r="28" spans="1:17" x14ac:dyDescent="0.25">
      <c r="A28">
        <f>Input!G29</f>
        <v>25</v>
      </c>
      <c r="B28">
        <f t="shared" si="1"/>
        <v>25</v>
      </c>
      <c r="C28">
        <f t="shared" si="0"/>
        <v>-0.79876881423226587</v>
      </c>
      <c r="D28" s="4">
        <f>Input!I29</f>
        <v>174.57362685714287</v>
      </c>
      <c r="E28">
        <f t="shared" si="2"/>
        <v>173.77519314285715</v>
      </c>
      <c r="F28">
        <f t="shared" si="9"/>
        <v>434.05616806758695</v>
      </c>
      <c r="G28">
        <f t="shared" si="5"/>
        <v>67746.185907767809</v>
      </c>
      <c r="H28">
        <f t="shared" si="3"/>
        <v>7337.7399331182114</v>
      </c>
      <c r="M28" s="4">
        <f>Input!J29</f>
        <v>15.814135000000022</v>
      </c>
      <c r="N28">
        <f t="shared" si="6"/>
        <v>15.711111285714308</v>
      </c>
      <c r="O28">
        <f t="shared" si="7"/>
        <v>46.048564657437957</v>
      </c>
      <c r="P28">
        <f t="shared" si="8"/>
        <v>920.36107708150655</v>
      </c>
      <c r="Q28">
        <f t="shared" si="4"/>
        <v>2.4427959566359325</v>
      </c>
    </row>
    <row r="29" spans="1:17" x14ac:dyDescent="0.25">
      <c r="A29">
        <f>Input!G30</f>
        <v>26</v>
      </c>
      <c r="B29">
        <f t="shared" si="1"/>
        <v>26</v>
      </c>
      <c r="C29">
        <f t="shared" si="0"/>
        <v>-0.71776952198869137</v>
      </c>
      <c r="D29" s="4">
        <f>Input!I30</f>
        <v>191.36648671428571</v>
      </c>
      <c r="E29">
        <f t="shared" si="2"/>
        <v>190.56805299999999</v>
      </c>
      <c r="F29">
        <f t="shared" si="9"/>
        <v>483.02166270326666</v>
      </c>
      <c r="G29">
        <f t="shared" si="5"/>
        <v>85529.113828470639</v>
      </c>
      <c r="H29">
        <f t="shared" si="3"/>
        <v>1346.5314177253351</v>
      </c>
      <c r="M29" s="4">
        <f>Input!J30</f>
        <v>16.792859857142844</v>
      </c>
      <c r="N29">
        <f t="shared" si="6"/>
        <v>16.689836142857128</v>
      </c>
      <c r="O29">
        <f t="shared" si="7"/>
        <v>48.965494635679725</v>
      </c>
      <c r="P29">
        <f t="shared" si="8"/>
        <v>1041.7181311453116</v>
      </c>
      <c r="Q29">
        <f t="shared" si="4"/>
        <v>6.4600838472302105</v>
      </c>
    </row>
    <row r="30" spans="1:17" x14ac:dyDescent="0.25">
      <c r="A30">
        <f>Input!G31</f>
        <v>27</v>
      </c>
      <c r="B30">
        <f t="shared" si="1"/>
        <v>27</v>
      </c>
      <c r="C30">
        <f t="shared" si="0"/>
        <v>-0.63677022974511688</v>
      </c>
      <c r="D30" s="4">
        <f>Input!I31</f>
        <v>207.48969285714287</v>
      </c>
      <c r="E30">
        <f t="shared" si="2"/>
        <v>206.69125914285715</v>
      </c>
      <c r="F30">
        <f t="shared" si="9"/>
        <v>534.74837047963774</v>
      </c>
      <c r="G30">
        <f t="shared" si="5"/>
        <v>107621.46829863287</v>
      </c>
      <c r="H30">
        <f t="shared" si="3"/>
        <v>225.94880070396783</v>
      </c>
      <c r="M30" s="4">
        <f>Input!J31</f>
        <v>16.123206142857157</v>
      </c>
      <c r="N30">
        <f t="shared" si="6"/>
        <v>16.020182428571442</v>
      </c>
      <c r="O30">
        <f t="shared" si="7"/>
        <v>51.726707776371128</v>
      </c>
      <c r="P30">
        <f t="shared" si="8"/>
        <v>1274.9559524130614</v>
      </c>
      <c r="Q30">
        <f t="shared" si="4"/>
        <v>3.504443101963548</v>
      </c>
    </row>
    <row r="31" spans="1:17" x14ac:dyDescent="0.25">
      <c r="A31">
        <f>Input!G32</f>
        <v>28</v>
      </c>
      <c r="B31">
        <f t="shared" si="1"/>
        <v>28</v>
      </c>
      <c r="C31">
        <f t="shared" si="0"/>
        <v>-0.55577093750154249</v>
      </c>
      <c r="D31" s="4">
        <f>Input!I32</f>
        <v>222.06754371428573</v>
      </c>
      <c r="E31">
        <f t="shared" si="2"/>
        <v>221.26911000000001</v>
      </c>
      <c r="F31">
        <f t="shared" si="9"/>
        <v>589.03466188745801</v>
      </c>
      <c r="G31">
        <f t="shared" si="5"/>
        <v>135251.50115508656</v>
      </c>
      <c r="H31">
        <f t="shared" si="3"/>
        <v>4804.9691568174849</v>
      </c>
      <c r="M31" s="4">
        <f>Input!J32</f>
        <v>14.577850857142863</v>
      </c>
      <c r="N31">
        <f t="shared" si="6"/>
        <v>14.47482714285715</v>
      </c>
      <c r="O31">
        <f t="shared" si="7"/>
        <v>54.286291407820229</v>
      </c>
      <c r="P31">
        <f t="shared" si="8"/>
        <v>1584.9526869204321</v>
      </c>
      <c r="Q31">
        <f t="shared" si="4"/>
        <v>0.10670708226025871</v>
      </c>
    </row>
    <row r="32" spans="1:17" x14ac:dyDescent="0.25">
      <c r="A32">
        <f>Input!G33</f>
        <v>29</v>
      </c>
      <c r="B32">
        <f t="shared" si="1"/>
        <v>29</v>
      </c>
      <c r="C32">
        <f t="shared" si="0"/>
        <v>-0.474771645257968</v>
      </c>
      <c r="D32" s="4">
        <f>Input!I33</f>
        <v>236.490859</v>
      </c>
      <c r="E32">
        <f t="shared" si="2"/>
        <v>235.69242528571428</v>
      </c>
      <c r="F32">
        <f t="shared" si="9"/>
        <v>645.63462563581209</v>
      </c>
      <c r="G32">
        <f t="shared" si="5"/>
        <v>168052.60762787971</v>
      </c>
      <c r="H32">
        <f t="shared" si="3"/>
        <v>15855.304589715457</v>
      </c>
      <c r="M32" s="4">
        <f>Input!J33</f>
        <v>14.423315285714267</v>
      </c>
      <c r="N32">
        <f t="shared" si="6"/>
        <v>14.320291571428553</v>
      </c>
      <c r="O32">
        <f t="shared" si="7"/>
        <v>56.599963748354092</v>
      </c>
      <c r="P32">
        <f t="shared" si="8"/>
        <v>1787.5706793882914</v>
      </c>
      <c r="Q32">
        <f t="shared" si="4"/>
        <v>2.9626991035715491E-2</v>
      </c>
    </row>
    <row r="33" spans="1:17" x14ac:dyDescent="0.25">
      <c r="A33">
        <f>Input!G34</f>
        <v>30</v>
      </c>
      <c r="B33">
        <f t="shared" si="1"/>
        <v>30</v>
      </c>
      <c r="C33">
        <f t="shared" si="0"/>
        <v>-0.39377235301439351</v>
      </c>
      <c r="D33" s="4">
        <f>Input!I34</f>
        <v>251.2747571428572</v>
      </c>
      <c r="E33">
        <f t="shared" si="2"/>
        <v>250.47632342857148</v>
      </c>
      <c r="F33">
        <f t="shared" si="9"/>
        <v>704.26096479415128</v>
      </c>
      <c r="G33">
        <f t="shared" si="5"/>
        <v>205920.50073928785</v>
      </c>
      <c r="H33">
        <f t="shared" si="3"/>
        <v>34056.557226097597</v>
      </c>
      <c r="M33" s="4">
        <f>Input!J34</f>
        <v>14.783898142857197</v>
      </c>
      <c r="N33">
        <f t="shared" si="6"/>
        <v>14.680874428571483</v>
      </c>
      <c r="O33">
        <f t="shared" si="7"/>
        <v>58.626339158339235</v>
      </c>
      <c r="P33">
        <f t="shared" si="8"/>
        <v>1931.2038703152614</v>
      </c>
      <c r="Q33">
        <f t="shared" si="4"/>
        <v>0.28377758496068284</v>
      </c>
    </row>
    <row r="34" spans="1:17" x14ac:dyDescent="0.25">
      <c r="A34">
        <f>Input!G35</f>
        <v>31</v>
      </c>
      <c r="B34">
        <f t="shared" si="1"/>
        <v>31</v>
      </c>
      <c r="C34">
        <f t="shared" si="0"/>
        <v>-0.31277306077081907</v>
      </c>
      <c r="D34" s="4">
        <f>Input!I35</f>
        <v>269.69024000000002</v>
      </c>
      <c r="E34">
        <f t="shared" si="2"/>
        <v>268.89180628571432</v>
      </c>
      <c r="F34">
        <f t="shared" si="9"/>
        <v>764.58911969364794</v>
      </c>
      <c r="G34">
        <f t="shared" si="5"/>
        <v>245715.82651984316</v>
      </c>
      <c r="H34">
        <f t="shared" si="3"/>
        <v>59962.464186412893</v>
      </c>
      <c r="M34" s="4">
        <f>Input!J35</f>
        <v>18.41548285714282</v>
      </c>
      <c r="N34">
        <f t="shared" si="6"/>
        <v>18.312459142857104</v>
      </c>
      <c r="O34">
        <f t="shared" si="7"/>
        <v>60.328154899496674</v>
      </c>
      <c r="P34">
        <f t="shared" si="8"/>
        <v>1765.3186899145007</v>
      </c>
      <c r="Q34">
        <f t="shared" si="4"/>
        <v>17.341332025555985</v>
      </c>
    </row>
    <row r="35" spans="1:17" x14ac:dyDescent="0.25">
      <c r="A35">
        <f>Input!G36</f>
        <v>32</v>
      </c>
      <c r="B35">
        <f t="shared" si="1"/>
        <v>32</v>
      </c>
      <c r="C35">
        <f t="shared" ref="C35:C66" si="10">((B35-$Y$3)/$Z$3)</f>
        <v>-0.23177376852724457</v>
      </c>
      <c r="D35" s="4">
        <f>Input!I36</f>
        <v>287.38455714285715</v>
      </c>
      <c r="E35">
        <f t="shared" si="2"/>
        <v>286.58612342857145</v>
      </c>
      <c r="F35">
        <f t="shared" si="9"/>
        <v>826.26252849836567</v>
      </c>
      <c r="G35">
        <f t="shared" si="5"/>
        <v>291250.62218905659</v>
      </c>
      <c r="H35">
        <f t="shared" si="3"/>
        <v>93970.29772431415</v>
      </c>
      <c r="M35" s="4">
        <f>Input!J36</f>
        <v>17.69431714285713</v>
      </c>
      <c r="N35">
        <f t="shared" si="6"/>
        <v>17.591293428571415</v>
      </c>
      <c r="O35">
        <f t="shared" si="7"/>
        <v>61.673408804717752</v>
      </c>
      <c r="P35">
        <f t="shared" si="8"/>
        <v>1943.232896035877</v>
      </c>
      <c r="Q35">
        <f t="shared" si="4"/>
        <v>11.855122062503142</v>
      </c>
    </row>
    <row r="36" spans="1:17" x14ac:dyDescent="0.25">
      <c r="A36">
        <f>Input!G37</f>
        <v>33</v>
      </c>
      <c r="B36">
        <f t="shared" si="1"/>
        <v>33</v>
      </c>
      <c r="C36">
        <f t="shared" si="10"/>
        <v>-0.15077447628367011</v>
      </c>
      <c r="D36" s="4">
        <f>Input!I37</f>
        <v>308.60743542857148</v>
      </c>
      <c r="E36">
        <f t="shared" si="2"/>
        <v>307.80900171428578</v>
      </c>
      <c r="F36">
        <f t="shared" si="9"/>
        <v>888.89888792095405</v>
      </c>
      <c r="G36">
        <f t="shared" si="5"/>
        <v>337665.45585167874</v>
      </c>
      <c r="H36">
        <f t="shared" si="3"/>
        <v>136295.43097902945</v>
      </c>
      <c r="M36" s="4">
        <f>Input!J37</f>
        <v>21.22287828571433</v>
      </c>
      <c r="N36">
        <f t="shared" si="6"/>
        <v>21.119854571428615</v>
      </c>
      <c r="O36">
        <f t="shared" si="7"/>
        <v>62.636359422588349</v>
      </c>
      <c r="P36">
        <f t="shared" si="8"/>
        <v>1723.62017505637</v>
      </c>
      <c r="Q36">
        <f t="shared" si="4"/>
        <v>48.604432573389275</v>
      </c>
    </row>
    <row r="37" spans="1:17" x14ac:dyDescent="0.25">
      <c r="A37">
        <f>Input!G38</f>
        <v>34</v>
      </c>
      <c r="B37">
        <f t="shared" si="1"/>
        <v>34</v>
      </c>
      <c r="C37">
        <f t="shared" si="10"/>
        <v>-6.9775184040095653E-2</v>
      </c>
      <c r="D37" s="4">
        <f>Input!I38</f>
        <v>331.53020428571432</v>
      </c>
      <c r="E37">
        <f t="shared" si="2"/>
        <v>330.73177057142863</v>
      </c>
      <c r="F37">
        <f t="shared" si="9"/>
        <v>952.09723292322792</v>
      </c>
      <c r="G37">
        <f t="shared" si="5"/>
        <v>386095.03780366539</v>
      </c>
      <c r="H37">
        <f t="shared" si="3"/>
        <v>186952.85861164916</v>
      </c>
      <c r="M37" s="4">
        <f>Input!J38</f>
        <v>22.922768857142842</v>
      </c>
      <c r="N37">
        <f t="shared" si="6"/>
        <v>22.819745142857126</v>
      </c>
      <c r="O37">
        <f t="shared" si="7"/>
        <v>63.198345002273861</v>
      </c>
      <c r="P37">
        <f t="shared" si="8"/>
        <v>1630.4313266068893</v>
      </c>
      <c r="Q37">
        <f t="shared" si="4"/>
        <v>75.196273681662078</v>
      </c>
    </row>
    <row r="38" spans="1:17" x14ac:dyDescent="0.25">
      <c r="A38">
        <f>Input!G39</f>
        <v>35</v>
      </c>
      <c r="B38">
        <f t="shared" si="1"/>
        <v>35</v>
      </c>
      <c r="C38">
        <f t="shared" si="10"/>
        <v>1.1224108203478822E-2</v>
      </c>
      <c r="D38" s="4">
        <f>Input!I39</f>
        <v>358.34211714285715</v>
      </c>
      <c r="E38">
        <f t="shared" si="2"/>
        <v>357.54368342857146</v>
      </c>
      <c r="F38">
        <f t="shared" si="9"/>
        <v>1015.4456178495877</v>
      </c>
      <c r="G38">
        <f t="shared" si="5"/>
        <v>432834.9553149151</v>
      </c>
      <c r="H38">
        <f t="shared" si="3"/>
        <v>245747.08358962118</v>
      </c>
      <c r="M38" s="4">
        <f>Input!J39</f>
        <v>26.811912857142829</v>
      </c>
      <c r="N38">
        <f t="shared" si="6"/>
        <v>26.708889142857114</v>
      </c>
      <c r="O38">
        <f t="shared" si="7"/>
        <v>63.348384926359806</v>
      </c>
      <c r="P38">
        <f t="shared" si="8"/>
        <v>1342.4526512693119</v>
      </c>
      <c r="Q38">
        <f t="shared" si="4"/>
        <v>157.77174972200569</v>
      </c>
    </row>
    <row r="39" spans="1:17" x14ac:dyDescent="0.25">
      <c r="A39">
        <f>Input!G40</f>
        <v>36</v>
      </c>
      <c r="B39">
        <f t="shared" si="1"/>
        <v>36</v>
      </c>
      <c r="C39">
        <f t="shared" si="10"/>
        <v>9.2223400447053294E-2</v>
      </c>
      <c r="D39" s="4">
        <f>Input!I40</f>
        <v>386.33880228571428</v>
      </c>
      <c r="E39">
        <f t="shared" si="2"/>
        <v>385.54036857142859</v>
      </c>
      <c r="F39">
        <f t="shared" si="9"/>
        <v>1078.5291543649823</v>
      </c>
      <c r="G39">
        <f t="shared" si="5"/>
        <v>480233.45723562385</v>
      </c>
      <c r="H39">
        <f t="shared" si="3"/>
        <v>312271.27302815561</v>
      </c>
      <c r="M39" s="4">
        <f>Input!J40</f>
        <v>27.996685142857132</v>
      </c>
      <c r="N39">
        <f t="shared" si="6"/>
        <v>27.893661428571416</v>
      </c>
      <c r="O39">
        <f t="shared" si="7"/>
        <v>63.083536515394556</v>
      </c>
      <c r="P39">
        <f t="shared" si="8"/>
        <v>1238.3273086262157</v>
      </c>
      <c r="Q39">
        <f t="shared" si="4"/>
        <v>188.93862690409847</v>
      </c>
    </row>
    <row r="40" spans="1:17" x14ac:dyDescent="0.25">
      <c r="A40">
        <f>Input!G41</f>
        <v>37</v>
      </c>
      <c r="B40">
        <f t="shared" si="1"/>
        <v>37</v>
      </c>
      <c r="C40">
        <f t="shared" si="10"/>
        <v>0.17322269269062776</v>
      </c>
      <c r="D40" s="4">
        <f>Input!I41</f>
        <v>416.0611341428571</v>
      </c>
      <c r="E40">
        <f t="shared" si="2"/>
        <v>415.26270042857141</v>
      </c>
      <c r="F40">
        <f t="shared" si="9"/>
        <v>1140.9381453727894</v>
      </c>
      <c r="G40">
        <f t="shared" si="5"/>
        <v>526604.85139498883</v>
      </c>
      <c r="H40">
        <f t="shared" si="3"/>
        <v>385915.98844720231</v>
      </c>
      <c r="M40" s="4">
        <f>Input!J41</f>
        <v>29.722331857142819</v>
      </c>
      <c r="N40">
        <f t="shared" si="6"/>
        <v>29.619308142857104</v>
      </c>
      <c r="O40">
        <f t="shared" si="7"/>
        <v>62.408991007807145</v>
      </c>
      <c r="P40">
        <f t="shared" si="8"/>
        <v>1075.1633023839981</v>
      </c>
      <c r="Q40">
        <f t="shared" si="4"/>
        <v>239.35621931302126</v>
      </c>
    </row>
    <row r="41" spans="1:17" x14ac:dyDescent="0.25">
      <c r="A41">
        <f>Input!G42</f>
        <v>38</v>
      </c>
      <c r="B41">
        <f t="shared" si="1"/>
        <v>38</v>
      </c>
      <c r="C41">
        <f t="shared" si="10"/>
        <v>0.25422198493420223</v>
      </c>
      <c r="D41" s="4">
        <f>Input!I42</f>
        <v>442.40944042857137</v>
      </c>
      <c r="E41">
        <f t="shared" si="2"/>
        <v>441.61100671428568</v>
      </c>
      <c r="F41">
        <f t="shared" si="9"/>
        <v>1202.2760497147865</v>
      </c>
      <c r="G41">
        <f t="shared" si="5"/>
        <v>578611.30764295382</v>
      </c>
      <c r="H41">
        <f t="shared" si="3"/>
        <v>465887.16068569937</v>
      </c>
      <c r="M41" s="4">
        <f>Input!J42</f>
        <v>26.348306285714273</v>
      </c>
      <c r="N41">
        <f t="shared" si="6"/>
        <v>26.245282571428557</v>
      </c>
      <c r="O41">
        <f t="shared" si="7"/>
        <v>61.337904341997152</v>
      </c>
      <c r="P41">
        <f t="shared" si="8"/>
        <v>1231.4921027321852</v>
      </c>
      <c r="Q41">
        <f t="shared" si="4"/>
        <v>146.3402137892964</v>
      </c>
    </row>
    <row r="42" spans="1:17" x14ac:dyDescent="0.25">
      <c r="A42">
        <f>Input!G43</f>
        <v>39</v>
      </c>
      <c r="B42">
        <f t="shared" si="1"/>
        <v>39</v>
      </c>
      <c r="C42">
        <f t="shared" si="10"/>
        <v>0.33522127717777672</v>
      </c>
      <c r="D42" s="4">
        <f>Input!I43</f>
        <v>469.3758888571428</v>
      </c>
      <c r="E42">
        <f t="shared" si="2"/>
        <v>468.5774551428571</v>
      </c>
      <c r="F42">
        <f t="shared" si="9"/>
        <v>1262.167020160939</v>
      </c>
      <c r="G42">
        <f t="shared" si="5"/>
        <v>629784.39770558837</v>
      </c>
      <c r="H42">
        <f t="shared" si="3"/>
        <v>551232.36347919481</v>
      </c>
      <c r="M42" s="4">
        <f>Input!J43</f>
        <v>26.966448428571425</v>
      </c>
      <c r="N42">
        <f t="shared" si="6"/>
        <v>26.86342471428571</v>
      </c>
      <c r="O42">
        <f t="shared" si="7"/>
        <v>59.890970446152565</v>
      </c>
      <c r="P42">
        <f t="shared" si="8"/>
        <v>1090.8187770705563</v>
      </c>
      <c r="Q42">
        <f t="shared" si="4"/>
        <v>161.67778782302949</v>
      </c>
    </row>
    <row r="43" spans="1:17" x14ac:dyDescent="0.25">
      <c r="A43">
        <f>Input!G44</f>
        <v>40</v>
      </c>
      <c r="B43">
        <f t="shared" si="1"/>
        <v>40</v>
      </c>
      <c r="C43">
        <f t="shared" si="10"/>
        <v>0.41622056942135116</v>
      </c>
      <c r="D43" s="4">
        <f>Input!I44</f>
        <v>492.24714599999999</v>
      </c>
      <c r="E43">
        <f t="shared" si="2"/>
        <v>491.44871228571429</v>
      </c>
      <c r="F43">
        <f t="shared" si="9"/>
        <v>1320.2627765308935</v>
      </c>
      <c r="G43">
        <f t="shared" si="5"/>
        <v>686932.75309061212</v>
      </c>
      <c r="H43">
        <f t="shared" si="3"/>
        <v>640873.89726728981</v>
      </c>
      <c r="M43" s="4">
        <f>Input!J44</f>
        <v>22.871257142857189</v>
      </c>
      <c r="N43">
        <f t="shared" si="6"/>
        <v>22.768233428571474</v>
      </c>
      <c r="O43">
        <f t="shared" si="7"/>
        <v>58.095756369954302</v>
      </c>
      <c r="P43">
        <f t="shared" si="8"/>
        <v>1248.0338771739298</v>
      </c>
      <c r="Q43">
        <f t="shared" si="4"/>
        <v>74.305551390175509</v>
      </c>
    </row>
    <row r="44" spans="1:17" x14ac:dyDescent="0.25">
      <c r="A44">
        <f>Input!G45</f>
        <v>41</v>
      </c>
      <c r="B44">
        <f t="shared" si="1"/>
        <v>41</v>
      </c>
      <c r="C44">
        <f t="shared" si="10"/>
        <v>0.49721986166492566</v>
      </c>
      <c r="D44" s="4">
        <f>Input!I45</f>
        <v>514.21694585714283</v>
      </c>
      <c r="E44">
        <f t="shared" si="2"/>
        <v>513.41851214285714</v>
      </c>
      <c r="F44">
        <f t="shared" si="9"/>
        <v>1376.2486056279538</v>
      </c>
      <c r="G44">
        <f t="shared" si="5"/>
        <v>744475.77022350067</v>
      </c>
      <c r="H44">
        <f t="shared" si="3"/>
        <v>733646.7733482914</v>
      </c>
      <c r="M44" s="4">
        <f>Input!J45</f>
        <v>21.969799857142846</v>
      </c>
      <c r="N44">
        <f t="shared" si="6"/>
        <v>21.86677614285713</v>
      </c>
      <c r="O44">
        <f t="shared" si="7"/>
        <v>55.985829097060417</v>
      </c>
      <c r="P44">
        <f t="shared" si="8"/>
        <v>1164.1097744917279</v>
      </c>
      <c r="Q44">
        <f t="shared" si="4"/>
        <v>59.576932613490158</v>
      </c>
    </row>
    <row r="45" spans="1:17" x14ac:dyDescent="0.25">
      <c r="A45">
        <f>Input!G46</f>
        <v>42</v>
      </c>
      <c r="B45">
        <f t="shared" si="1"/>
        <v>42</v>
      </c>
      <c r="C45">
        <f t="shared" si="10"/>
        <v>0.57821915390850009</v>
      </c>
      <c r="D45" s="4">
        <f>Input!I46</f>
        <v>533.53388599999994</v>
      </c>
      <c r="E45">
        <f t="shared" si="2"/>
        <v>532.73545228571425</v>
      </c>
      <c r="F45">
        <f t="shared" si="9"/>
        <v>1429.8483182920352</v>
      </c>
      <c r="G45">
        <f t="shared" si="5"/>
        <v>804811.49435407517</v>
      </c>
      <c r="H45">
        <f t="shared" si="3"/>
        <v>828339.42234362394</v>
      </c>
      <c r="M45" s="4">
        <f>Input!J46</f>
        <v>19.316940142857106</v>
      </c>
      <c r="N45">
        <f t="shared" si="6"/>
        <v>19.213916428571391</v>
      </c>
      <c r="O45">
        <f t="shared" si="7"/>
        <v>53.599712664081352</v>
      </c>
      <c r="P45">
        <f t="shared" si="8"/>
        <v>1182.3829827500108</v>
      </c>
      <c r="Q45">
        <f t="shared" si="4"/>
        <v>25.661820891464018</v>
      </c>
    </row>
    <row r="46" spans="1:17" x14ac:dyDescent="0.25">
      <c r="A46">
        <f>Input!G47</f>
        <v>43</v>
      </c>
      <c r="B46">
        <f t="shared" si="1"/>
        <v>43</v>
      </c>
      <c r="C46">
        <f t="shared" si="10"/>
        <v>0.65921844615207459</v>
      </c>
      <c r="D46" s="4">
        <f>Input!I47</f>
        <v>553.21140900000012</v>
      </c>
      <c r="E46">
        <f t="shared" si="2"/>
        <v>552.41297528571442</v>
      </c>
      <c r="F46">
        <f t="shared" si="9"/>
        <v>1480.8280390992707</v>
      </c>
      <c r="G46">
        <f t="shared" si="5"/>
        <v>861954.53071592969</v>
      </c>
      <c r="H46">
        <f t="shared" si="3"/>
        <v>923734.85801684426</v>
      </c>
      <c r="M46" s="4">
        <f>Input!J47</f>
        <v>19.677523000000178</v>
      </c>
      <c r="N46">
        <f t="shared" si="6"/>
        <v>19.574499285714463</v>
      </c>
      <c r="O46">
        <f t="shared" si="7"/>
        <v>50.979720807235545</v>
      </c>
      <c r="P46">
        <f t="shared" si="8"/>
        <v>986.28793881581089</v>
      </c>
      <c r="Q46">
        <f t="shared" si="4"/>
        <v>29.445085950938982</v>
      </c>
    </row>
    <row r="47" spans="1:17" x14ac:dyDescent="0.25">
      <c r="A47">
        <f>Input!G48</f>
        <v>44</v>
      </c>
      <c r="B47">
        <f t="shared" si="1"/>
        <v>44</v>
      </c>
      <c r="C47">
        <f t="shared" si="10"/>
        <v>0.74021773839564908</v>
      </c>
      <c r="D47" s="4">
        <f>Input!I48</f>
        <v>571.75567157142848</v>
      </c>
      <c r="E47">
        <f t="shared" si="2"/>
        <v>570.95723785714279</v>
      </c>
      <c r="F47">
        <f t="shared" si="9"/>
        <v>1528.9987535394196</v>
      </c>
      <c r="G47">
        <f t="shared" si="5"/>
        <v>917843.54577079415</v>
      </c>
      <c r="H47">
        <f t="shared" si="3"/>
        <v>1018650.1080442343</v>
      </c>
      <c r="M47" s="4">
        <f>Input!J48</f>
        <v>18.544262571428362</v>
      </c>
      <c r="N47">
        <f t="shared" si="6"/>
        <v>18.441238857142647</v>
      </c>
      <c r="O47">
        <f t="shared" si="7"/>
        <v>48.170714440148942</v>
      </c>
      <c r="P47">
        <f t="shared" si="8"/>
        <v>883.84171844056743</v>
      </c>
      <c r="Q47">
        <f t="shared" si="4"/>
        <v>18.430469037070299</v>
      </c>
    </row>
    <row r="48" spans="1:17" x14ac:dyDescent="0.25">
      <c r="A48">
        <f>Input!G49</f>
        <v>45</v>
      </c>
      <c r="B48">
        <f t="shared" si="1"/>
        <v>45</v>
      </c>
      <c r="C48">
        <f t="shared" si="10"/>
        <v>0.82121703063922347</v>
      </c>
      <c r="D48" s="4">
        <f>Input!I49</f>
        <v>591.74226571428574</v>
      </c>
      <c r="E48">
        <f t="shared" si="2"/>
        <v>590.94383200000004</v>
      </c>
      <c r="F48">
        <f t="shared" si="9"/>
        <v>1574.2175882230604</v>
      </c>
      <c r="G48">
        <f t="shared" si="5"/>
        <v>966827.2796770063</v>
      </c>
      <c r="H48">
        <f t="shared" si="3"/>
        <v>1111971.9607414948</v>
      </c>
      <c r="M48" s="4">
        <f>Input!J49</f>
        <v>19.986594142857257</v>
      </c>
      <c r="N48">
        <f t="shared" si="6"/>
        <v>19.883570428571542</v>
      </c>
      <c r="O48">
        <f t="shared" si="7"/>
        <v>45.218834683640701</v>
      </c>
      <c r="P48">
        <f t="shared" si="8"/>
        <v>641.87561487418509</v>
      </c>
      <c r="Q48">
        <f t="shared" si="4"/>
        <v>32.894856585187135</v>
      </c>
    </row>
    <row r="49" spans="1:17" x14ac:dyDescent="0.25">
      <c r="A49">
        <f>Input!G50</f>
        <v>46</v>
      </c>
      <c r="B49">
        <f t="shared" si="1"/>
        <v>46</v>
      </c>
      <c r="C49">
        <f t="shared" si="10"/>
        <v>0.90221632288279796</v>
      </c>
      <c r="D49" s="4">
        <f>Input!I50</f>
        <v>612.57880514285716</v>
      </c>
      <c r="E49">
        <f t="shared" si="2"/>
        <v>611.78037142857147</v>
      </c>
      <c r="F49">
        <f t="shared" si="9"/>
        <v>1616.3878491673754</v>
      </c>
      <c r="G49">
        <f t="shared" si="5"/>
        <v>1009236.1843287215</v>
      </c>
      <c r="H49">
        <f t="shared" si="3"/>
        <v>1202687.4403950004</v>
      </c>
      <c r="M49" s="4">
        <f>Input!J50</f>
        <v>20.836539428571427</v>
      </c>
      <c r="N49">
        <f t="shared" si="6"/>
        <v>20.733515714285712</v>
      </c>
      <c r="O49">
        <f t="shared" si="7"/>
        <v>42.170260944315054</v>
      </c>
      <c r="P49">
        <f t="shared" si="8"/>
        <v>459.53404605718572</v>
      </c>
      <c r="Q49">
        <f t="shared" si="4"/>
        <v>43.366822392565204</v>
      </c>
    </row>
    <row r="50" spans="1:17" x14ac:dyDescent="0.25">
      <c r="A50">
        <f>Input!G51</f>
        <v>47</v>
      </c>
      <c r="B50">
        <f t="shared" si="1"/>
        <v>47</v>
      </c>
      <c r="C50">
        <f t="shared" si="10"/>
        <v>0.98321561512637246</v>
      </c>
      <c r="D50" s="4">
        <f>Input!I51</f>
        <v>633.28656485714271</v>
      </c>
      <c r="E50">
        <f t="shared" si="2"/>
        <v>632.48813114285701</v>
      </c>
      <c r="F50">
        <f t="shared" si="9"/>
        <v>1655.4578890309006</v>
      </c>
      <c r="G50">
        <f t="shared" si="5"/>
        <v>1046467.1255535224</v>
      </c>
      <c r="H50">
        <f t="shared" si="3"/>
        <v>1289907.8734186818</v>
      </c>
      <c r="M50" s="4">
        <f>Input!J51</f>
        <v>20.707759714285544</v>
      </c>
      <c r="N50">
        <f t="shared" si="6"/>
        <v>20.604735999999829</v>
      </c>
      <c r="O50">
        <f t="shared" si="7"/>
        <v>39.07003986352511</v>
      </c>
      <c r="P50">
        <f t="shared" si="8"/>
        <v>340.96744677232169</v>
      </c>
      <c r="Q50">
        <f t="shared" si="4"/>
        <v>41.687287863594001</v>
      </c>
    </row>
    <row r="51" spans="1:17" x14ac:dyDescent="0.25">
      <c r="A51">
        <f>Input!G52</f>
        <v>48</v>
      </c>
      <c r="B51">
        <f t="shared" si="1"/>
        <v>48</v>
      </c>
      <c r="C51">
        <f t="shared" si="10"/>
        <v>1.0642149073699469</v>
      </c>
      <c r="D51" s="4">
        <f>Input!I52</f>
        <v>655.2563648571429</v>
      </c>
      <c r="E51">
        <f t="shared" si="2"/>
        <v>654.45793114285721</v>
      </c>
      <c r="F51">
        <f t="shared" si="9"/>
        <v>1691.4189141987072</v>
      </c>
      <c r="G51">
        <f t="shared" si="5"/>
        <v>1075288.0803801548</v>
      </c>
      <c r="H51">
        <f t="shared" si="3"/>
        <v>1372885.8981731276</v>
      </c>
      <c r="M51" s="4">
        <f>Input!J52</f>
        <v>21.969800000000191</v>
      </c>
      <c r="N51">
        <f t="shared" si="6"/>
        <v>21.866776285714476</v>
      </c>
      <c r="O51">
        <f t="shared" si="7"/>
        <v>35.961025167806696</v>
      </c>
      <c r="P51">
        <f t="shared" si="8"/>
        <v>198.64785155035779</v>
      </c>
      <c r="Q51">
        <f t="shared" si="4"/>
        <v>59.576934818810308</v>
      </c>
    </row>
    <row r="52" spans="1:17" x14ac:dyDescent="0.25">
      <c r="A52">
        <f>Input!G53</f>
        <v>49</v>
      </c>
      <c r="B52">
        <f t="shared" si="1"/>
        <v>49</v>
      </c>
      <c r="C52">
        <f t="shared" si="10"/>
        <v>1.1452141996135214</v>
      </c>
      <c r="D52" s="4">
        <f>Input!I53</f>
        <v>678.23064557142857</v>
      </c>
      <c r="E52">
        <f t="shared" si="2"/>
        <v>677.43221185714287</v>
      </c>
      <c r="F52">
        <f t="shared" si="9"/>
        <v>1724.3018751959098</v>
      </c>
      <c r="G52">
        <f t="shared" si="5"/>
        <v>1095936.0920190231</v>
      </c>
      <c r="H52">
        <f t="shared" si="3"/>
        <v>1451025.2586487492</v>
      </c>
      <c r="M52" s="4">
        <f>Input!J53</f>
        <v>22.974280714285669</v>
      </c>
      <c r="N52">
        <f t="shared" si="6"/>
        <v>22.871256999999954</v>
      </c>
      <c r="O52">
        <f t="shared" si="7"/>
        <v>32.882960997202595</v>
      </c>
      <c r="P52">
        <f t="shared" si="8"/>
        <v>100.23421692760334</v>
      </c>
      <c r="Q52">
        <f t="shared" si="4"/>
        <v>76.092305378878009</v>
      </c>
    </row>
    <row r="53" spans="1:17" x14ac:dyDescent="0.25">
      <c r="A53">
        <f>Input!G54</f>
        <v>50</v>
      </c>
      <c r="B53">
        <f t="shared" si="1"/>
        <v>50</v>
      </c>
      <c r="C53">
        <f t="shared" si="10"/>
        <v>1.2262134918570959</v>
      </c>
      <c r="D53" s="4">
        <f>Input!I54</f>
        <v>701.79731257142862</v>
      </c>
      <c r="E53">
        <f t="shared" si="2"/>
        <v>700.99887885714293</v>
      </c>
      <c r="F53">
        <f t="shared" si="9"/>
        <v>1754.1736078930526</v>
      </c>
      <c r="G53">
        <f t="shared" si="5"/>
        <v>1109177.0098798617</v>
      </c>
      <c r="H53">
        <f t="shared" si="3"/>
        <v>1523883.6671879753</v>
      </c>
      <c r="M53" s="4">
        <f>Input!J54</f>
        <v>23.566667000000052</v>
      </c>
      <c r="N53">
        <f t="shared" si="6"/>
        <v>23.463643285714337</v>
      </c>
      <c r="O53">
        <f t="shared" si="7"/>
        <v>29.871732697142658</v>
      </c>
      <c r="P53">
        <f t="shared" si="8"/>
        <v>41.063609904859767</v>
      </c>
      <c r="Q53">
        <f t="shared" si="4"/>
        <v>86.778105083618058</v>
      </c>
    </row>
    <row r="54" spans="1:17" x14ac:dyDescent="0.25">
      <c r="A54">
        <f>Input!G55</f>
        <v>51</v>
      </c>
      <c r="B54">
        <f t="shared" si="1"/>
        <v>51</v>
      </c>
      <c r="C54">
        <f t="shared" si="10"/>
        <v>1.3072127841006702</v>
      </c>
      <c r="D54" s="4">
        <f>Input!I55</f>
        <v>725.13217628571431</v>
      </c>
      <c r="E54">
        <f t="shared" si="2"/>
        <v>724.33374257142862</v>
      </c>
      <c r="F54">
        <f t="shared" si="9"/>
        <v>1781.1324077896688</v>
      </c>
      <c r="G54">
        <f t="shared" si="5"/>
        <v>1116823.4188070544</v>
      </c>
      <c r="H54">
        <f t="shared" si="3"/>
        <v>1591169.3934466671</v>
      </c>
      <c r="M54" s="4">
        <f>Input!J55</f>
        <v>23.334863714285689</v>
      </c>
      <c r="N54">
        <f t="shared" si="6"/>
        <v>23.231839999999973</v>
      </c>
      <c r="O54">
        <f t="shared" si="7"/>
        <v>26.958799896616284</v>
      </c>
      <c r="P54">
        <f t="shared" si="8"/>
        <v>13.890230070986263</v>
      </c>
      <c r="Q54">
        <f t="shared" si="4"/>
        <v>82.513121659266616</v>
      </c>
    </row>
    <row r="55" spans="1:17" x14ac:dyDescent="0.25">
      <c r="A55">
        <f>Input!G56</f>
        <v>52</v>
      </c>
      <c r="B55">
        <f t="shared" si="1"/>
        <v>52</v>
      </c>
      <c r="C55">
        <f t="shared" si="10"/>
        <v>1.3882120763442447</v>
      </c>
      <c r="D55" s="4">
        <f>Input!I56</f>
        <v>745.58237685714289</v>
      </c>
      <c r="E55">
        <f t="shared" si="2"/>
        <v>744.7839431428572</v>
      </c>
      <c r="F55">
        <f t="shared" si="9"/>
        <v>1805.3032253083427</v>
      </c>
      <c r="G55">
        <f t="shared" si="5"/>
        <v>1124701.1478447965</v>
      </c>
      <c r="H55">
        <f t="shared" si="3"/>
        <v>1652732.5159172802</v>
      </c>
      <c r="M55" s="4">
        <f>Input!J56</f>
        <v>20.450200571428581</v>
      </c>
      <c r="N55">
        <f t="shared" si="6"/>
        <v>20.347176857142866</v>
      </c>
      <c r="O55">
        <f t="shared" si="7"/>
        <v>24.170817518673939</v>
      </c>
      <c r="P55">
        <f t="shared" si="8"/>
        <v>14.62022790851378</v>
      </c>
      <c r="Q55">
        <f t="shared" si="4"/>
        <v>38.427727636818808</v>
      </c>
    </row>
    <row r="56" spans="1:17" x14ac:dyDescent="0.25">
      <c r="A56">
        <f>Input!G57</f>
        <v>53</v>
      </c>
      <c r="B56">
        <f t="shared" si="1"/>
        <v>53</v>
      </c>
      <c r="C56">
        <f t="shared" si="10"/>
        <v>1.4692113685878192</v>
      </c>
      <c r="D56" s="4">
        <f>Input!I57</f>
        <v>766.00682157142876</v>
      </c>
      <c r="E56">
        <f t="shared" si="2"/>
        <v>765.20838785714307</v>
      </c>
      <c r="F56">
        <f t="shared" si="9"/>
        <v>1826.8326670022236</v>
      </c>
      <c r="G56">
        <f t="shared" si="5"/>
        <v>1127046.1100703117</v>
      </c>
      <c r="H56">
        <f t="shared" si="3"/>
        <v>1708551.9497369009</v>
      </c>
      <c r="M56" s="4">
        <f>Input!J57</f>
        <v>20.424444714285869</v>
      </c>
      <c r="N56">
        <f t="shared" si="6"/>
        <v>20.321421000000154</v>
      </c>
      <c r="O56">
        <f t="shared" si="7"/>
        <v>21.52944169388088</v>
      </c>
      <c r="P56">
        <f t="shared" si="8"/>
        <v>1.459313996844072</v>
      </c>
      <c r="Q56">
        <f t="shared" si="4"/>
        <v>38.109069357985248</v>
      </c>
    </row>
    <row r="57" spans="1:17" x14ac:dyDescent="0.25">
      <c r="A57">
        <f>Input!G58</f>
        <v>54</v>
      </c>
      <c r="B57">
        <f t="shared" si="1"/>
        <v>54</v>
      </c>
      <c r="C57">
        <f t="shared" si="10"/>
        <v>1.5502106608313937</v>
      </c>
      <c r="D57" s="4">
        <f>Input!I58</f>
        <v>787.30696757142869</v>
      </c>
      <c r="E57">
        <f t="shared" si="2"/>
        <v>786.50853385714299</v>
      </c>
      <c r="F57">
        <f t="shared" si="9"/>
        <v>1845.8839768155342</v>
      </c>
      <c r="G57">
        <f t="shared" si="5"/>
        <v>1122276.3291432876</v>
      </c>
      <c r="H57">
        <f t="shared" si="3"/>
        <v>1758719.4417048474</v>
      </c>
      <c r="M57" s="4">
        <f>Input!J58</f>
        <v>21.300145999999927</v>
      </c>
      <c r="N57">
        <f t="shared" si="6"/>
        <v>21.197122285714212</v>
      </c>
      <c r="O57">
        <f t="shared" si="7"/>
        <v>19.051309813310606</v>
      </c>
      <c r="P57">
        <f t="shared" si="8"/>
        <v>4.6045111667228742</v>
      </c>
      <c r="Q57">
        <f t="shared" si="4"/>
        <v>49.687775654966607</v>
      </c>
    </row>
    <row r="58" spans="1:17" x14ac:dyDescent="0.25">
      <c r="A58">
        <f>Input!G59</f>
        <v>55</v>
      </c>
      <c r="B58">
        <f t="shared" si="1"/>
        <v>55</v>
      </c>
      <c r="C58">
        <f t="shared" si="10"/>
        <v>1.6312099530749682</v>
      </c>
      <c r="D58" s="4">
        <f>Input!I59</f>
        <v>806.00576557142847</v>
      </c>
      <c r="E58">
        <f t="shared" si="2"/>
        <v>805.20733185714278</v>
      </c>
      <c r="F58">
        <f t="shared" si="9"/>
        <v>1862.6321543223075</v>
      </c>
      <c r="G58">
        <f t="shared" si="5"/>
        <v>1118147.255165485</v>
      </c>
      <c r="H58">
        <f t="shared" si="3"/>
        <v>1803421.7104849457</v>
      </c>
      <c r="M58" s="4">
        <f>Input!J59</f>
        <v>18.698797999999783</v>
      </c>
      <c r="N58">
        <f t="shared" si="6"/>
        <v>18.595774285714068</v>
      </c>
      <c r="O58">
        <f t="shared" si="7"/>
        <v>16.748177506773303</v>
      </c>
      <c r="P58">
        <f t="shared" si="8"/>
        <v>3.4136138575522916</v>
      </c>
      <c r="Q58">
        <f t="shared" si="4"/>
        <v>19.781213744799391</v>
      </c>
    </row>
    <row r="59" spans="1:17" x14ac:dyDescent="0.25">
      <c r="A59">
        <f>Input!G60</f>
        <v>56</v>
      </c>
      <c r="B59">
        <f t="shared" si="1"/>
        <v>56</v>
      </c>
      <c r="C59">
        <f t="shared" si="10"/>
        <v>1.7122092453185427</v>
      </c>
      <c r="D59" s="4">
        <f>Input!I60</f>
        <v>826.01811557142844</v>
      </c>
      <c r="E59">
        <f t="shared" si="2"/>
        <v>825.21968185714275</v>
      </c>
      <c r="F59">
        <f t="shared" si="9"/>
        <v>1877.2593447160218</v>
      </c>
      <c r="G59">
        <f t="shared" si="5"/>
        <v>1106787.4522282241</v>
      </c>
      <c r="H59">
        <f t="shared" si="3"/>
        <v>1842921.8229954557</v>
      </c>
      <c r="M59" s="4">
        <f>Input!J60</f>
        <v>20.012349999999969</v>
      </c>
      <c r="N59">
        <f t="shared" si="6"/>
        <v>19.909326285714254</v>
      </c>
      <c r="O59">
        <f t="shared" si="7"/>
        <v>14.627190393714361</v>
      </c>
      <c r="P59">
        <f t="shared" si="8"/>
        <v>27.900959581553504</v>
      </c>
      <c r="Q59">
        <f t="shared" si="4"/>
        <v>33.190960430485553</v>
      </c>
    </row>
    <row r="60" spans="1:17" x14ac:dyDescent="0.25">
      <c r="A60">
        <f>Input!G61</f>
        <v>57</v>
      </c>
      <c r="B60">
        <f t="shared" si="1"/>
        <v>57</v>
      </c>
      <c r="C60">
        <f t="shared" si="10"/>
        <v>1.7932085375621172</v>
      </c>
      <c r="D60" s="4">
        <f>Input!I61</f>
        <v>844.33057471428572</v>
      </c>
      <c r="E60">
        <f t="shared" si="2"/>
        <v>843.53214100000002</v>
      </c>
      <c r="F60">
        <f t="shared" si="9"/>
        <v>1889.950609857515</v>
      </c>
      <c r="G60">
        <f t="shared" si="5"/>
        <v>1094991.6119661063</v>
      </c>
      <c r="H60">
        <f t="shared" si="3"/>
        <v>1877540.7565402947</v>
      </c>
      <c r="M60" s="4">
        <f>Input!J61</f>
        <v>18.312459142857278</v>
      </c>
      <c r="N60">
        <f t="shared" si="6"/>
        <v>18.209435428571563</v>
      </c>
      <c r="O60">
        <f t="shared" si="7"/>
        <v>12.691265141493163</v>
      </c>
      <c r="P60">
        <f t="shared" si="8"/>
        <v>30.450203317194909</v>
      </c>
      <c r="Q60">
        <f t="shared" si="4"/>
        <v>16.493904149818334</v>
      </c>
    </row>
    <row r="61" spans="1:17" x14ac:dyDescent="0.25">
      <c r="A61">
        <f>Input!G62</f>
        <v>58</v>
      </c>
      <c r="B61">
        <f t="shared" si="1"/>
        <v>58</v>
      </c>
      <c r="C61">
        <f t="shared" si="10"/>
        <v>1.8742078298056917</v>
      </c>
      <c r="D61" s="4">
        <f>Input!I62</f>
        <v>861.22645828571422</v>
      </c>
      <c r="E61">
        <f t="shared" si="2"/>
        <v>860.42802457142852</v>
      </c>
      <c r="F61">
        <f t="shared" si="9"/>
        <v>1900.8901625371129</v>
      </c>
      <c r="G61">
        <f t="shared" si="5"/>
        <v>1082561.4605401228</v>
      </c>
      <c r="H61">
        <f t="shared" si="3"/>
        <v>1907639.9207476147</v>
      </c>
      <c r="M61" s="4">
        <f>Input!J62</f>
        <v>16.895883571428499</v>
      </c>
      <c r="N61">
        <f t="shared" si="6"/>
        <v>16.792859857142783</v>
      </c>
      <c r="O61">
        <f t="shared" si="7"/>
        <v>10.939552679597876</v>
      </c>
      <c r="P61">
        <f t="shared" si="8"/>
        <v>34.26120491469873</v>
      </c>
      <c r="Q61">
        <f t="shared" si="4"/>
        <v>6.9944021976885482</v>
      </c>
    </row>
    <row r="62" spans="1:17" x14ac:dyDescent="0.25">
      <c r="A62">
        <f>Input!G63</f>
        <v>59</v>
      </c>
      <c r="B62">
        <f t="shared" si="1"/>
        <v>59</v>
      </c>
      <c r="C62">
        <f t="shared" si="10"/>
        <v>1.9552071220492662</v>
      </c>
      <c r="D62" s="4">
        <f>Input!I63</f>
        <v>879.28135828571419</v>
      </c>
      <c r="E62">
        <f t="shared" si="2"/>
        <v>878.4829245714285</v>
      </c>
      <c r="F62">
        <f t="shared" si="9"/>
        <v>1910.2581187974558</v>
      </c>
      <c r="G62">
        <f t="shared" si="5"/>
        <v>1064560.0514201566</v>
      </c>
      <c r="H62">
        <f t="shared" si="3"/>
        <v>1933605.2230782907</v>
      </c>
      <c r="M62" s="4">
        <f>Input!J63</f>
        <v>18.054899999999975</v>
      </c>
      <c r="N62">
        <f t="shared" si="6"/>
        <v>17.95187628571426</v>
      </c>
      <c r="O62">
        <f t="shared" si="7"/>
        <v>9.3679562603430124</v>
      </c>
      <c r="P62">
        <f t="shared" si="8"/>
        <v>73.683683001969513</v>
      </c>
      <c r="Q62">
        <f t="shared" si="4"/>
        <v>14.468207047164267</v>
      </c>
    </row>
    <row r="63" spans="1:17" x14ac:dyDescent="0.25">
      <c r="A63">
        <f>Input!G64</f>
        <v>60</v>
      </c>
      <c r="B63">
        <f t="shared" si="1"/>
        <v>60</v>
      </c>
      <c r="C63">
        <f t="shared" si="10"/>
        <v>2.0362064142928404</v>
      </c>
      <c r="D63" s="4">
        <f>Input!I64</f>
        <v>896.74387214285707</v>
      </c>
      <c r="E63">
        <f t="shared" si="2"/>
        <v>895.94543842857138</v>
      </c>
      <c r="F63">
        <f t="shared" si="9"/>
        <v>1918.2277970445716</v>
      </c>
      <c r="G63">
        <f t="shared" si="5"/>
        <v>1045061.2207374925</v>
      </c>
      <c r="H63">
        <f t="shared" si="3"/>
        <v>1955833.0730155581</v>
      </c>
      <c r="M63" s="4">
        <f>Input!J64</f>
        <v>17.462513857142881</v>
      </c>
      <c r="N63">
        <f t="shared" si="6"/>
        <v>17.359490142857165</v>
      </c>
      <c r="O63">
        <f t="shared" si="7"/>
        <v>7.9696782471158043</v>
      </c>
      <c r="P63">
        <f t="shared" si="8"/>
        <v>88.168567437405954</v>
      </c>
      <c r="Q63">
        <f t="shared" si="4"/>
        <v>10.312598621652437</v>
      </c>
    </row>
    <row r="64" spans="1:17" x14ac:dyDescent="0.25">
      <c r="A64">
        <f>Input!G65</f>
        <v>61</v>
      </c>
      <c r="B64">
        <f t="shared" si="1"/>
        <v>61</v>
      </c>
      <c r="C64">
        <f t="shared" si="10"/>
        <v>2.1172057065364149</v>
      </c>
      <c r="D64" s="4">
        <f>Input!I65</f>
        <v>913.02161371428554</v>
      </c>
      <c r="E64">
        <f t="shared" si="2"/>
        <v>912.22317999999984</v>
      </c>
      <c r="F64">
        <f t="shared" si="9"/>
        <v>1924.9635688560347</v>
      </c>
      <c r="G64">
        <f t="shared" si="5"/>
        <v>1025643.0952202728</v>
      </c>
      <c r="H64">
        <f t="shared" si="3"/>
        <v>1974718.5458503063</v>
      </c>
      <c r="M64" s="4">
        <f>Input!J65</f>
        <v>16.277741571428464</v>
      </c>
      <c r="N64">
        <f t="shared" si="6"/>
        <v>16.174717857142749</v>
      </c>
      <c r="O64">
        <f t="shared" si="7"/>
        <v>6.7357718114631515</v>
      </c>
      <c r="P64">
        <f t="shared" si="8"/>
        <v>89.093702453250486</v>
      </c>
      <c r="Q64">
        <f t="shared" si="4"/>
        <v>4.1069098241224919</v>
      </c>
    </row>
    <row r="65" spans="1:17" x14ac:dyDescent="0.25">
      <c r="A65">
        <f>Input!G66</f>
        <v>62</v>
      </c>
      <c r="B65">
        <f t="shared" si="1"/>
        <v>62</v>
      </c>
      <c r="C65">
        <f t="shared" si="10"/>
        <v>2.1982049987799894</v>
      </c>
      <c r="D65" s="4">
        <f>Input!I66</f>
        <v>930.32959199999993</v>
      </c>
      <c r="E65">
        <f t="shared" si="2"/>
        <v>929.53115828571424</v>
      </c>
      <c r="F65">
        <f t="shared" si="9"/>
        <v>1930.6192457117763</v>
      </c>
      <c r="G65">
        <f t="shared" si="5"/>
        <v>1002177.358786371</v>
      </c>
      <c r="H65">
        <f t="shared" si="3"/>
        <v>1990645.7760449238</v>
      </c>
      <c r="M65" s="4">
        <f>Input!J66</f>
        <v>17.307978285714398</v>
      </c>
      <c r="N65">
        <f t="shared" si="6"/>
        <v>17.204954571428683</v>
      </c>
      <c r="O65">
        <f t="shared" si="7"/>
        <v>5.6556768557417119</v>
      </c>
      <c r="P65">
        <f t="shared" si="8"/>
        <v>133.38581575406366</v>
      </c>
      <c r="Q65">
        <f t="shared" si="4"/>
        <v>9.3439524402607272</v>
      </c>
    </row>
    <row r="66" spans="1:17" x14ac:dyDescent="0.25">
      <c r="A66">
        <f>Input!G67</f>
        <v>63</v>
      </c>
      <c r="B66">
        <f t="shared" si="1"/>
        <v>63</v>
      </c>
      <c r="C66">
        <f t="shared" si="10"/>
        <v>2.2792042910235639</v>
      </c>
      <c r="D66" s="4">
        <f>Input!I67</f>
        <v>947.50879071428574</v>
      </c>
      <c r="E66">
        <f t="shared" si="2"/>
        <v>946.71035700000004</v>
      </c>
      <c r="F66">
        <f t="shared" si="9"/>
        <v>1935.3369688732985</v>
      </c>
      <c r="G66">
        <f t="shared" si="5"/>
        <v>977382.57770407747</v>
      </c>
      <c r="H66">
        <f t="shared" si="3"/>
        <v>2003980.5274667579</v>
      </c>
      <c r="M66" s="4">
        <f>Input!J67</f>
        <v>17.179198714285803</v>
      </c>
      <c r="N66">
        <f t="shared" si="6"/>
        <v>17.076175000000088</v>
      </c>
      <c r="O66">
        <f t="shared" si="7"/>
        <v>4.7177231615221142</v>
      </c>
      <c r="P66">
        <f t="shared" si="8"/>
        <v>152.7313318439796</v>
      </c>
      <c r="Q66">
        <f t="shared" si="4"/>
        <v>8.5732329394989684</v>
      </c>
    </row>
    <row r="67" spans="1:17" x14ac:dyDescent="0.25">
      <c r="A67">
        <f>Input!G68</f>
        <v>64</v>
      </c>
      <c r="B67">
        <f t="shared" si="1"/>
        <v>64</v>
      </c>
      <c r="C67">
        <f t="shared" ref="C67:C84" si="11">((B67-$Y$3)/$Z$3)</f>
        <v>2.3602035832671384</v>
      </c>
      <c r="D67" s="4">
        <f>Input!I68</f>
        <v>964.97130457142862</v>
      </c>
      <c r="E67">
        <f t="shared" si="2"/>
        <v>964.17287085714293</v>
      </c>
      <c r="F67">
        <f t="shared" si="9"/>
        <v>1939.2465565896816</v>
      </c>
      <c r="G67">
        <f t="shared" si="5"/>
        <v>950768.69260803761</v>
      </c>
      <c r="H67">
        <f t="shared" si="3"/>
        <v>2015064.7949688169</v>
      </c>
      <c r="M67" s="4">
        <f>Input!J68</f>
        <v>17.462513857142881</v>
      </c>
      <c r="N67">
        <f t="shared" si="6"/>
        <v>17.359490142857165</v>
      </c>
      <c r="O67">
        <f t="shared" si="7"/>
        <v>3.9095877163830934</v>
      </c>
      <c r="P67">
        <f t="shared" si="8"/>
        <v>180.89987528167313</v>
      </c>
      <c r="Q67">
        <f t="shared" si="4"/>
        <v>10.312598621652437</v>
      </c>
    </row>
    <row r="68" spans="1:17" x14ac:dyDescent="0.25">
      <c r="A68">
        <f>Input!G69</f>
        <v>65</v>
      </c>
      <c r="B68">
        <f t="shared" ref="B68:B84" si="12">A68-$A$3</f>
        <v>65</v>
      </c>
      <c r="C68">
        <f t="shared" si="11"/>
        <v>2.4412028755107129</v>
      </c>
      <c r="D68" s="4">
        <f>Input!I69</f>
        <v>982.66562171428575</v>
      </c>
      <c r="E68">
        <f t="shared" ref="E68:E84" si="13">D68-$D$3</f>
        <v>981.86718800000006</v>
      </c>
      <c r="F68">
        <f t="shared" si="9"/>
        <v>1942.4652537290999</v>
      </c>
      <c r="G68">
        <f t="shared" si="5"/>
        <v>922748.64388248802</v>
      </c>
      <c r="H68">
        <f t="shared" ref="H68:H84" si="14">(F68-$I$4)^2</f>
        <v>2024213.2278614684</v>
      </c>
      <c r="M68" s="4">
        <f>Input!J69</f>
        <v>17.69431714285713</v>
      </c>
      <c r="N68">
        <f t="shared" si="6"/>
        <v>17.591293428571415</v>
      </c>
      <c r="O68">
        <f t="shared" si="7"/>
        <v>3.2186971394183641</v>
      </c>
      <c r="P68">
        <f t="shared" si="8"/>
        <v>206.57152409097606</v>
      </c>
      <c r="Q68">
        <f t="shared" ref="Q68:Q84" si="15">(N68-$R$4)^2</f>
        <v>11.855122062503142</v>
      </c>
    </row>
    <row r="69" spans="1:17" x14ac:dyDescent="0.25">
      <c r="A69">
        <f>Input!G70</f>
        <v>66</v>
      </c>
      <c r="B69">
        <f t="shared" si="12"/>
        <v>66</v>
      </c>
      <c r="C69">
        <f t="shared" si="11"/>
        <v>2.5222021677542874</v>
      </c>
      <c r="D69" s="4">
        <f>Input!I70</f>
        <v>1000.7977895714287</v>
      </c>
      <c r="E69">
        <f t="shared" si="13"/>
        <v>999.99935585714297</v>
      </c>
      <c r="F69">
        <f t="shared" si="9"/>
        <v>1945.0978236222518</v>
      </c>
      <c r="G69">
        <f t="shared" ref="G69:G84" si="16">(E69-F69)^2</f>
        <v>893211.11377195641</v>
      </c>
      <c r="H69">
        <f t="shared" si="14"/>
        <v>2031711.1278961191</v>
      </c>
      <c r="M69" s="4">
        <f>Input!J70</f>
        <v>18.132167857142917</v>
      </c>
      <c r="N69">
        <f t="shared" ref="N69:N84" si="17">M69-$M$3</f>
        <v>18.029144142857202</v>
      </c>
      <c r="O69">
        <f t="shared" ref="O69:O84" si="18">$X$3*((1/$Z$3)*(1/SQRT(2*PI()))*EXP(-1*C69*C69/2))</f>
        <v>2.6325698931519605</v>
      </c>
      <c r="P69">
        <f t="shared" ref="P69:P84" si="19">(N69-O69)^2</f>
        <v>237.05449862668655</v>
      </c>
      <c r="Q69">
        <f t="shared" si="15"/>
        <v>15.061986355506761</v>
      </c>
    </row>
    <row r="70" spans="1:17" x14ac:dyDescent="0.25">
      <c r="A70">
        <f>Input!G71</f>
        <v>67</v>
      </c>
      <c r="B70">
        <f t="shared" si="12"/>
        <v>67</v>
      </c>
      <c r="C70">
        <f t="shared" si="11"/>
        <v>2.6032014599978619</v>
      </c>
      <c r="D70" s="4">
        <f>Input!I71</f>
        <v>1019.0329810000001</v>
      </c>
      <c r="E70">
        <f t="shared" si="13"/>
        <v>1018.2345472857144</v>
      </c>
      <c r="F70">
        <f t="shared" ref="F70:F84" si="20">F69+O70</f>
        <v>1947.2369199896307</v>
      </c>
      <c r="G70">
        <f t="shared" si="16"/>
        <v>863045.40848950623</v>
      </c>
      <c r="H70">
        <f t="shared" si="14"/>
        <v>2037813.7584670479</v>
      </c>
      <c r="M70" s="4">
        <f>Input!J71</f>
        <v>18.235191428571397</v>
      </c>
      <c r="N70">
        <f t="shared" si="17"/>
        <v>18.132167714285682</v>
      </c>
      <c r="O70">
        <f t="shared" si="18"/>
        <v>2.1390963673788548</v>
      </c>
      <c r="P70">
        <f t="shared" si="19"/>
        <v>255.77833110725217</v>
      </c>
      <c r="Q70">
        <f t="shared" si="15"/>
        <v>15.872264537143801</v>
      </c>
    </row>
    <row r="71" spans="1:17" x14ac:dyDescent="0.25">
      <c r="A71">
        <f>Input!G72</f>
        <v>68</v>
      </c>
      <c r="B71">
        <f t="shared" si="12"/>
        <v>68</v>
      </c>
      <c r="C71">
        <f t="shared" si="11"/>
        <v>2.6842007522414364</v>
      </c>
      <c r="D71" s="4">
        <f>Input!I72</f>
        <v>1035.9546205714287</v>
      </c>
      <c r="E71">
        <f t="shared" si="13"/>
        <v>1035.156186857143</v>
      </c>
      <c r="F71">
        <f t="shared" si="20"/>
        <v>1948.9636778189699</v>
      </c>
      <c r="G71">
        <f t="shared" si="16"/>
        <v>835044.13053794939</v>
      </c>
      <c r="H71">
        <f t="shared" si="14"/>
        <v>2042746.7033263322</v>
      </c>
      <c r="M71" s="4">
        <f>Input!J72</f>
        <v>16.921639571428614</v>
      </c>
      <c r="N71">
        <f t="shared" si="17"/>
        <v>16.818615857142898</v>
      </c>
      <c r="O71">
        <f t="shared" si="18"/>
        <v>1.7267578293392905</v>
      </c>
      <c r="P71">
        <f t="shared" si="19"/>
        <v>227.76417873138021</v>
      </c>
      <c r="Q71">
        <f t="shared" si="15"/>
        <v>7.1312990060794439</v>
      </c>
    </row>
    <row r="72" spans="1:17" x14ac:dyDescent="0.25">
      <c r="A72">
        <f>Input!G73</f>
        <v>69</v>
      </c>
      <c r="B72">
        <f t="shared" si="12"/>
        <v>69</v>
      </c>
      <c r="C72">
        <f t="shared" si="11"/>
        <v>2.7652000444850109</v>
      </c>
      <c r="D72" s="4">
        <f>Input!I73</f>
        <v>1051.1763694285714</v>
      </c>
      <c r="E72">
        <f t="shared" si="13"/>
        <v>1050.3779357142857</v>
      </c>
      <c r="F72">
        <f t="shared" si="20"/>
        <v>1950.3484654034644</v>
      </c>
      <c r="G72">
        <f t="shared" si="16"/>
        <v>809946.95430902077</v>
      </c>
      <c r="H72">
        <f t="shared" si="14"/>
        <v>2046707.02768968</v>
      </c>
      <c r="M72" s="4">
        <f>Input!J73</f>
        <v>15.221748857142757</v>
      </c>
      <c r="N72">
        <f t="shared" si="17"/>
        <v>15.118725142857043</v>
      </c>
      <c r="O72">
        <f t="shared" si="18"/>
        <v>1.3847875844943713</v>
      </c>
      <c r="P72">
        <f t="shared" si="19"/>
        <v>188.62104085700486</v>
      </c>
      <c r="Q72">
        <f t="shared" si="15"/>
        <v>0.94198380192206921</v>
      </c>
    </row>
    <row r="73" spans="1:17" x14ac:dyDescent="0.25">
      <c r="A73">
        <f>Input!G74</f>
        <v>70</v>
      </c>
      <c r="B73">
        <f t="shared" si="12"/>
        <v>70</v>
      </c>
      <c r="C73">
        <f t="shared" si="11"/>
        <v>2.8461993367285854</v>
      </c>
      <c r="D73" s="4">
        <f>Input!I74</f>
        <v>1063.5649671428571</v>
      </c>
      <c r="E73">
        <f t="shared" si="13"/>
        <v>1062.7665334285714</v>
      </c>
      <c r="F73">
        <f t="shared" si="20"/>
        <v>1951.4517448616546</v>
      </c>
      <c r="G73">
        <f t="shared" si="16"/>
        <v>789761.40501986374</v>
      </c>
      <c r="H73">
        <f t="shared" si="14"/>
        <v>2049865.0180232113</v>
      </c>
      <c r="M73" s="4">
        <f>Input!J74</f>
        <v>12.388597714285652</v>
      </c>
      <c r="N73">
        <f t="shared" si="17"/>
        <v>12.285573999999938</v>
      </c>
      <c r="O73">
        <f t="shared" si="18"/>
        <v>1.1032794581902508</v>
      </c>
      <c r="P73">
        <f t="shared" si="19"/>
        <v>125.04371121978673</v>
      </c>
      <c r="Q73">
        <f t="shared" si="15"/>
        <v>3.4692513532257614</v>
      </c>
    </row>
    <row r="74" spans="1:17" x14ac:dyDescent="0.25">
      <c r="A74">
        <f>Input!G75</f>
        <v>71</v>
      </c>
      <c r="B74">
        <f t="shared" si="12"/>
        <v>71</v>
      </c>
      <c r="C74">
        <f t="shared" si="11"/>
        <v>2.9271986289721599</v>
      </c>
      <c r="D74" s="4">
        <f>Input!I75</f>
        <v>1075.7217615714285</v>
      </c>
      <c r="E74">
        <f t="shared" si="13"/>
        <v>1074.9233278571428</v>
      </c>
      <c r="F74">
        <f t="shared" si="20"/>
        <v>1952.3249947663462</v>
      </c>
      <c r="G74">
        <f t="shared" si="16"/>
        <v>769833.68509504874</v>
      </c>
      <c r="H74">
        <f t="shared" si="14"/>
        <v>2052366.3054369586</v>
      </c>
      <c r="M74" s="4">
        <f>Input!J75</f>
        <v>12.156794428571402</v>
      </c>
      <c r="N74">
        <f t="shared" si="17"/>
        <v>12.053770714285688</v>
      </c>
      <c r="O74">
        <f t="shared" si="18"/>
        <v>0.87324990469168084</v>
      </c>
      <c r="P74">
        <f t="shared" si="19"/>
        <v>125.00404557376464</v>
      </c>
      <c r="Q74">
        <f t="shared" si="15"/>
        <v>4.3864943056166572</v>
      </c>
    </row>
    <row r="75" spans="1:17" x14ac:dyDescent="0.25">
      <c r="A75">
        <f>Input!G76</f>
        <v>72</v>
      </c>
      <c r="B75">
        <f t="shared" si="12"/>
        <v>72</v>
      </c>
      <c r="C75">
        <f t="shared" si="11"/>
        <v>3.0081979212157344</v>
      </c>
      <c r="D75" s="4">
        <f>Input!I76</f>
        <v>1088.3421624285716</v>
      </c>
      <c r="E75">
        <f t="shared" si="13"/>
        <v>1087.5437287142859</v>
      </c>
      <c r="F75">
        <f t="shared" si="20"/>
        <v>1953.0116554875726</v>
      </c>
      <c r="G75">
        <f t="shared" si="16"/>
        <v>749034.73227325128</v>
      </c>
      <c r="H75">
        <f t="shared" si="14"/>
        <v>2054334.2085239135</v>
      </c>
      <c r="M75" s="4">
        <f>Input!J76</f>
        <v>12.620400857143068</v>
      </c>
      <c r="N75">
        <f t="shared" si="17"/>
        <v>12.517377142857354</v>
      </c>
      <c r="O75">
        <f t="shared" si="18"/>
        <v>0.68666072122632704</v>
      </c>
      <c r="P75">
        <f t="shared" si="19"/>
        <v>139.96585104905006</v>
      </c>
      <c r="Q75">
        <f t="shared" si="15"/>
        <v>2.6594743933095391</v>
      </c>
    </row>
    <row r="76" spans="1:17" x14ac:dyDescent="0.25">
      <c r="A76">
        <f>Input!G77</f>
        <v>73</v>
      </c>
      <c r="B76">
        <f t="shared" si="12"/>
        <v>73</v>
      </c>
      <c r="C76">
        <f t="shared" si="11"/>
        <v>3.0891972134593084</v>
      </c>
      <c r="D76" s="4">
        <f>Input!I77</f>
        <v>1098.799066</v>
      </c>
      <c r="E76">
        <f t="shared" si="13"/>
        <v>1098.0006322857143</v>
      </c>
      <c r="F76">
        <f t="shared" si="20"/>
        <v>1953.5480650452562</v>
      </c>
      <c r="G76">
        <f t="shared" si="16"/>
        <v>731961.40970144281</v>
      </c>
      <c r="H76">
        <f t="shared" si="14"/>
        <v>2055872.1624026611</v>
      </c>
      <c r="M76" s="4">
        <f>Input!J77</f>
        <v>10.456903571428484</v>
      </c>
      <c r="N76">
        <f t="shared" si="17"/>
        <v>10.35387985714277</v>
      </c>
      <c r="O76">
        <f t="shared" si="18"/>
        <v>0.53640955768352327</v>
      </c>
      <c r="P76">
        <f t="shared" si="19"/>
        <v>96.382723080764436</v>
      </c>
      <c r="Q76">
        <f t="shared" si="15"/>
        <v>14.396612212246655</v>
      </c>
    </row>
    <row r="77" spans="1:17" x14ac:dyDescent="0.25">
      <c r="A77">
        <f>Input!G78</f>
        <v>74</v>
      </c>
      <c r="B77">
        <f t="shared" si="12"/>
        <v>74</v>
      </c>
      <c r="C77">
        <f t="shared" si="11"/>
        <v>3.1701965057028829</v>
      </c>
      <c r="D77" s="4">
        <f>Input!I78</f>
        <v>1108.7150952857144</v>
      </c>
      <c r="E77">
        <f t="shared" si="13"/>
        <v>1107.9166615714287</v>
      </c>
      <c r="F77">
        <f t="shared" si="20"/>
        <v>1953.9643602930885</v>
      </c>
      <c r="G77">
        <f t="shared" si="16"/>
        <v>715796.70851221646</v>
      </c>
      <c r="H77">
        <f t="shared" si="14"/>
        <v>2057066.1300071566</v>
      </c>
      <c r="M77" s="4">
        <f>Input!J78</f>
        <v>9.9160292857143304</v>
      </c>
      <c r="N77">
        <f t="shared" si="17"/>
        <v>9.8130055714286168</v>
      </c>
      <c r="O77">
        <f t="shared" si="18"/>
        <v>0.41629524783223454</v>
      </c>
      <c r="P77">
        <f t="shared" si="19"/>
        <v>88.298164905582823</v>
      </c>
      <c r="Q77">
        <f t="shared" si="15"/>
        <v>18.793621515229269</v>
      </c>
    </row>
    <row r="78" spans="1:17" x14ac:dyDescent="0.25">
      <c r="A78">
        <f>Input!G79</f>
        <v>75</v>
      </c>
      <c r="B78">
        <f t="shared" si="12"/>
        <v>75</v>
      </c>
      <c r="C78">
        <f t="shared" si="11"/>
        <v>3.2511957979464574</v>
      </c>
      <c r="D78" s="4">
        <f>Input!I79</f>
        <v>1118.9144395714286</v>
      </c>
      <c r="E78">
        <f t="shared" si="13"/>
        <v>1118.1160058571429</v>
      </c>
      <c r="F78">
        <f t="shared" si="20"/>
        <v>1954.2853248245003</v>
      </c>
      <c r="G78">
        <f t="shared" si="16"/>
        <v>699179.12998233433</v>
      </c>
      <c r="H78">
        <f t="shared" si="14"/>
        <v>2057986.9182323483</v>
      </c>
      <c r="M78" s="4">
        <f>Input!J79</f>
        <v>10.199344285714233</v>
      </c>
      <c r="N78">
        <f t="shared" si="17"/>
        <v>10.096320571428519</v>
      </c>
      <c r="O78">
        <f t="shared" si="18"/>
        <v>0.32096453141176501</v>
      </c>
      <c r="P78">
        <f t="shared" si="19"/>
        <v>95.557585709092052</v>
      </c>
      <c r="Q78">
        <f t="shared" si="15"/>
        <v>16.417456586551516</v>
      </c>
    </row>
    <row r="79" spans="1:17" x14ac:dyDescent="0.25">
      <c r="A79">
        <f>Input!G80</f>
        <v>76</v>
      </c>
      <c r="B79">
        <f t="shared" si="12"/>
        <v>76</v>
      </c>
      <c r="C79">
        <f t="shared" si="11"/>
        <v>3.3321950901900319</v>
      </c>
      <c r="D79" s="4">
        <f>Input!I80</f>
        <v>1129.1137840000001</v>
      </c>
      <c r="E79">
        <f t="shared" si="13"/>
        <v>1128.3153502857144</v>
      </c>
      <c r="F79">
        <f t="shared" si="20"/>
        <v>1954.531170897784</v>
      </c>
      <c r="G79">
        <f t="shared" si="16"/>
        <v>682632.58222967561</v>
      </c>
      <c r="H79">
        <f t="shared" si="14"/>
        <v>2058692.344761288</v>
      </c>
      <c r="M79" s="4">
        <f>Input!J80</f>
        <v>10.199344428571521</v>
      </c>
      <c r="N79">
        <f t="shared" si="17"/>
        <v>10.096320714285808</v>
      </c>
      <c r="O79">
        <f t="shared" si="18"/>
        <v>0.24584607328366054</v>
      </c>
      <c r="P79">
        <f t="shared" si="19"/>
        <v>97.031850653026382</v>
      </c>
      <c r="Q79">
        <f t="shared" si="15"/>
        <v>16.41745542888005</v>
      </c>
    </row>
    <row r="80" spans="1:17" x14ac:dyDescent="0.25">
      <c r="A80">
        <f>Input!G81</f>
        <v>77</v>
      </c>
      <c r="B80">
        <f t="shared" si="12"/>
        <v>77</v>
      </c>
      <c r="C80">
        <f t="shared" si="11"/>
        <v>3.4131943824336064</v>
      </c>
      <c r="D80" s="4">
        <f>Input!I81</f>
        <v>1139.1328368571428</v>
      </c>
      <c r="E80">
        <f t="shared" si="13"/>
        <v>1138.3344031428571</v>
      </c>
      <c r="F80">
        <f t="shared" si="20"/>
        <v>1954.7182477927079</v>
      </c>
      <c r="G80">
        <f t="shared" si="16"/>
        <v>666482.58180527168</v>
      </c>
      <c r="H80">
        <f t="shared" si="14"/>
        <v>2059229.2210022348</v>
      </c>
      <c r="M80" s="4">
        <f>Input!J81</f>
        <v>10.019052857142697</v>
      </c>
      <c r="N80">
        <f t="shared" si="17"/>
        <v>9.9160291428569831</v>
      </c>
      <c r="O80">
        <f t="shared" si="18"/>
        <v>0.1870768949237975</v>
      </c>
      <c r="P80">
        <f t="shared" si="19"/>
        <v>94.652511842564209</v>
      </c>
      <c r="Q80">
        <f t="shared" si="15"/>
        <v>17.910987818907547</v>
      </c>
    </row>
    <row r="81" spans="1:17" x14ac:dyDescent="0.25">
      <c r="A81">
        <f>Input!G82</f>
        <v>78</v>
      </c>
      <c r="B81">
        <f t="shared" si="12"/>
        <v>78</v>
      </c>
      <c r="C81">
        <f t="shared" si="11"/>
        <v>3.4941936746771809</v>
      </c>
      <c r="D81" s="4">
        <f>Input!I82</f>
        <v>1148.0958969999999</v>
      </c>
      <c r="E81">
        <f t="shared" si="13"/>
        <v>1147.2974632857142</v>
      </c>
      <c r="F81">
        <f t="shared" si="20"/>
        <v>1954.8596732766603</v>
      </c>
      <c r="G81">
        <f t="shared" si="16"/>
        <v>652156.72300546081</v>
      </c>
      <c r="H81">
        <f t="shared" si="14"/>
        <v>2059635.1325583435</v>
      </c>
      <c r="M81" s="4">
        <f>Input!J82</f>
        <v>8.9630601428571026</v>
      </c>
      <c r="N81">
        <f t="shared" si="17"/>
        <v>8.8600364285713891</v>
      </c>
      <c r="O81">
        <f t="shared" si="18"/>
        <v>0.14142548395249327</v>
      </c>
      <c r="P81">
        <f t="shared" si="19"/>
        <v>76.014176803628388</v>
      </c>
      <c r="Q81">
        <f t="shared" si="15"/>
        <v>27.964321163241824</v>
      </c>
    </row>
    <row r="82" spans="1:17" x14ac:dyDescent="0.25">
      <c r="A82">
        <f>Input!G83</f>
        <v>79</v>
      </c>
      <c r="B82">
        <f t="shared" si="12"/>
        <v>79</v>
      </c>
      <c r="C82">
        <f t="shared" si="11"/>
        <v>3.5751929669207554</v>
      </c>
      <c r="D82" s="4">
        <f>Input!I83</f>
        <v>1156.0544764285714</v>
      </c>
      <c r="E82">
        <f t="shared" si="13"/>
        <v>1155.2560427142857</v>
      </c>
      <c r="F82">
        <f t="shared" si="20"/>
        <v>1954.9658882728515</v>
      </c>
      <c r="G82">
        <f t="shared" si="16"/>
        <v>639535.83708330512</v>
      </c>
      <c r="H82">
        <f t="shared" si="14"/>
        <v>2059940.01123448</v>
      </c>
      <c r="M82" s="4">
        <f>Input!J83</f>
        <v>7.958579428571511</v>
      </c>
      <c r="N82">
        <f t="shared" si="17"/>
        <v>7.8555557142857966</v>
      </c>
      <c r="O82">
        <f t="shared" si="18"/>
        <v>0.10621499619128323</v>
      </c>
      <c r="P82">
        <f t="shared" si="19"/>
        <v>60.052281565117596</v>
      </c>
      <c r="Q82">
        <f t="shared" si="15"/>
        <v>39.596952298375456</v>
      </c>
    </row>
    <row r="83" spans="1:17" x14ac:dyDescent="0.25">
      <c r="A83">
        <f>Input!G84</f>
        <v>80</v>
      </c>
      <c r="B83">
        <f t="shared" si="12"/>
        <v>80</v>
      </c>
      <c r="C83">
        <f t="shared" si="11"/>
        <v>3.6561922591643299</v>
      </c>
      <c r="D83" s="4">
        <f>Input!I84</f>
        <v>1163.3176458571429</v>
      </c>
      <c r="E83">
        <f t="shared" si="13"/>
        <v>1162.5192121428572</v>
      </c>
      <c r="F83">
        <f t="shared" si="20"/>
        <v>1955.0451374288855</v>
      </c>
      <c r="G83">
        <f t="shared" si="16"/>
        <v>628097.34225047531</v>
      </c>
      <c r="H83">
        <f t="shared" si="14"/>
        <v>2060167.5020764326</v>
      </c>
      <c r="M83" s="4">
        <f>Input!J84</f>
        <v>7.263169428571473</v>
      </c>
      <c r="N83">
        <f t="shared" si="17"/>
        <v>7.1601457142857585</v>
      </c>
      <c r="O83">
        <f t="shared" si="18"/>
        <v>7.9249156033927542E-2</v>
      </c>
      <c r="P83">
        <f t="shared" si="19"/>
        <v>50.139096068662617</v>
      </c>
      <c r="Q83">
        <f t="shared" si="15"/>
        <v>48.83243649815158</v>
      </c>
    </row>
    <row r="84" spans="1:17" x14ac:dyDescent="0.25">
      <c r="A84">
        <f>Input!G85</f>
        <v>81</v>
      </c>
      <c r="B84">
        <f t="shared" si="12"/>
        <v>81</v>
      </c>
      <c r="C84">
        <f t="shared" si="11"/>
        <v>3.7371915514079044</v>
      </c>
      <c r="D84" s="4">
        <f>Input!I85</f>
        <v>1169.2930192857143</v>
      </c>
      <c r="E84">
        <f t="shared" si="13"/>
        <v>1168.4945855714286</v>
      </c>
      <c r="F84">
        <f t="shared" si="20"/>
        <v>1955.1038801550455</v>
      </c>
      <c r="G84">
        <f t="shared" si="16"/>
        <v>618754.18232533545</v>
      </c>
      <c r="H84">
        <f t="shared" si="14"/>
        <v>2060336.1357287862</v>
      </c>
      <c r="M84" s="4">
        <f>Input!J85</f>
        <v>5.9753734285714017</v>
      </c>
      <c r="N84">
        <f t="shared" si="17"/>
        <v>5.8723497142856873</v>
      </c>
      <c r="O84">
        <f t="shared" si="18"/>
        <v>5.8742726159951568E-2</v>
      </c>
      <c r="P84">
        <f t="shared" si="19"/>
        <v>33.798026212384393</v>
      </c>
      <c r="Q84">
        <f t="shared" si="15"/>
        <v>68.489145835229749</v>
      </c>
    </row>
  </sheetData>
  <mergeCells count="2">
    <mergeCell ref="C1:K1"/>
    <mergeCell ref="M1:T1"/>
  </mergeCells>
  <conditionalFormatting sqref="T8">
    <cfRule type="cellIs" dxfId="11" priority="1" operator="between">
      <formula>0.05</formula>
      <formula>0.025</formula>
    </cfRule>
    <cfRule type="cellIs" dxfId="10" priority="2" operator="lessThan">
      <formula>0.025</formula>
    </cfRule>
    <cfRule type="cellIs" dxfId="9" priority="3" operator="greaterThan">
      <formula>0.05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10"/>
  <sheetViews>
    <sheetView zoomScale="80" zoomScaleNormal="80" workbookViewId="0">
      <selection activeCell="B35" sqref="B35"/>
    </sheetView>
  </sheetViews>
  <sheetFormatPr defaultRowHeight="15" x14ac:dyDescent="0.25"/>
  <cols>
    <col min="6" max="6" width="12" bestFit="1" customWidth="1"/>
    <col min="7" max="8" width="12" customWidth="1"/>
    <col min="9" max="9" width="12" bestFit="1" customWidth="1"/>
    <col min="15" max="15" width="12" bestFit="1" customWidth="1"/>
    <col min="16" max="17" width="12" customWidth="1"/>
    <col min="18" max="18" width="12.140625" bestFit="1" customWidth="1"/>
    <col min="19" max="19" width="12.42578125" bestFit="1" customWidth="1"/>
    <col min="22" max="22" width="16.42578125" bestFit="1" customWidth="1"/>
    <col min="23" max="23" width="12.28515625" bestFit="1" customWidth="1"/>
    <col min="24" max="26" width="9" bestFit="1" customWidth="1"/>
    <col min="28" max="28" width="11.5703125" bestFit="1" customWidth="1"/>
    <col min="29" max="29" width="12.42578125" customWidth="1"/>
    <col min="30" max="30" width="11.5703125" bestFit="1" customWidth="1"/>
  </cols>
  <sheetData>
    <row r="1" spans="1:35" ht="18" x14ac:dyDescent="0.35">
      <c r="C1" s="28" t="s">
        <v>18</v>
      </c>
      <c r="D1" s="28"/>
      <c r="E1" s="28"/>
      <c r="F1" s="28"/>
      <c r="G1" s="28"/>
      <c r="H1" s="28"/>
      <c r="I1" s="28"/>
      <c r="J1" s="28"/>
      <c r="L1" s="28" t="s">
        <v>19</v>
      </c>
      <c r="M1" s="28"/>
      <c r="N1" s="28"/>
      <c r="O1" s="28"/>
      <c r="P1" s="28"/>
      <c r="Q1" s="28"/>
      <c r="R1" s="28"/>
      <c r="S1" s="28"/>
    </row>
    <row r="2" spans="1:35" x14ac:dyDescent="0.25">
      <c r="A2" t="s">
        <v>30</v>
      </c>
      <c r="B2" t="s">
        <v>9</v>
      </c>
      <c r="C2" t="s">
        <v>0</v>
      </c>
      <c r="D2" t="s">
        <v>20</v>
      </c>
      <c r="E2" t="s">
        <v>8</v>
      </c>
      <c r="F2" t="s">
        <v>2</v>
      </c>
      <c r="I2" t="s">
        <v>4</v>
      </c>
      <c r="J2" t="s">
        <v>3</v>
      </c>
      <c r="L2" t="s">
        <v>0</v>
      </c>
      <c r="M2" t="s">
        <v>21</v>
      </c>
      <c r="N2" t="s">
        <v>8</v>
      </c>
      <c r="O2" t="s">
        <v>2</v>
      </c>
      <c r="R2" t="s">
        <v>4</v>
      </c>
      <c r="S2" t="s">
        <v>3</v>
      </c>
      <c r="V2" t="s">
        <v>7</v>
      </c>
      <c r="X2" t="s">
        <v>10</v>
      </c>
      <c r="Y2" t="s">
        <v>29</v>
      </c>
      <c r="Z2" t="s">
        <v>31</v>
      </c>
    </row>
    <row r="3" spans="1:35" x14ac:dyDescent="0.25">
      <c r="A3">
        <f>Input!G4</f>
        <v>0</v>
      </c>
      <c r="B3">
        <f>A3-$A$3</f>
        <v>0</v>
      </c>
      <c r="C3" s="4">
        <f>Input!I4</f>
        <v>0.79843371428571441</v>
      </c>
      <c r="D3">
        <f>C3-$C$3</f>
        <v>0</v>
      </c>
      <c r="E3">
        <f>N3</f>
        <v>10.859945038159996</v>
      </c>
      <c r="F3">
        <f>(D3-E3)^2</f>
        <v>117.93840623185591</v>
      </c>
      <c r="G3">
        <f>(E3-$H$4)^2</f>
        <v>430339.28740337421</v>
      </c>
      <c r="H3" s="2" t="s">
        <v>11</v>
      </c>
      <c r="I3" s="23">
        <f>SUM(F3:F167)</f>
        <v>39033487754.821053</v>
      </c>
      <c r="J3">
        <f>1-(I3/I5)</f>
        <v>-1.5785412475237681E-2</v>
      </c>
      <c r="L3">
        <f>Input!J4</f>
        <v>0.10302371428571433</v>
      </c>
      <c r="M3">
        <f>L3-$L$3</f>
        <v>0</v>
      </c>
      <c r="N3">
        <f>2*($X$3/PI())*($Z$3/(4*((B3-$Y$3)^2)+$Z$3*$Z$3))</f>
        <v>10.859945038159996</v>
      </c>
      <c r="O3">
        <f>(L3-N3)^2</f>
        <v>115.71135636802124</v>
      </c>
      <c r="P3">
        <f>(N3-$Q$4)^2</f>
        <v>8.3844422607444518</v>
      </c>
      <c r="Q3" s="1" t="s">
        <v>11</v>
      </c>
      <c r="R3" s="23">
        <f>SUM(O3:O167)</f>
        <v>28485681.664167561</v>
      </c>
      <c r="S3" s="5">
        <f>1-(R3/R5)</f>
        <v>-1.2969087132288948E-2</v>
      </c>
      <c r="V3">
        <f>COUNT(B3:B194)</f>
        <v>192</v>
      </c>
      <c r="X3">
        <v>50610.930486983299</v>
      </c>
      <c r="Y3">
        <v>128.52933679972878</v>
      </c>
      <c r="Z3">
        <v>22.442194751765864</v>
      </c>
      <c r="AB3" s="29"/>
      <c r="AC3" s="29"/>
      <c r="AD3" s="29"/>
      <c r="AE3" s="29"/>
      <c r="AF3" s="29"/>
      <c r="AG3" s="29"/>
      <c r="AH3" s="29"/>
      <c r="AI3" s="29"/>
    </row>
    <row r="4" spans="1:35" x14ac:dyDescent="0.25">
      <c r="A4">
        <f>Input!G5</f>
        <v>1</v>
      </c>
      <c r="B4">
        <f t="shared" ref="B4:B67" si="0">A4-$A$3</f>
        <v>1</v>
      </c>
      <c r="C4" s="4">
        <f>Input!I5</f>
        <v>1.0559928571428574</v>
      </c>
      <c r="D4">
        <f t="shared" ref="D4:D67" si="1">C4-$C$3</f>
        <v>0.25755914285714299</v>
      </c>
      <c r="E4">
        <f>N4+E3</f>
        <v>21.889557153349749</v>
      </c>
      <c r="F4">
        <f t="shared" ref="F4:F67" si="2">(D4-E4)^2</f>
        <v>467.94333792595603</v>
      </c>
      <c r="G4">
        <f t="shared" ref="G4:G67" si="3">(E4-$H$4)^2</f>
        <v>415990.0333792257</v>
      </c>
      <c r="H4">
        <f>AVERAGE(C3:C167)</f>
        <v>666.86245067619052</v>
      </c>
      <c r="I4" t="s">
        <v>5</v>
      </c>
      <c r="J4" t="s">
        <v>6</v>
      </c>
      <c r="L4">
        <f>Input!J5</f>
        <v>0.25755914285714299</v>
      </c>
      <c r="M4">
        <f t="shared" ref="M4:M67" si="4">L4-$L$3</f>
        <v>0.15453542857142866</v>
      </c>
      <c r="N4">
        <f t="shared" ref="N4:N67" si="5">2*($X$3/PI())*($Z$3/(4*((B4-$Y$3)^2)+$Z$3*$Z$3))</f>
        <v>11.029612115189753</v>
      </c>
      <c r="O4">
        <f t="shared" ref="O4:O67" si="6">(L4-N4)^2</f>
        <v>116.0371252387398</v>
      </c>
      <c r="P4">
        <f t="shared" ref="P4:P67" si="7">(N4-$Q$4)^2</f>
        <v>9.3958018085423589</v>
      </c>
      <c r="Q4">
        <f>AVERAGE(L3:L167)</f>
        <v>7.9643548978354968</v>
      </c>
      <c r="R4" t="s">
        <v>5</v>
      </c>
      <c r="S4" t="s">
        <v>6</v>
      </c>
      <c r="AB4" s="29"/>
      <c r="AC4" s="29"/>
      <c r="AD4" s="29"/>
      <c r="AE4" s="29"/>
      <c r="AF4" s="29"/>
      <c r="AG4" s="29"/>
      <c r="AH4" s="29"/>
      <c r="AI4" s="29"/>
    </row>
    <row r="5" spans="1:35" x14ac:dyDescent="0.25">
      <c r="A5">
        <f>Input!G6</f>
        <v>2</v>
      </c>
      <c r="B5">
        <f t="shared" si="0"/>
        <v>2</v>
      </c>
      <c r="C5" s="4">
        <f>Input!I6</f>
        <v>1.3908198571428574</v>
      </c>
      <c r="D5">
        <f t="shared" si="1"/>
        <v>0.59238614285714297</v>
      </c>
      <c r="E5">
        <f t="shared" ref="E5:E68" si="8">N5+E4</f>
        <v>33.092833157003447</v>
      </c>
      <c r="F5">
        <f t="shared" si="2"/>
        <v>1056.2790561193312</v>
      </c>
      <c r="G5">
        <f t="shared" si="3"/>
        <v>401663.92809041659</v>
      </c>
      <c r="I5">
        <f>SUM(G3:G167)</f>
        <v>38426903237.077736</v>
      </c>
      <c r="J5" s="5">
        <f>1-((1-J3)*(V3-1)/(V3-1-1))</f>
        <v>-2.1131651488265346E-2</v>
      </c>
      <c r="L5">
        <f>Input!J6</f>
        <v>0.33482699999999999</v>
      </c>
      <c r="M5">
        <f t="shared" si="4"/>
        <v>0.23180328571428566</v>
      </c>
      <c r="N5">
        <f t="shared" si="5"/>
        <v>11.203276003653698</v>
      </c>
      <c r="O5">
        <f t="shared" si="6"/>
        <v>118.12318374502105</v>
      </c>
      <c r="P5">
        <f t="shared" si="7"/>
        <v>10.490609929714603</v>
      </c>
      <c r="R5">
        <f>SUM(P3:P167)</f>
        <v>28120978.247036539</v>
      </c>
      <c r="S5" s="5">
        <f>1-((1-S3)*(V3-1)/(V3-1-1))</f>
        <v>-1.8300503380353605E-2</v>
      </c>
      <c r="V5" s="17"/>
      <c r="W5" s="18"/>
      <c r="AB5" s="29"/>
      <c r="AC5" s="29"/>
      <c r="AD5" s="29"/>
      <c r="AE5" s="29"/>
      <c r="AF5" s="29"/>
      <c r="AG5" s="29"/>
      <c r="AH5" s="29"/>
      <c r="AI5" s="29"/>
    </row>
    <row r="6" spans="1:35" x14ac:dyDescent="0.25">
      <c r="A6">
        <f>Input!G7</f>
        <v>3</v>
      </c>
      <c r="B6">
        <f t="shared" si="0"/>
        <v>3</v>
      </c>
      <c r="C6" s="4">
        <f>Input!I7</f>
        <v>1.6998909999999998</v>
      </c>
      <c r="D6">
        <f t="shared" si="1"/>
        <v>0.90145728571428541</v>
      </c>
      <c r="E6">
        <f t="shared" si="8"/>
        <v>44.473896047292683</v>
      </c>
      <c r="F6">
        <f t="shared" si="2"/>
        <v>1898.5574196314994</v>
      </c>
      <c r="G6">
        <f t="shared" si="3"/>
        <v>387367.51293304854</v>
      </c>
      <c r="L6">
        <f>Input!J7</f>
        <v>0.30907114285714243</v>
      </c>
      <c r="M6">
        <f t="shared" si="4"/>
        <v>0.2060474285714281</v>
      </c>
      <c r="N6">
        <f t="shared" si="5"/>
        <v>11.381062890289236</v>
      </c>
      <c r="O6">
        <f t="shared" si="6"/>
        <v>122.58900125520439</v>
      </c>
      <c r="P6">
        <f t="shared" si="7"/>
        <v>11.673893505697261</v>
      </c>
      <c r="V6" s="19" t="s">
        <v>17</v>
      </c>
      <c r="W6" s="20">
        <f>SQRT((S5-J5)^2)</f>
        <v>2.8311481079117407E-3</v>
      </c>
      <c r="AB6" s="29"/>
      <c r="AC6" s="29"/>
      <c r="AD6" s="29"/>
      <c r="AE6" s="29"/>
      <c r="AF6" s="29"/>
      <c r="AG6" s="29"/>
      <c r="AH6" s="29"/>
      <c r="AI6" s="29"/>
    </row>
    <row r="7" spans="1:35" x14ac:dyDescent="0.25">
      <c r="A7">
        <f>Input!G8</f>
        <v>4</v>
      </c>
      <c r="B7">
        <f t="shared" si="0"/>
        <v>4</v>
      </c>
      <c r="C7" s="4">
        <f>Input!I8</f>
        <v>2.1377415714285712</v>
      </c>
      <c r="D7">
        <f t="shared" si="1"/>
        <v>1.3393078571428569</v>
      </c>
      <c r="E7">
        <f t="shared" si="8"/>
        <v>56.037000014708816</v>
      </c>
      <c r="F7">
        <f t="shared" si="2"/>
        <v>2991.8375273638526</v>
      </c>
      <c r="G7">
        <f t="shared" si="3"/>
        <v>373107.73117580218</v>
      </c>
      <c r="L7">
        <f>Input!J8</f>
        <v>0.43785057142857142</v>
      </c>
      <c r="M7">
        <f t="shared" si="4"/>
        <v>0.33482685714285709</v>
      </c>
      <c r="N7">
        <f t="shared" si="5"/>
        <v>11.563103967416131</v>
      </c>
      <c r="O7">
        <f t="shared" si="6"/>
        <v>123.77126312493273</v>
      </c>
      <c r="P7">
        <f t="shared" si="7"/>
        <v>12.95099486580748</v>
      </c>
      <c r="V7" s="21"/>
      <c r="W7" s="22"/>
      <c r="AB7" s="29"/>
      <c r="AC7" s="29"/>
      <c r="AD7" s="29"/>
      <c r="AE7" s="29"/>
      <c r="AF7" s="29"/>
      <c r="AG7" s="29"/>
      <c r="AH7" s="29"/>
      <c r="AI7" s="29"/>
    </row>
    <row r="8" spans="1:35" x14ac:dyDescent="0.25">
      <c r="A8">
        <f>Input!G9</f>
        <v>5</v>
      </c>
      <c r="B8">
        <f t="shared" si="0"/>
        <v>5</v>
      </c>
      <c r="C8" s="4">
        <f>Input!I9</f>
        <v>2.7558835714285719</v>
      </c>
      <c r="D8">
        <f t="shared" si="1"/>
        <v>1.9574498571428576</v>
      </c>
      <c r="E8">
        <f t="shared" si="8"/>
        <v>67.786535687135597</v>
      </c>
      <c r="F8">
        <f t="shared" si="2"/>
        <v>4333.46854121255</v>
      </c>
      <c r="G8">
        <f t="shared" si="3"/>
        <v>358891.95191997336</v>
      </c>
      <c r="L8">
        <f>Input!J9</f>
        <v>0.61814200000000064</v>
      </c>
      <c r="M8">
        <f t="shared" si="4"/>
        <v>0.51511828571428631</v>
      </c>
      <c r="N8">
        <f t="shared" si="5"/>
        <v>11.749535672426779</v>
      </c>
      <c r="O8">
        <f t="shared" si="6"/>
        <v>123.90792509054292</v>
      </c>
      <c r="P8">
        <f t="shared" si="7"/>
        <v>14.32759349633546</v>
      </c>
      <c r="AB8" s="29"/>
      <c r="AC8" s="29"/>
      <c r="AD8" s="29"/>
      <c r="AE8" s="29"/>
      <c r="AF8" s="29"/>
      <c r="AG8" s="29"/>
      <c r="AH8" s="29"/>
      <c r="AI8" s="29"/>
    </row>
    <row r="9" spans="1:35" x14ac:dyDescent="0.25">
      <c r="A9">
        <f>Input!G10</f>
        <v>6</v>
      </c>
      <c r="B9">
        <f t="shared" si="0"/>
        <v>6</v>
      </c>
      <c r="C9" s="4">
        <f>Input!I10</f>
        <v>3.6315848571428573</v>
      </c>
      <c r="D9">
        <f t="shared" si="1"/>
        <v>2.833151142857143</v>
      </c>
      <c r="E9">
        <f t="shared" si="8"/>
        <v>79.727035627847542</v>
      </c>
      <c r="F9">
        <f t="shared" si="2"/>
        <v>5912.6694711910468</v>
      </c>
      <c r="G9">
        <f t="shared" si="3"/>
        <v>344727.99560399004</v>
      </c>
      <c r="L9">
        <f>Input!J10</f>
        <v>0.8757012857142854</v>
      </c>
      <c r="M9">
        <f t="shared" si="4"/>
        <v>0.77267757142857107</v>
      </c>
      <c r="N9">
        <f t="shared" si="5"/>
        <v>11.940499940711943</v>
      </c>
      <c r="O9">
        <f t="shared" si="6"/>
        <v>122.42976927563797</v>
      </c>
      <c r="P9">
        <f t="shared" si="7"/>
        <v>15.809729401990936</v>
      </c>
      <c r="AB9" s="29"/>
      <c r="AC9" s="29"/>
      <c r="AD9" s="29"/>
      <c r="AE9" s="29"/>
      <c r="AF9" s="29"/>
      <c r="AG9" s="29"/>
      <c r="AH9" s="29"/>
      <c r="AI9" s="29"/>
    </row>
    <row r="10" spans="1:35" x14ac:dyDescent="0.25">
      <c r="A10">
        <f>Input!G11</f>
        <v>7</v>
      </c>
      <c r="B10">
        <f t="shared" si="0"/>
        <v>7</v>
      </c>
      <c r="C10" s="4">
        <f>Input!I11</f>
        <v>4.9966485714285716</v>
      </c>
      <c r="D10">
        <f t="shared" si="1"/>
        <v>4.1982148571428572</v>
      </c>
      <c r="E10">
        <f t="shared" si="8"/>
        <v>91.863180100735207</v>
      </c>
      <c r="F10">
        <f t="shared" si="2"/>
        <v>7685.1461311602543</v>
      </c>
      <c r="G10">
        <f t="shared" si="3"/>
        <v>330624.16116230562</v>
      </c>
      <c r="L10">
        <f>Input!J11</f>
        <v>1.3650637142857143</v>
      </c>
      <c r="M10">
        <f t="shared" si="4"/>
        <v>1.2620399999999998</v>
      </c>
      <c r="N10">
        <f t="shared" si="5"/>
        <v>12.136144472887668</v>
      </c>
      <c r="O10">
        <f t="shared" si="6"/>
        <v>116.01618070832525</v>
      </c>
      <c r="P10">
        <f t="shared" si="7"/>
        <v>17.403828258513979</v>
      </c>
      <c r="AB10" s="29"/>
      <c r="AC10" s="29"/>
      <c r="AD10" s="29"/>
      <c r="AE10" s="29"/>
      <c r="AF10" s="29"/>
      <c r="AG10" s="29"/>
      <c r="AH10" s="29"/>
      <c r="AI10" s="29"/>
    </row>
    <row r="11" spans="1:35" x14ac:dyDescent="0.25">
      <c r="A11">
        <f>Input!G12</f>
        <v>8</v>
      </c>
      <c r="B11">
        <f t="shared" si="0"/>
        <v>8</v>
      </c>
      <c r="C11" s="4">
        <f>Input!I12</f>
        <v>6.2071768571428567</v>
      </c>
      <c r="D11">
        <f t="shared" si="1"/>
        <v>5.4087431428571424</v>
      </c>
      <c r="E11">
        <f t="shared" si="8"/>
        <v>104.19980311798733</v>
      </c>
      <c r="F11">
        <f t="shared" si="2"/>
        <v>9759.6735310097683</v>
      </c>
      <c r="G11">
        <f t="shared" si="3"/>
        <v>316589.25495720672</v>
      </c>
      <c r="L11">
        <f>Input!J12</f>
        <v>1.2105282857142852</v>
      </c>
      <c r="M11">
        <f t="shared" si="4"/>
        <v>1.1075045714285707</v>
      </c>
      <c r="N11">
        <f t="shared" si="5"/>
        <v>12.336623017252116</v>
      </c>
      <c r="O11">
        <f t="shared" si="6"/>
        <v>123.78998397515385</v>
      </c>
      <c r="P11">
        <f t="shared" si="7"/>
        <v>19.116728508066938</v>
      </c>
      <c r="AB11" s="29"/>
      <c r="AC11" s="29"/>
      <c r="AD11" s="29"/>
      <c r="AE11" s="29"/>
      <c r="AF11" s="29"/>
      <c r="AG11" s="29"/>
      <c r="AH11" s="29"/>
      <c r="AI11" s="29"/>
    </row>
    <row r="12" spans="1:35" x14ac:dyDescent="0.25">
      <c r="A12">
        <f>Input!G13</f>
        <v>9</v>
      </c>
      <c r="B12">
        <f t="shared" si="0"/>
        <v>9</v>
      </c>
      <c r="C12" s="4">
        <f>Input!I13</f>
        <v>9.8130055714285724</v>
      </c>
      <c r="D12">
        <f t="shared" si="1"/>
        <v>9.0145718571428581</v>
      </c>
      <c r="E12">
        <f t="shared" si="8"/>
        <v>116.74189878645657</v>
      </c>
      <c r="F12">
        <f t="shared" si="2"/>
        <v>11605.176967335241</v>
      </c>
      <c r="G12">
        <f t="shared" si="3"/>
        <v>302632.62161146547</v>
      </c>
      <c r="L12">
        <f>Input!J13</f>
        <v>3.6058287142857157</v>
      </c>
      <c r="M12">
        <f t="shared" si="4"/>
        <v>3.5028050000000013</v>
      </c>
      <c r="N12">
        <f t="shared" si="5"/>
        <v>12.542095668469251</v>
      </c>
      <c r="O12">
        <f t="shared" si="6"/>
        <v>79.856867076432678</v>
      </c>
      <c r="P12">
        <f t="shared" si="7"/>
        <v>20.955710563122519</v>
      </c>
      <c r="T12" t="s">
        <v>25</v>
      </c>
      <c r="U12" t="s">
        <v>26</v>
      </c>
      <c r="V12" t="s">
        <v>27</v>
      </c>
      <c r="AB12" s="29"/>
      <c r="AC12" s="29"/>
      <c r="AD12" s="29"/>
      <c r="AE12" s="29"/>
      <c r="AF12" s="29"/>
      <c r="AG12" s="29"/>
      <c r="AH12" s="29"/>
      <c r="AI12" s="29"/>
    </row>
    <row r="13" spans="1:35" x14ac:dyDescent="0.25">
      <c r="A13">
        <f>Input!G14</f>
        <v>10</v>
      </c>
      <c r="B13">
        <f t="shared" si="0"/>
        <v>10</v>
      </c>
      <c r="C13" s="4">
        <f>Input!I14</f>
        <v>15.221748714285713</v>
      </c>
      <c r="D13">
        <f t="shared" si="1"/>
        <v>14.423314999999999</v>
      </c>
      <c r="E13">
        <f t="shared" si="8"/>
        <v>129.49462797000669</v>
      </c>
      <c r="F13">
        <f t="shared" si="2"/>
        <v>13241.407068641229</v>
      </c>
      <c r="G13">
        <f t="shared" si="3"/>
        <v>288764.17687998456</v>
      </c>
      <c r="L13">
        <f>Input!J14</f>
        <v>5.4087431428571406</v>
      </c>
      <c r="M13">
        <f t="shared" si="4"/>
        <v>5.3057194285714262</v>
      </c>
      <c r="N13">
        <f t="shared" si="5"/>
        <v>12.752729183550111</v>
      </c>
      <c r="O13">
        <f t="shared" si="6"/>
        <v>53.934130965893203</v>
      </c>
      <c r="P13">
        <f t="shared" si="7"/>
        <v>22.928528300092939</v>
      </c>
      <c r="S13" t="s">
        <v>23</v>
      </c>
      <c r="T13">
        <f>_Ac*0.8413</f>
        <v>12639.831144630183</v>
      </c>
      <c r="AB13" s="29"/>
      <c r="AC13" s="29"/>
      <c r="AD13" s="29"/>
      <c r="AE13" s="29"/>
      <c r="AF13" s="29"/>
      <c r="AG13" s="29"/>
      <c r="AH13" s="29"/>
      <c r="AI13" s="29"/>
    </row>
    <row r="14" spans="1:35" x14ac:dyDescent="0.25">
      <c r="A14">
        <f>Input!G15</f>
        <v>11</v>
      </c>
      <c r="B14">
        <f t="shared" si="0"/>
        <v>11</v>
      </c>
      <c r="C14" s="4">
        <f>Input!I15</f>
        <v>20.913807142857141</v>
      </c>
      <c r="D14">
        <f t="shared" si="1"/>
        <v>20.115373428571427</v>
      </c>
      <c r="E14">
        <f t="shared" si="8"/>
        <v>142.46332528628886</v>
      </c>
      <c r="F14">
        <f t="shared" si="2"/>
        <v>14969.021323778343</v>
      </c>
      <c r="G14">
        <f t="shared" si="3"/>
        <v>274994.4427096938</v>
      </c>
      <c r="L14">
        <f>Input!J15</f>
        <v>5.6920584285714284</v>
      </c>
      <c r="M14">
        <f t="shared" si="4"/>
        <v>5.589034714285714</v>
      </c>
      <c r="N14">
        <f t="shared" si="5"/>
        <v>12.968697316282174</v>
      </c>
      <c r="O14">
        <f t="shared" si="6"/>
        <v>52.949473502144279</v>
      </c>
      <c r="P14">
        <f t="shared" si="7"/>
        <v>25.043443041064741</v>
      </c>
      <c r="S14" t="s">
        <v>24</v>
      </c>
      <c r="T14">
        <f>_Ac*0.9772</f>
        <v>14681.615350686572</v>
      </c>
      <c r="AB14" s="29"/>
      <c r="AC14" s="29"/>
      <c r="AD14" s="29"/>
      <c r="AE14" s="29"/>
      <c r="AF14" s="29"/>
      <c r="AG14" s="29"/>
      <c r="AH14" s="29"/>
      <c r="AI14" s="29"/>
    </row>
    <row r="15" spans="1:35" x14ac:dyDescent="0.25">
      <c r="A15">
        <f>Input!G16</f>
        <v>12</v>
      </c>
      <c r="B15">
        <f t="shared" si="0"/>
        <v>12</v>
      </c>
      <c r="C15" s="4">
        <f>Input!I16</f>
        <v>27.275519428571432</v>
      </c>
      <c r="D15">
        <f t="shared" si="1"/>
        <v>26.477085714285717</v>
      </c>
      <c r="E15">
        <f t="shared" si="8"/>
        <v>155.65350645763289</v>
      </c>
      <c r="F15">
        <f t="shared" si="2"/>
        <v>16686.547676062251</v>
      </c>
      <c r="G15">
        <f t="shared" si="3"/>
        <v>261334.58464905238</v>
      </c>
      <c r="L15">
        <f>Input!J16</f>
        <v>6.3617122857142903</v>
      </c>
      <c r="M15">
        <f t="shared" si="4"/>
        <v>6.2586885714285758</v>
      </c>
      <c r="N15">
        <f t="shared" si="5"/>
        <v>13.190181171344035</v>
      </c>
      <c r="O15">
        <f t="shared" si="6"/>
        <v>46.627987322013524</v>
      </c>
      <c r="P15">
        <f t="shared" si="7"/>
        <v>27.309260240892133</v>
      </c>
      <c r="AB15" s="29"/>
      <c r="AC15" s="29"/>
      <c r="AD15" s="29"/>
      <c r="AE15" s="29"/>
      <c r="AF15" s="29"/>
      <c r="AG15" s="29"/>
      <c r="AH15" s="29"/>
      <c r="AI15" s="29"/>
    </row>
    <row r="16" spans="1:35" x14ac:dyDescent="0.25">
      <c r="A16">
        <f>Input!G17</f>
        <v>13</v>
      </c>
      <c r="B16">
        <f t="shared" si="0"/>
        <v>13</v>
      </c>
      <c r="C16" s="4">
        <f>Input!I17</f>
        <v>34.512932999999997</v>
      </c>
      <c r="D16">
        <f t="shared" si="1"/>
        <v>33.714499285714282</v>
      </c>
      <c r="E16">
        <f t="shared" si="8"/>
        <v>169.07087603706901</v>
      </c>
      <c r="F16">
        <f t="shared" si="2"/>
        <v>18321.348727254684</v>
      </c>
      <c r="G16">
        <f t="shared" si="3"/>
        <v>247796.45178169609</v>
      </c>
      <c r="L16">
        <f>Input!J17</f>
        <v>7.237413571428565</v>
      </c>
      <c r="M16">
        <f t="shared" si="4"/>
        <v>7.1343898571428506</v>
      </c>
      <c r="N16">
        <f t="shared" si="5"/>
        <v>13.417369579436119</v>
      </c>
      <c r="O16">
        <f t="shared" si="6"/>
        <v>38.191856260908665</v>
      </c>
      <c r="P16">
        <f t="shared" si="7"/>
        <v>29.73536911775194</v>
      </c>
      <c r="AB16" s="29"/>
      <c r="AC16" s="29"/>
      <c r="AD16" s="29"/>
      <c r="AE16" s="29"/>
      <c r="AF16" s="29"/>
      <c r="AG16" s="29"/>
      <c r="AH16" s="29"/>
      <c r="AI16" s="29"/>
    </row>
    <row r="17" spans="1:35" x14ac:dyDescent="0.25">
      <c r="A17">
        <f>Input!G18</f>
        <v>14</v>
      </c>
      <c r="B17">
        <f t="shared" si="0"/>
        <v>14</v>
      </c>
      <c r="C17" s="4">
        <f>Input!I18</f>
        <v>41.647322857142854</v>
      </c>
      <c r="D17">
        <f t="shared" si="1"/>
        <v>40.848889142857139</v>
      </c>
      <c r="E17">
        <f t="shared" si="8"/>
        <v>182.72133553192921</v>
      </c>
      <c r="F17">
        <f t="shared" si="2"/>
        <v>20127.791044420133</v>
      </c>
      <c r="G17">
        <f t="shared" si="3"/>
        <v>234392.61937312892</v>
      </c>
      <c r="L17">
        <f>Input!J18</f>
        <v>7.1343898571428568</v>
      </c>
      <c r="M17">
        <f t="shared" si="4"/>
        <v>7.0313661428571423</v>
      </c>
      <c r="N17">
        <f t="shared" si="5"/>
        <v>13.650459494860204</v>
      </c>
      <c r="O17">
        <f t="shared" si="6"/>
        <v>42.459163523581879</v>
      </c>
      <c r="P17">
        <f t="shared" si="7"/>
        <v>32.331785488305506</v>
      </c>
      <c r="AB17" s="29"/>
      <c r="AC17" s="29"/>
      <c r="AD17" s="29"/>
      <c r="AE17" s="29"/>
      <c r="AF17" s="29"/>
      <c r="AG17" s="29"/>
      <c r="AH17" s="29"/>
      <c r="AI17" s="29"/>
    </row>
    <row r="18" spans="1:35" x14ac:dyDescent="0.25">
      <c r="A18">
        <f>Input!G19</f>
        <v>15</v>
      </c>
      <c r="B18">
        <f t="shared" si="0"/>
        <v>15</v>
      </c>
      <c r="C18" s="4">
        <f>Input!I19</f>
        <v>50.430091571428576</v>
      </c>
      <c r="D18">
        <f t="shared" si="1"/>
        <v>49.631657857142862</v>
      </c>
      <c r="E18">
        <f t="shared" si="8"/>
        <v>196.61099194901979</v>
      </c>
      <c r="F18">
        <f t="shared" si="2"/>
        <v>21602.924650091572</v>
      </c>
      <c r="G18">
        <f t="shared" si="3"/>
        <v>221136.43443503199</v>
      </c>
      <c r="L18">
        <f>Input!J19</f>
        <v>8.7827687142857229</v>
      </c>
      <c r="M18">
        <f t="shared" si="4"/>
        <v>8.6797450000000094</v>
      </c>
      <c r="N18">
        <f t="shared" si="5"/>
        <v>13.889656417090579</v>
      </c>
      <c r="O18">
        <f t="shared" si="6"/>
        <v>26.080302009059466</v>
      </c>
      <c r="P18">
        <f t="shared" si="7"/>
        <v>35.109198094086594</v>
      </c>
      <c r="AB18" s="29"/>
      <c r="AC18" s="29"/>
      <c r="AD18" s="29"/>
      <c r="AE18" s="29"/>
      <c r="AF18" s="29"/>
      <c r="AG18" s="29"/>
      <c r="AH18" s="29"/>
      <c r="AI18" s="29"/>
    </row>
    <row r="19" spans="1:35" x14ac:dyDescent="0.25">
      <c r="A19">
        <f>Input!G20</f>
        <v>16</v>
      </c>
      <c r="B19">
        <f t="shared" si="0"/>
        <v>16</v>
      </c>
      <c r="C19" s="4">
        <f>Input!I20</f>
        <v>58.028088142857143</v>
      </c>
      <c r="D19">
        <f t="shared" si="1"/>
        <v>57.229654428571429</v>
      </c>
      <c r="E19">
        <f t="shared" si="8"/>
        <v>210.74616678701969</v>
      </c>
      <c r="F19">
        <f t="shared" si="2"/>
        <v>23567.319566701601</v>
      </c>
      <c r="G19">
        <f t="shared" si="3"/>
        <v>208042.0644288667</v>
      </c>
      <c r="L19">
        <f>Input!J20</f>
        <v>7.5979965714285669</v>
      </c>
      <c r="M19">
        <f t="shared" si="4"/>
        <v>7.4949728571428524</v>
      </c>
      <c r="N19">
        <f t="shared" si="5"/>
        <v>14.135174837999905</v>
      </c>
      <c r="O19">
        <f t="shared" si="6"/>
        <v>42.73469968893265</v>
      </c>
      <c r="P19">
        <f t="shared" si="7"/>
        <v>38.079018733930674</v>
      </c>
    </row>
    <row r="20" spans="1:35" x14ac:dyDescent="0.25">
      <c r="A20">
        <f>Input!G21</f>
        <v>17</v>
      </c>
      <c r="B20">
        <f t="shared" si="0"/>
        <v>17</v>
      </c>
      <c r="C20" s="4">
        <f>Input!I21</f>
        <v>65.703352428571421</v>
      </c>
      <c r="D20">
        <f t="shared" si="1"/>
        <v>64.904918714285699</v>
      </c>
      <c r="E20">
        <f t="shared" si="8"/>
        <v>225.13340550355252</v>
      </c>
      <c r="F20">
        <f t="shared" si="2"/>
        <v>25673.167978778249</v>
      </c>
      <c r="G20">
        <f t="shared" si="3"/>
        <v>195124.54934913045</v>
      </c>
      <c r="L20">
        <f>Input!J21</f>
        <v>7.6752642857142774</v>
      </c>
      <c r="M20">
        <f t="shared" si="4"/>
        <v>7.572240571428563</v>
      </c>
      <c r="N20">
        <f t="shared" si="5"/>
        <v>14.387238716532829</v>
      </c>
      <c r="O20">
        <f t="shared" si="6"/>
        <v>45.050600759962023</v>
      </c>
      <c r="P20">
        <f t="shared" si="7"/>
        <v>41.253436548484032</v>
      </c>
    </row>
    <row r="21" spans="1:35" x14ac:dyDescent="0.25">
      <c r="A21">
        <f>Input!G22</f>
        <v>18</v>
      </c>
      <c r="B21">
        <f t="shared" si="0"/>
        <v>18</v>
      </c>
      <c r="C21" s="4">
        <f>Input!I22</f>
        <v>75.542113857142866</v>
      </c>
      <c r="D21">
        <f t="shared" si="1"/>
        <v>74.743680142857144</v>
      </c>
      <c r="E21">
        <f t="shared" si="8"/>
        <v>239.77948748631488</v>
      </c>
      <c r="F21">
        <f t="shared" si="2"/>
        <v>27236.817705506903</v>
      </c>
      <c r="G21">
        <f t="shared" si="3"/>
        <v>182399.85744704466</v>
      </c>
      <c r="L21">
        <f>Input!J22</f>
        <v>9.8387614285714449</v>
      </c>
      <c r="M21">
        <f t="shared" si="4"/>
        <v>9.7357377142857313</v>
      </c>
      <c r="N21">
        <f t="shared" si="5"/>
        <v>14.646081982762357</v>
      </c>
      <c r="O21">
        <f t="shared" si="6"/>
        <v>23.110330910746423</v>
      </c>
      <c r="P21">
        <f t="shared" si="7"/>
        <v>44.645476837445202</v>
      </c>
    </row>
    <row r="22" spans="1:35" x14ac:dyDescent="0.25">
      <c r="A22">
        <f>Input!G23</f>
        <v>19</v>
      </c>
      <c r="B22">
        <f t="shared" si="0"/>
        <v>19</v>
      </c>
      <c r="C22" s="4">
        <f>Input!I23</f>
        <v>86.436868142857151</v>
      </c>
      <c r="D22">
        <f t="shared" si="1"/>
        <v>85.638434428571429</v>
      </c>
      <c r="E22">
        <f t="shared" si="8"/>
        <v>254.69143655973286</v>
      </c>
      <c r="F22">
        <f t="shared" si="2"/>
        <v>28578.917529558472</v>
      </c>
      <c r="G22">
        <f t="shared" si="3"/>
        <v>169884.94487778912</v>
      </c>
      <c r="L22">
        <f>Input!J23</f>
        <v>10.894754285714285</v>
      </c>
      <c r="M22">
        <f t="shared" si="4"/>
        <v>10.791730571428571</v>
      </c>
      <c r="N22">
        <f t="shared" si="5"/>
        <v>14.911949073417988</v>
      </c>
      <c r="O22">
        <f t="shared" si="6"/>
        <v>16.137853962353802</v>
      </c>
      <c r="P22">
        <f t="shared" si="7"/>
        <v>48.269064828587759</v>
      </c>
    </row>
    <row r="23" spans="1:35" x14ac:dyDescent="0.25">
      <c r="A23">
        <f>Input!G24</f>
        <v>20</v>
      </c>
      <c r="B23">
        <f t="shared" si="0"/>
        <v>20</v>
      </c>
      <c r="C23" s="4">
        <f>Input!I24</f>
        <v>98.567906428571433</v>
      </c>
      <c r="D23">
        <f t="shared" si="1"/>
        <v>97.769472714285712</v>
      </c>
      <c r="E23">
        <f t="shared" si="8"/>
        <v>269.87653206087555</v>
      </c>
      <c r="F23">
        <f t="shared" si="2"/>
        <v>29620.839876930597</v>
      </c>
      <c r="G23">
        <f t="shared" si="3"/>
        <v>157597.81957884549</v>
      </c>
      <c r="L23">
        <f>Input!J24</f>
        <v>12.131038285714283</v>
      </c>
      <c r="M23">
        <f t="shared" si="4"/>
        <v>12.028014571428569</v>
      </c>
      <c r="N23">
        <f t="shared" si="5"/>
        <v>15.185095501142689</v>
      </c>
      <c r="O23">
        <f t="shared" si="6"/>
        <v>9.327265475110309</v>
      </c>
      <c r="P23">
        <f t="shared" si="7"/>
        <v>52.139094860249109</v>
      </c>
    </row>
    <row r="24" spans="1:35" x14ac:dyDescent="0.25">
      <c r="A24">
        <f>Input!G25</f>
        <v>21</v>
      </c>
      <c r="B24">
        <f t="shared" si="0"/>
        <v>21</v>
      </c>
      <c r="C24" s="4">
        <f>Input!I25</f>
        <v>112.57912699999999</v>
      </c>
      <c r="D24">
        <f t="shared" si="1"/>
        <v>111.78069328571426</v>
      </c>
      <c r="E24">
        <f t="shared" si="8"/>
        <v>285.34232052079415</v>
      </c>
      <c r="F24">
        <f t="shared" si="2"/>
        <v>30123.638448488819</v>
      </c>
      <c r="G24">
        <f t="shared" si="3"/>
        <v>145557.60971379059</v>
      </c>
      <c r="L24">
        <f>Input!J25</f>
        <v>14.011220571428552</v>
      </c>
      <c r="M24">
        <f t="shared" si="4"/>
        <v>13.908196857142839</v>
      </c>
      <c r="N24">
        <f t="shared" si="5"/>
        <v>15.465788459918603</v>
      </c>
      <c r="O24">
        <f t="shared" si="6"/>
        <v>2.1157677422264034</v>
      </c>
      <c r="P24">
        <f t="shared" si="7"/>
        <v>56.271505486346832</v>
      </c>
    </row>
    <row r="25" spans="1:35" x14ac:dyDescent="0.25">
      <c r="A25">
        <f>Input!G26</f>
        <v>22</v>
      </c>
      <c r="B25">
        <f t="shared" si="0"/>
        <v>22</v>
      </c>
      <c r="C25" s="4">
        <f>Input!I26</f>
        <v>126.95093057142857</v>
      </c>
      <c r="D25">
        <f t="shared" si="1"/>
        <v>126.15249685714285</v>
      </c>
      <c r="E25">
        <f t="shared" si="8"/>
        <v>301.09662799009521</v>
      </c>
      <c r="F25">
        <f t="shared" si="2"/>
        <v>30605.449017863626</v>
      </c>
      <c r="G25">
        <f t="shared" si="3"/>
        <v>133784.6370452361</v>
      </c>
      <c r="L25">
        <f>Input!J26</f>
        <v>14.371803571428586</v>
      </c>
      <c r="M25">
        <f t="shared" si="4"/>
        <v>14.268779857142873</v>
      </c>
      <c r="N25">
        <f t="shared" si="5"/>
        <v>15.754307469301079</v>
      </c>
      <c r="O25">
        <f t="shared" si="6"/>
        <v>1.9113170276326354</v>
      </c>
      <c r="P25">
        <f t="shared" si="7"/>
        <v>60.683361065683229</v>
      </c>
    </row>
    <row r="26" spans="1:35" x14ac:dyDescent="0.25">
      <c r="A26">
        <f>Input!G27</f>
        <v>23</v>
      </c>
      <c r="B26">
        <f t="shared" si="0"/>
        <v>23</v>
      </c>
      <c r="C26" s="4">
        <f>Input!I27</f>
        <v>142.17267928571428</v>
      </c>
      <c r="D26">
        <f t="shared" si="1"/>
        <v>141.37424557142856</v>
      </c>
      <c r="E26">
        <f t="shared" si="8"/>
        <v>317.14757305041348</v>
      </c>
      <c r="F26">
        <f t="shared" si="2"/>
        <v>30896.262653034475</v>
      </c>
      <c r="G26">
        <f t="shared" si="3"/>
        <v>122300.49563281221</v>
      </c>
      <c r="L26">
        <f>Input!J27</f>
        <v>15.22174871428571</v>
      </c>
      <c r="M26">
        <f t="shared" si="4"/>
        <v>15.118724999999996</v>
      </c>
      <c r="N26">
        <f t="shared" si="5"/>
        <v>16.050945060318266</v>
      </c>
      <c r="O26">
        <f t="shared" si="6"/>
        <v>0.68756658027374384</v>
      </c>
      <c r="P26">
        <f t="shared" si="7"/>
        <v>65.3929404559631</v>
      </c>
    </row>
    <row r="27" spans="1:35" x14ac:dyDescent="0.25">
      <c r="A27">
        <f>Input!G28</f>
        <v>24</v>
      </c>
      <c r="B27">
        <f t="shared" si="0"/>
        <v>24</v>
      </c>
      <c r="C27" s="4">
        <f>Input!I28</f>
        <v>158.75949185714285</v>
      </c>
      <c r="D27">
        <f t="shared" si="1"/>
        <v>157.96105814285713</v>
      </c>
      <c r="E27">
        <f t="shared" si="8"/>
        <v>333.50358055654476</v>
      </c>
      <c r="F27">
        <f t="shared" si="2"/>
        <v>30815.177175360026</v>
      </c>
      <c r="G27">
        <f t="shared" si="3"/>
        <v>111128.13628744685</v>
      </c>
      <c r="L27">
        <f>Input!J28</f>
        <v>16.586812571428567</v>
      </c>
      <c r="M27">
        <f t="shared" si="4"/>
        <v>16.483788857142851</v>
      </c>
      <c r="N27">
        <f t="shared" si="5"/>
        <v>16.356007506131306</v>
      </c>
      <c r="O27">
        <f t="shared" si="6"/>
        <v>5.327097816687295E-2</v>
      </c>
      <c r="P27">
        <f t="shared" si="7"/>
        <v>70.419833498317857</v>
      </c>
    </row>
    <row r="28" spans="1:35" x14ac:dyDescent="0.25">
      <c r="A28">
        <f>Input!G29</f>
        <v>25</v>
      </c>
      <c r="B28">
        <f t="shared" si="0"/>
        <v>25</v>
      </c>
      <c r="C28" s="4">
        <f>Input!I29</f>
        <v>174.57362685714287</v>
      </c>
      <c r="D28">
        <f t="shared" si="1"/>
        <v>173.77519314285715</v>
      </c>
      <c r="E28">
        <f t="shared" si="8"/>
        <v>350.17339615735494</v>
      </c>
      <c r="F28">
        <f t="shared" si="2"/>
        <v>31116.32602674398</v>
      </c>
      <c r="G28">
        <f t="shared" si="3"/>
        <v>100291.95725203402</v>
      </c>
      <c r="L28">
        <f>Input!J29</f>
        <v>15.814135000000022</v>
      </c>
      <c r="M28">
        <f t="shared" si="4"/>
        <v>15.711111285714308</v>
      </c>
      <c r="N28">
        <f t="shared" si="5"/>
        <v>16.669815600810185</v>
      </c>
      <c r="O28">
        <f t="shared" si="6"/>
        <v>0.73218929060284299</v>
      </c>
      <c r="P28">
        <f t="shared" si="7"/>
        <v>75.785046051036559</v>
      </c>
    </row>
    <row r="29" spans="1:35" x14ac:dyDescent="0.25">
      <c r="A29">
        <f>Input!G30</f>
        <v>26</v>
      </c>
      <c r="B29">
        <f t="shared" si="0"/>
        <v>26</v>
      </c>
      <c r="C29" s="4">
        <f>Input!I30</f>
        <v>191.36648671428571</v>
      </c>
      <c r="D29">
        <f t="shared" si="1"/>
        <v>190.56805299999999</v>
      </c>
      <c r="E29">
        <f t="shared" si="8"/>
        <v>367.16610164721931</v>
      </c>
      <c r="F29">
        <f t="shared" si="2"/>
        <v>31186.870786005638</v>
      </c>
      <c r="G29">
        <f t="shared" si="3"/>
        <v>89817.901621294935</v>
      </c>
      <c r="L29">
        <f>Input!J30</f>
        <v>16.792859857142844</v>
      </c>
      <c r="M29">
        <f t="shared" si="4"/>
        <v>16.689836142857128</v>
      </c>
      <c r="N29">
        <f t="shared" si="5"/>
        <v>16.992705489864356</v>
      </c>
      <c r="O29">
        <f t="shared" si="6"/>
        <v>3.9938276917861608E-2</v>
      </c>
      <c r="P29">
        <f t="shared" si="7"/>
        <v>81.511114412587858</v>
      </c>
    </row>
    <row r="30" spans="1:35" x14ac:dyDescent="0.25">
      <c r="A30">
        <f>Input!G31</f>
        <v>27</v>
      </c>
      <c r="B30">
        <f t="shared" si="0"/>
        <v>27</v>
      </c>
      <c r="C30" s="4">
        <f>Input!I31</f>
        <v>207.48969285714287</v>
      </c>
      <c r="D30">
        <f t="shared" si="1"/>
        <v>206.69125914285715</v>
      </c>
      <c r="E30">
        <f t="shared" si="8"/>
        <v>384.49113120369793</v>
      </c>
      <c r="F30">
        <f t="shared" si="2"/>
        <v>31612.79450485135</v>
      </c>
      <c r="G30">
        <f t="shared" si="3"/>
        <v>79733.562060636468</v>
      </c>
      <c r="L30">
        <f>Input!J31</f>
        <v>16.123206142857157</v>
      </c>
      <c r="M30">
        <f t="shared" si="4"/>
        <v>16.020182428571442</v>
      </c>
      <c r="N30">
        <f t="shared" si="5"/>
        <v>17.325029556478608</v>
      </c>
      <c r="O30">
        <f t="shared" si="6"/>
        <v>1.4443795175287171</v>
      </c>
      <c r="P30">
        <f t="shared" si="7"/>
        <v>87.622230064963318</v>
      </c>
    </row>
    <row r="31" spans="1:35" x14ac:dyDescent="0.25">
      <c r="A31">
        <f>Input!G32</f>
        <v>28</v>
      </c>
      <c r="B31">
        <f t="shared" si="0"/>
        <v>28</v>
      </c>
      <c r="C31" s="4">
        <f>Input!I32</f>
        <v>222.06754371428573</v>
      </c>
      <c r="D31">
        <f t="shared" si="1"/>
        <v>221.26911000000001</v>
      </c>
      <c r="E31">
        <f t="shared" si="8"/>
        <v>402.15828857144322</v>
      </c>
      <c r="F31">
        <f t="shared" si="2"/>
        <v>32720.894924251468</v>
      </c>
      <c r="G31">
        <f t="shared" si="3"/>
        <v>70068.293435576328</v>
      </c>
      <c r="L31">
        <f>Input!J32</f>
        <v>14.577850857142863</v>
      </c>
      <c r="M31">
        <f t="shared" si="4"/>
        <v>14.47482714285715</v>
      </c>
      <c r="N31">
        <f t="shared" si="5"/>
        <v>17.667157367745279</v>
      </c>
      <c r="O31">
        <f t="shared" si="6"/>
        <v>9.5438147164504752</v>
      </c>
      <c r="P31">
        <f t="shared" si="7"/>
        <v>94.144375770087379</v>
      </c>
    </row>
    <row r="32" spans="1:35" x14ac:dyDescent="0.25">
      <c r="A32">
        <f>Input!G33</f>
        <v>29</v>
      </c>
      <c r="B32">
        <f t="shared" si="0"/>
        <v>29</v>
      </c>
      <c r="C32" s="4">
        <f>Input!I33</f>
        <v>236.490859</v>
      </c>
      <c r="D32">
        <f t="shared" si="1"/>
        <v>235.69242528571428</v>
      </c>
      <c r="E32">
        <f t="shared" si="8"/>
        <v>420.17776525700094</v>
      </c>
      <c r="F32">
        <f t="shared" si="2"/>
        <v>34034.840664321222</v>
      </c>
      <c r="G32">
        <f t="shared" si="3"/>
        <v>60853.33402036452</v>
      </c>
      <c r="L32">
        <f>Input!J33</f>
        <v>14.423315285714267</v>
      </c>
      <c r="M32">
        <f t="shared" si="4"/>
        <v>14.320291571428553</v>
      </c>
      <c r="N32">
        <f t="shared" si="5"/>
        <v>18.019476685557709</v>
      </c>
      <c r="O32">
        <f t="shared" si="6"/>
        <v>12.932376813723947</v>
      </c>
      <c r="P32">
        <f t="shared" si="7"/>
        <v>101.10547416592594</v>
      </c>
    </row>
    <row r="33" spans="1:16" x14ac:dyDescent="0.25">
      <c r="A33">
        <f>Input!G34</f>
        <v>30</v>
      </c>
      <c r="B33">
        <f t="shared" si="0"/>
        <v>30</v>
      </c>
      <c r="C33" s="4">
        <f>Input!I34</f>
        <v>251.2747571428572</v>
      </c>
      <c r="D33">
        <f t="shared" si="1"/>
        <v>250.47632342857148</v>
      </c>
      <c r="E33">
        <f t="shared" si="8"/>
        <v>438.5601598042407</v>
      </c>
      <c r="F33">
        <f t="shared" si="2"/>
        <v>35375.529505789513</v>
      </c>
      <c r="G33">
        <f t="shared" si="3"/>
        <v>52121.93601738038</v>
      </c>
      <c r="L33">
        <f>Input!J34</f>
        <v>14.783898142857197</v>
      </c>
      <c r="M33">
        <f t="shared" si="4"/>
        <v>14.680874428571483</v>
      </c>
      <c r="N33">
        <f t="shared" si="5"/>
        <v>18.382394547239738</v>
      </c>
      <c r="O33">
        <f t="shared" si="6"/>
        <v>12.949176372354074</v>
      </c>
      <c r="P33">
        <f t="shared" si="7"/>
        <v>108.53555013655884</v>
      </c>
    </row>
    <row r="34" spans="1:16" x14ac:dyDescent="0.25">
      <c r="A34">
        <f>Input!G35</f>
        <v>31</v>
      </c>
      <c r="B34">
        <f t="shared" si="0"/>
        <v>31</v>
      </c>
      <c r="C34" s="4">
        <f>Input!I35</f>
        <v>269.69024000000002</v>
      </c>
      <c r="D34">
        <f t="shared" si="1"/>
        <v>268.89180628571432</v>
      </c>
      <c r="E34">
        <f t="shared" si="8"/>
        <v>457.31649822567681</v>
      </c>
      <c r="F34">
        <f t="shared" si="2"/>
        <v>35503.864532669766</v>
      </c>
      <c r="G34">
        <f t="shared" si="3"/>
        <v>43909.506188392952</v>
      </c>
      <c r="L34">
        <f>Input!J35</f>
        <v>18.41548285714282</v>
      </c>
      <c r="M34">
        <f t="shared" si="4"/>
        <v>18.312459142857104</v>
      </c>
      <c r="N34">
        <f t="shared" si="5"/>
        <v>18.756338421436141</v>
      </c>
      <c r="O34">
        <f t="shared" si="6"/>
        <v>0.1161825157097182</v>
      </c>
      <c r="P34">
        <f t="shared" si="7"/>
        <v>116.46690837366776</v>
      </c>
    </row>
    <row r="35" spans="1:16" x14ac:dyDescent="0.25">
      <c r="A35">
        <f>Input!G36</f>
        <v>32</v>
      </c>
      <c r="B35">
        <f t="shared" si="0"/>
        <v>32</v>
      </c>
      <c r="C35" s="4">
        <f>Input!I36</f>
        <v>287.38455714285715</v>
      </c>
      <c r="D35">
        <f t="shared" si="1"/>
        <v>286.58612342857145</v>
      </c>
      <c r="E35">
        <f t="shared" si="8"/>
        <v>476.45825567096057</v>
      </c>
      <c r="F35">
        <f t="shared" si="2"/>
        <v>36051.426602271298</v>
      </c>
      <c r="G35">
        <f t="shared" si="3"/>
        <v>36253.757475589635</v>
      </c>
      <c r="L35">
        <f>Input!J36</f>
        <v>17.69431714285713</v>
      </c>
      <c r="M35">
        <f t="shared" si="4"/>
        <v>17.591293428571415</v>
      </c>
      <c r="N35">
        <f t="shared" si="5"/>
        <v>19.141757445283755</v>
      </c>
      <c r="O35">
        <f t="shared" si="6"/>
        <v>2.095083429088878</v>
      </c>
      <c r="P35">
        <f t="shared" si="7"/>
        <v>124.93432770770281</v>
      </c>
    </row>
    <row r="36" spans="1:16" x14ac:dyDescent="0.25">
      <c r="A36">
        <f>Input!G37</f>
        <v>33</v>
      </c>
      <c r="B36">
        <f t="shared" si="0"/>
        <v>33</v>
      </c>
      <c r="C36" s="4">
        <f>Input!I37</f>
        <v>308.60743542857148</v>
      </c>
      <c r="D36">
        <f t="shared" si="1"/>
        <v>307.80900171428578</v>
      </c>
      <c r="E36">
        <f t="shared" si="8"/>
        <v>495.99737942038774</v>
      </c>
      <c r="F36">
        <f t="shared" si="2"/>
        <v>35414.865503654495</v>
      </c>
      <c r="G36">
        <f t="shared" si="3"/>
        <v>29194.87257525056</v>
      </c>
      <c r="L36">
        <f>Input!J37</f>
        <v>21.22287828571433</v>
      </c>
      <c r="M36">
        <f t="shared" si="4"/>
        <v>21.119854571428615</v>
      </c>
      <c r="N36">
        <f t="shared" si="5"/>
        <v>19.539123749427151</v>
      </c>
      <c r="O36">
        <f t="shared" si="6"/>
        <v>2.8350293384676521</v>
      </c>
      <c r="P36">
        <f t="shared" si="7"/>
        <v>133.97527396777639</v>
      </c>
    </row>
    <row r="37" spans="1:16" x14ac:dyDescent="0.25">
      <c r="A37">
        <f>Input!G38</f>
        <v>34</v>
      </c>
      <c r="B37">
        <f t="shared" si="0"/>
        <v>34</v>
      </c>
      <c r="C37" s="4">
        <f>Input!I38</f>
        <v>331.53020428571432</v>
      </c>
      <c r="D37">
        <f t="shared" si="1"/>
        <v>330.73177057142863</v>
      </c>
      <c r="E37">
        <f t="shared" si="8"/>
        <v>515.94631329842946</v>
      </c>
      <c r="F37">
        <f t="shared" si="2"/>
        <v>34304.42683757202</v>
      </c>
      <c r="G37">
        <f t="shared" si="3"/>
        <v>22775.680521023249</v>
      </c>
      <c r="L37">
        <f>Input!J38</f>
        <v>22.922768857142842</v>
      </c>
      <c r="M37">
        <f t="shared" si="4"/>
        <v>22.819745142857126</v>
      </c>
      <c r="N37">
        <f t="shared" si="5"/>
        <v>19.948933878041679</v>
      </c>
      <c r="O37">
        <f t="shared" si="6"/>
        <v>8.8436944829256134</v>
      </c>
      <c r="P37">
        <f t="shared" si="7"/>
        <v>143.63013333279986</v>
      </c>
    </row>
    <row r="38" spans="1:16" x14ac:dyDescent="0.25">
      <c r="A38">
        <f>Input!G39</f>
        <v>35</v>
      </c>
      <c r="B38">
        <f t="shared" si="0"/>
        <v>35</v>
      </c>
      <c r="C38" s="4">
        <f>Input!I39</f>
        <v>358.34211714285715</v>
      </c>
      <c r="D38">
        <f t="shared" si="1"/>
        <v>357.54368342857146</v>
      </c>
      <c r="E38">
        <f t="shared" si="8"/>
        <v>536.31802361011637</v>
      </c>
      <c r="F38">
        <f t="shared" si="2"/>
        <v>31960.264707346745</v>
      </c>
      <c r="G38">
        <f t="shared" si="3"/>
        <v>17041.847438009554</v>
      </c>
      <c r="L38">
        <f>Input!J39</f>
        <v>26.811912857142829</v>
      </c>
      <c r="M38">
        <f t="shared" si="4"/>
        <v>26.708889142857114</v>
      </c>
      <c r="N38">
        <f t="shared" si="5"/>
        <v>20.371710311686922</v>
      </c>
      <c r="O38">
        <f t="shared" si="6"/>
        <v>41.476208826496745</v>
      </c>
      <c r="P38">
        <f t="shared" si="7"/>
        <v>153.94246836562826</v>
      </c>
    </row>
    <row r="39" spans="1:16" x14ac:dyDescent="0.25">
      <c r="A39">
        <f>Input!G40</f>
        <v>36</v>
      </c>
      <c r="B39">
        <f t="shared" si="0"/>
        <v>36</v>
      </c>
      <c r="C39" s="4">
        <f>Input!I40</f>
        <v>386.33880228571428</v>
      </c>
      <c r="D39">
        <f t="shared" si="1"/>
        <v>385.54036857142859</v>
      </c>
      <c r="E39">
        <f t="shared" si="8"/>
        <v>557.12602671165769</v>
      </c>
      <c r="F39">
        <f t="shared" si="2"/>
        <v>29441.63807941557</v>
      </c>
      <c r="G39">
        <f t="shared" si="3"/>
        <v>12042.082744523696</v>
      </c>
      <c r="L39">
        <f>Input!J40</f>
        <v>27.996685142857132</v>
      </c>
      <c r="M39">
        <f t="shared" si="4"/>
        <v>27.893661428571416</v>
      </c>
      <c r="N39">
        <f t="shared" si="5"/>
        <v>20.808003101541338</v>
      </c>
      <c r="O39">
        <f t="shared" si="6"/>
        <v>51.677149491136205</v>
      </c>
      <c r="P39">
        <f t="shared" si="7"/>
        <v>164.95929918055629</v>
      </c>
    </row>
    <row r="40" spans="1:16" x14ac:dyDescent="0.25">
      <c r="A40">
        <f>Input!G41</f>
        <v>37</v>
      </c>
      <c r="B40">
        <f t="shared" si="0"/>
        <v>37</v>
      </c>
      <c r="C40" s="4">
        <f>Input!I41</f>
        <v>416.0611341428571</v>
      </c>
      <c r="D40">
        <f t="shared" si="1"/>
        <v>415.26270042857141</v>
      </c>
      <c r="E40">
        <f t="shared" si="8"/>
        <v>578.38441833603019</v>
      </c>
      <c r="F40">
        <f t="shared" si="2"/>
        <v>26608.69485308056</v>
      </c>
      <c r="G40">
        <f t="shared" si="3"/>
        <v>7828.3622067864562</v>
      </c>
      <c r="L40">
        <f>Input!J41</f>
        <v>29.722331857142819</v>
      </c>
      <c r="M40">
        <f t="shared" si="4"/>
        <v>29.619308142857104</v>
      </c>
      <c r="N40">
        <f t="shared" si="5"/>
        <v>21.258391624372532</v>
      </c>
      <c r="O40">
        <f t="shared" si="6"/>
        <v>71.638284263907551</v>
      </c>
      <c r="P40">
        <f t="shared" si="7"/>
        <v>176.73141248651552</v>
      </c>
    </row>
    <row r="41" spans="1:16" x14ac:dyDescent="0.25">
      <c r="A41">
        <f>Input!G42</f>
        <v>38</v>
      </c>
      <c r="B41">
        <f t="shared" si="0"/>
        <v>38</v>
      </c>
      <c r="C41" s="4">
        <f>Input!I42</f>
        <v>442.40944042857137</v>
      </c>
      <c r="D41">
        <f t="shared" si="1"/>
        <v>441.61100671428568</v>
      </c>
      <c r="E41">
        <f t="shared" si="8"/>
        <v>600.10790480451533</v>
      </c>
      <c r="F41">
        <f t="shared" si="2"/>
        <v>25121.266704224643</v>
      </c>
      <c r="G41">
        <f t="shared" si="3"/>
        <v>4456.1693945335874</v>
      </c>
      <c r="L41">
        <f>Input!J42</f>
        <v>26.348306285714273</v>
      </c>
      <c r="M41">
        <f t="shared" si="4"/>
        <v>26.245282571428557</v>
      </c>
      <c r="N41">
        <f t="shared" si="5"/>
        <v>21.723486468485099</v>
      </c>
      <c r="O41">
        <f t="shared" si="6"/>
        <v>21.388958341835686</v>
      </c>
      <c r="P41">
        <f t="shared" si="7"/>
        <v>189.3137015784466</v>
      </c>
    </row>
    <row r="42" spans="1:16" x14ac:dyDescent="0.25">
      <c r="A42">
        <f>Input!G43</f>
        <v>39</v>
      </c>
      <c r="B42">
        <f t="shared" si="0"/>
        <v>39</v>
      </c>
      <c r="C42" s="4">
        <f>Input!I43</f>
        <v>469.3758888571428</v>
      </c>
      <c r="D42">
        <f t="shared" si="1"/>
        <v>468.5774551428571</v>
      </c>
      <c r="E42">
        <f t="shared" si="8"/>
        <v>622.31183626638506</v>
      </c>
      <c r="F42">
        <f t="shared" si="2"/>
        <v>23634.259939434149</v>
      </c>
      <c r="G42">
        <f t="shared" si="3"/>
        <v>1984.757244291166</v>
      </c>
      <c r="L42">
        <f>Input!J43</f>
        <v>26.966448428571425</v>
      </c>
      <c r="M42">
        <f t="shared" si="4"/>
        <v>26.86342471428571</v>
      </c>
      <c r="N42">
        <f t="shared" si="5"/>
        <v>22.203931461869775</v>
      </c>
      <c r="O42">
        <f t="shared" si="6"/>
        <v>22.681567858121085</v>
      </c>
      <c r="P42">
        <f t="shared" si="7"/>
        <v>202.76554072299427</v>
      </c>
    </row>
    <row r="43" spans="1:16" x14ac:dyDescent="0.25">
      <c r="A43">
        <f>Input!G44</f>
        <v>40</v>
      </c>
      <c r="B43">
        <f t="shared" si="0"/>
        <v>40</v>
      </c>
      <c r="C43" s="4">
        <f>Input!I44</f>
        <v>492.24714599999999</v>
      </c>
      <c r="D43">
        <f t="shared" si="1"/>
        <v>491.44871228571429</v>
      </c>
      <c r="E43">
        <f t="shared" si="8"/>
        <v>645.0122421212493</v>
      </c>
      <c r="F43">
        <f t="shared" si="2"/>
        <v>23581.757695549251</v>
      </c>
      <c r="G43">
        <f t="shared" si="3"/>
        <v>477.43161389442639</v>
      </c>
      <c r="L43">
        <f>Input!J44</f>
        <v>22.871257142857189</v>
      </c>
      <c r="M43">
        <f t="shared" si="4"/>
        <v>22.768233428571474</v>
      </c>
      <c r="N43">
        <f t="shared" si="5"/>
        <v>22.700405854864265</v>
      </c>
      <c r="O43">
        <f t="shared" si="6"/>
        <v>2.9190162608841223E-2</v>
      </c>
      <c r="P43">
        <f t="shared" si="7"/>
        <v>217.15119780814845</v>
      </c>
    </row>
    <row r="44" spans="1:16" x14ac:dyDescent="0.25">
      <c r="A44">
        <f>Input!G45</f>
        <v>41</v>
      </c>
      <c r="B44">
        <f t="shared" si="0"/>
        <v>41</v>
      </c>
      <c r="C44" s="4">
        <f>Input!I45</f>
        <v>514.21694585714283</v>
      </c>
      <c r="D44">
        <f t="shared" si="1"/>
        <v>513.41851214285714</v>
      </c>
      <c r="E44">
        <f t="shared" si="8"/>
        <v>668.22586879208916</v>
      </c>
      <c r="F44">
        <f t="shared" si="2"/>
        <v>23965.317672722522</v>
      </c>
      <c r="G44">
        <f t="shared" si="3"/>
        <v>1.8589089587605956</v>
      </c>
      <c r="L44">
        <f>Input!J45</f>
        <v>21.969799857142846</v>
      </c>
      <c r="M44">
        <f t="shared" si="4"/>
        <v>21.86677614285713</v>
      </c>
      <c r="N44">
        <f t="shared" si="5"/>
        <v>23.213626670839879</v>
      </c>
      <c r="O44">
        <f t="shared" si="6"/>
        <v>1.5471051424717153</v>
      </c>
      <c r="P44">
        <f t="shared" si="7"/>
        <v>232.54028960694822</v>
      </c>
    </row>
    <row r="45" spans="1:16" x14ac:dyDescent="0.25">
      <c r="A45">
        <f>Input!G46</f>
        <v>42</v>
      </c>
      <c r="B45">
        <f t="shared" si="0"/>
        <v>42</v>
      </c>
      <c r="C45" s="4">
        <f>Input!I46</f>
        <v>533.53388599999994</v>
      </c>
      <c r="D45">
        <f t="shared" si="1"/>
        <v>532.73545228571425</v>
      </c>
      <c r="E45">
        <f t="shared" si="8"/>
        <v>691.97022003185282</v>
      </c>
      <c r="F45">
        <f t="shared" si="2"/>
        <v>25355.711259166692</v>
      </c>
      <c r="G45">
        <f t="shared" si="3"/>
        <v>630.40008201713476</v>
      </c>
      <c r="L45">
        <f>Input!J46</f>
        <v>19.316940142857106</v>
      </c>
      <c r="M45">
        <f t="shared" si="4"/>
        <v>19.213916428571391</v>
      </c>
      <c r="N45">
        <f t="shared" si="5"/>
        <v>23.744351239763667</v>
      </c>
      <c r="O45">
        <f t="shared" si="6"/>
        <v>19.601969021011353</v>
      </c>
      <c r="P45">
        <f t="shared" si="7"/>
        <v>249.00828455126643</v>
      </c>
    </row>
    <row r="46" spans="1:16" x14ac:dyDescent="0.25">
      <c r="A46">
        <f>Input!G47</f>
        <v>43</v>
      </c>
      <c r="B46">
        <f t="shared" si="0"/>
        <v>43</v>
      </c>
      <c r="C46" s="4">
        <f>Input!I47</f>
        <v>553.21140900000012</v>
      </c>
      <c r="D46">
        <f t="shared" si="1"/>
        <v>552.41297528571442</v>
      </c>
      <c r="E46">
        <f t="shared" si="8"/>
        <v>716.26359996282042</v>
      </c>
      <c r="F46">
        <f t="shared" si="2"/>
        <v>26847.027207077856</v>
      </c>
      <c r="G46">
        <f t="shared" si="3"/>
        <v>2440.473550839894</v>
      </c>
      <c r="L46">
        <f>Input!J47</f>
        <v>19.677523000000178</v>
      </c>
      <c r="M46">
        <f t="shared" si="4"/>
        <v>19.574499285714463</v>
      </c>
      <c r="N46">
        <f t="shared" si="5"/>
        <v>24.293379930967621</v>
      </c>
      <c r="O46">
        <f t="shared" si="6"/>
        <v>21.306135207160178</v>
      </c>
      <c r="P46">
        <f t="shared" si="7"/>
        <v>266.63705853265566</v>
      </c>
    </row>
    <row r="47" spans="1:16" x14ac:dyDescent="0.25">
      <c r="A47">
        <f>Input!G48</f>
        <v>44</v>
      </c>
      <c r="B47">
        <f t="shared" si="0"/>
        <v>44</v>
      </c>
      <c r="C47" s="4">
        <f>Input!I48</f>
        <v>571.75567157142848</v>
      </c>
      <c r="D47">
        <f t="shared" si="1"/>
        <v>570.95723785714279</v>
      </c>
      <c r="E47">
        <f t="shared" si="8"/>
        <v>741.12515906592489</v>
      </c>
      <c r="F47">
        <f t="shared" si="2"/>
        <v>28957.121408518273</v>
      </c>
      <c r="G47">
        <f t="shared" si="3"/>
        <v>5514.9498573787241</v>
      </c>
      <c r="L47">
        <f>Input!J48</f>
        <v>18.544262571428362</v>
      </c>
      <c r="M47">
        <f t="shared" si="4"/>
        <v>18.441238857142647</v>
      </c>
      <c r="N47">
        <f t="shared" si="5"/>
        <v>24.861559103104469</v>
      </c>
      <c r="O47">
        <f t="shared" si="6"/>
        <v>39.908235469126964</v>
      </c>
      <c r="P47">
        <f t="shared" si="7"/>
        <v>285.51550995455938</v>
      </c>
    </row>
    <row r="48" spans="1:16" x14ac:dyDescent="0.25">
      <c r="A48">
        <f>Input!G49</f>
        <v>45</v>
      </c>
      <c r="B48">
        <f t="shared" si="0"/>
        <v>45</v>
      </c>
      <c r="C48" s="4">
        <f>Input!I49</f>
        <v>591.74226571428574</v>
      </c>
      <c r="D48">
        <f t="shared" si="1"/>
        <v>590.94383200000004</v>
      </c>
      <c r="E48">
        <f t="shared" si="8"/>
        <v>766.57494335702643</v>
      </c>
      <c r="F48">
        <f t="shared" si="2"/>
        <v>30846.287276504201</v>
      </c>
      <c r="G48">
        <f t="shared" si="3"/>
        <v>9942.5811966257552</v>
      </c>
      <c r="L48">
        <f>Input!J49</f>
        <v>19.986594142857257</v>
      </c>
      <c r="M48">
        <f t="shared" si="4"/>
        <v>19.883570428571542</v>
      </c>
      <c r="N48">
        <f t="shared" si="5"/>
        <v>25.449784291101501</v>
      </c>
      <c r="O48">
        <f t="shared" si="6"/>
        <v>29.846446595872969</v>
      </c>
      <c r="P48">
        <f t="shared" si="7"/>
        <v>305.74024106689069</v>
      </c>
    </row>
    <row r="49" spans="1:16" x14ac:dyDescent="0.25">
      <c r="A49">
        <f>Input!G50</f>
        <v>46</v>
      </c>
      <c r="B49">
        <f t="shared" si="0"/>
        <v>46</v>
      </c>
      <c r="C49" s="4">
        <f>Input!I50</f>
        <v>612.57880514285716</v>
      </c>
      <c r="D49">
        <f t="shared" si="1"/>
        <v>611.78037142857147</v>
      </c>
      <c r="E49">
        <f t="shared" si="8"/>
        <v>792.63394700899153</v>
      </c>
      <c r="F49">
        <f t="shared" si="2"/>
        <v>32708.015800222711</v>
      </c>
      <c r="G49">
        <f t="shared" si="3"/>
        <v>15818.469289791778</v>
      </c>
      <c r="L49">
        <f>Input!J50</f>
        <v>20.836539428571427</v>
      </c>
      <c r="M49">
        <f t="shared" si="4"/>
        <v>20.733515714285712</v>
      </c>
      <c r="N49">
        <f t="shared" si="5"/>
        <v>26.059003651965121</v>
      </c>
      <c r="O49">
        <f t="shared" si="6"/>
        <v>27.274132564627092</v>
      </c>
      <c r="P49">
        <f t="shared" si="7"/>
        <v>327.41631353532466</v>
      </c>
    </row>
    <row r="50" spans="1:16" x14ac:dyDescent="0.25">
      <c r="A50">
        <f>Input!G51</f>
        <v>47</v>
      </c>
      <c r="B50">
        <f t="shared" si="0"/>
        <v>47</v>
      </c>
      <c r="C50" s="4">
        <f>Input!I51</f>
        <v>633.28656485714271</v>
      </c>
      <c r="D50">
        <f t="shared" si="1"/>
        <v>632.48813114285701</v>
      </c>
      <c r="E50">
        <f t="shared" si="8"/>
        <v>819.3241687025552</v>
      </c>
      <c r="F50">
        <f t="shared" si="2"/>
        <v>34907.70493100895</v>
      </c>
      <c r="G50">
        <f t="shared" si="3"/>
        <v>23244.575463550733</v>
      </c>
      <c r="L50">
        <f>Input!J51</f>
        <v>20.707759714285544</v>
      </c>
      <c r="M50">
        <f t="shared" si="4"/>
        <v>20.604735999999829</v>
      </c>
      <c r="N50">
        <f t="shared" si="5"/>
        <v>26.690221693563718</v>
      </c>
      <c r="O50">
        <f t="shared" si="6"/>
        <v>35.789851333508928</v>
      </c>
      <c r="P50">
        <f t="shared" si="7"/>
        <v>350.65808725135679</v>
      </c>
    </row>
    <row r="51" spans="1:16" x14ac:dyDescent="0.25">
      <c r="A51">
        <f>Input!G52</f>
        <v>48</v>
      </c>
      <c r="B51">
        <f t="shared" si="0"/>
        <v>48</v>
      </c>
      <c r="C51" s="4">
        <f>Input!I52</f>
        <v>655.2563648571429</v>
      </c>
      <c r="D51">
        <f t="shared" si="1"/>
        <v>654.45793114285721</v>
      </c>
      <c r="E51">
        <f t="shared" si="8"/>
        <v>846.66867201561047</v>
      </c>
      <c r="F51">
        <f t="shared" si="2"/>
        <v>36944.9689068527</v>
      </c>
      <c r="G51">
        <f t="shared" si="3"/>
        <v>32330.277232360477</v>
      </c>
      <c r="L51">
        <f>Input!J52</f>
        <v>21.969800000000191</v>
      </c>
      <c r="M51">
        <f t="shared" si="4"/>
        <v>21.866776285714476</v>
      </c>
      <c r="N51">
        <f t="shared" si="5"/>
        <v>27.344503313055316</v>
      </c>
      <c r="O51">
        <f t="shared" si="6"/>
        <v>28.887435703365739</v>
      </c>
      <c r="P51">
        <f t="shared" si="7"/>
        <v>375.59015259594736</v>
      </c>
    </row>
    <row r="52" spans="1:16" x14ac:dyDescent="0.25">
      <c r="A52">
        <f>Input!G53</f>
        <v>49</v>
      </c>
      <c r="B52">
        <f t="shared" si="0"/>
        <v>49</v>
      </c>
      <c r="C52" s="4">
        <f>Input!I53</f>
        <v>678.23064557142857</v>
      </c>
      <c r="D52">
        <f t="shared" si="1"/>
        <v>677.43221185714287</v>
      </c>
      <c r="E52">
        <f t="shared" si="8"/>
        <v>874.69165019007391</v>
      </c>
      <c r="F52">
        <f t="shared" si="2"/>
        <v>38911.286011423421</v>
      </c>
      <c r="G52">
        <f t="shared" si="3"/>
        <v>43192.976170581547</v>
      </c>
      <c r="L52">
        <f>Input!J53</f>
        <v>22.974280714285669</v>
      </c>
      <c r="M52">
        <f t="shared" si="4"/>
        <v>22.871256999999954</v>
      </c>
      <c r="N52">
        <f t="shared" si="5"/>
        <v>28.022978174463447</v>
      </c>
      <c r="O52">
        <f t="shared" si="6"/>
        <v>25.48934604440554</v>
      </c>
      <c r="P52">
        <f t="shared" si="7"/>
        <v>402.34836775368052</v>
      </c>
    </row>
    <row r="53" spans="1:16" x14ac:dyDescent="0.25">
      <c r="A53">
        <f>Input!G54</f>
        <v>50</v>
      </c>
      <c r="B53">
        <f t="shared" si="0"/>
        <v>50</v>
      </c>
      <c r="C53" s="4">
        <f>Input!I54</f>
        <v>701.79731257142862</v>
      </c>
      <c r="D53">
        <f t="shared" si="1"/>
        <v>700.99887885714293</v>
      </c>
      <c r="E53">
        <f t="shared" si="8"/>
        <v>903.41849564815107</v>
      </c>
      <c r="F53">
        <f t="shared" si="2"/>
        <v>40973.701261818584</v>
      </c>
      <c r="G53">
        <f t="shared" si="3"/>
        <v>55958.762412776217</v>
      </c>
      <c r="L53">
        <f>Input!J54</f>
        <v>23.566667000000052</v>
      </c>
      <c r="M53">
        <f t="shared" si="4"/>
        <v>23.463643285714337</v>
      </c>
      <c r="N53">
        <f t="shared" si="5"/>
        <v>28.726845458077158</v>
      </c>
      <c r="O53">
        <f t="shared" si="6"/>
        <v>26.627441719203013</v>
      </c>
      <c r="P53">
        <f t="shared" si="7"/>
        <v>431.08101426412401</v>
      </c>
    </row>
    <row r="54" spans="1:16" x14ac:dyDescent="0.25">
      <c r="A54">
        <f>Input!G55</f>
        <v>51</v>
      </c>
      <c r="B54">
        <f t="shared" si="0"/>
        <v>51</v>
      </c>
      <c r="C54" s="4">
        <f>Input!I55</f>
        <v>725.13217628571431</v>
      </c>
      <c r="D54">
        <f t="shared" si="1"/>
        <v>724.33374257142862</v>
      </c>
      <c r="E54">
        <f t="shared" si="8"/>
        <v>932.87587466605544</v>
      </c>
      <c r="F54">
        <f t="shared" si="2"/>
        <v>43489.820858572784</v>
      </c>
      <c r="G54">
        <f t="shared" si="3"/>
        <v>70763.14174281164</v>
      </c>
      <c r="L54">
        <f>Input!J55</f>
        <v>23.334863714285689</v>
      </c>
      <c r="M54">
        <f t="shared" si="4"/>
        <v>23.231839999999973</v>
      </c>
      <c r="N54">
        <f t="shared" si="5"/>
        <v>29.457379017904323</v>
      </c>
      <c r="O54">
        <f t="shared" si="6"/>
        <v>37.485193643044376</v>
      </c>
      <c r="P54">
        <f t="shared" si="7"/>
        <v>461.95008582586024</v>
      </c>
    </row>
    <row r="55" spans="1:16" x14ac:dyDescent="0.25">
      <c r="A55">
        <f>Input!G56</f>
        <v>52</v>
      </c>
      <c r="B55">
        <f t="shared" si="0"/>
        <v>52</v>
      </c>
      <c r="C55" s="4">
        <f>Input!I56</f>
        <v>745.58237685714289</v>
      </c>
      <c r="D55">
        <f t="shared" si="1"/>
        <v>744.7839431428572</v>
      </c>
      <c r="E55">
        <f t="shared" si="8"/>
        <v>963.09180765344536</v>
      </c>
      <c r="F55">
        <f t="shared" si="2"/>
        <v>47658.323707173317</v>
      </c>
      <c r="G55">
        <f t="shared" si="3"/>
        <v>87751.831935157883</v>
      </c>
      <c r="L55">
        <f>Input!J56</f>
        <v>20.450200571428581</v>
      </c>
      <c r="M55">
        <f t="shared" si="4"/>
        <v>20.347176857142866</v>
      </c>
      <c r="N55">
        <f t="shared" si="5"/>
        <v>30.215932987389923</v>
      </c>
      <c r="O55">
        <f t="shared" si="6"/>
        <v>95.369529620158147</v>
      </c>
      <c r="P55">
        <f t="shared" si="7"/>
        <v>495.13272747553867</v>
      </c>
    </row>
    <row r="56" spans="1:16" x14ac:dyDescent="0.25">
      <c r="A56">
        <f>Input!G57</f>
        <v>53</v>
      </c>
      <c r="B56">
        <f t="shared" si="0"/>
        <v>53</v>
      </c>
      <c r="C56" s="4">
        <f>Input!I57</f>
        <v>766.00682157142876</v>
      </c>
      <c r="D56">
        <f t="shared" si="1"/>
        <v>765.20838785714307</v>
      </c>
      <c r="E56">
        <f t="shared" si="8"/>
        <v>994.0957555315274</v>
      </c>
      <c r="F56">
        <f t="shared" si="2"/>
        <v>52389.427080908798</v>
      </c>
      <c r="G56">
        <f t="shared" si="3"/>
        <v>107081.63580654585</v>
      </c>
      <c r="L56">
        <f>Input!J57</f>
        <v>20.424444714285869</v>
      </c>
      <c r="M56">
        <f t="shared" si="4"/>
        <v>20.321421000000154</v>
      </c>
      <c r="N56">
        <f t="shared" si="5"/>
        <v>31.003947878082094</v>
      </c>
      <c r="O56">
        <f t="shared" si="6"/>
        <v>111.92588719277434</v>
      </c>
      <c r="P56">
        <f t="shared" si="7"/>
        <v>530.82284469542822</v>
      </c>
    </row>
    <row r="57" spans="1:16" x14ac:dyDescent="0.25">
      <c r="A57">
        <f>Input!G58</f>
        <v>54</v>
      </c>
      <c r="B57">
        <f t="shared" si="0"/>
        <v>54</v>
      </c>
      <c r="C57" s="4">
        <f>Input!I58</f>
        <v>787.30696757142869</v>
      </c>
      <c r="D57">
        <f t="shared" si="1"/>
        <v>786.50853385714299</v>
      </c>
      <c r="E57">
        <f t="shared" si="8"/>
        <v>1025.918712752479</v>
      </c>
      <c r="F57">
        <f t="shared" si="2"/>
        <v>57317.233758696791</v>
      </c>
      <c r="G57">
        <f t="shared" si="3"/>
        <v>128921.39933619635</v>
      </c>
      <c r="L57">
        <f>Input!J58</f>
        <v>21.300145999999927</v>
      </c>
      <c r="M57">
        <f t="shared" si="4"/>
        <v>21.197122285714212</v>
      </c>
      <c r="N57">
        <f t="shared" si="5"/>
        <v>31.822957220951647</v>
      </c>
      <c r="O57">
        <f t="shared" si="6"/>
        <v>110.72955599178742</v>
      </c>
      <c r="P57">
        <f t="shared" si="7"/>
        <v>569.23290481260346</v>
      </c>
    </row>
    <row r="58" spans="1:16" x14ac:dyDescent="0.25">
      <c r="A58">
        <f>Input!G59</f>
        <v>55</v>
      </c>
      <c r="B58">
        <f t="shared" si="0"/>
        <v>55</v>
      </c>
      <c r="C58" s="4">
        <f>Input!I59</f>
        <v>806.00576557142847</v>
      </c>
      <c r="D58">
        <f t="shared" si="1"/>
        <v>805.20733185714278</v>
      </c>
      <c r="E58">
        <f t="shared" si="8"/>
        <v>1058.5933075582027</v>
      </c>
      <c r="F58">
        <f t="shared" si="2"/>
        <v>64204.452681978131</v>
      </c>
      <c r="G58">
        <f t="shared" si="3"/>
        <v>153453.0642335155</v>
      </c>
      <c r="L58">
        <f>Input!J59</f>
        <v>18.698797999999783</v>
      </c>
      <c r="M58">
        <f t="shared" si="4"/>
        <v>18.595774285714068</v>
      </c>
      <c r="N58">
        <f t="shared" si="5"/>
        <v>32.67459480572365</v>
      </c>
      <c r="O58">
        <f t="shared" si="6"/>
        <v>195.32289635488144</v>
      </c>
      <c r="P58">
        <f t="shared" si="7"/>
        <v>610.59595630538831</v>
      </c>
    </row>
    <row r="59" spans="1:16" x14ac:dyDescent="0.25">
      <c r="A59">
        <f>Input!G60</f>
        <v>56</v>
      </c>
      <c r="B59">
        <f t="shared" si="0"/>
        <v>56</v>
      </c>
      <c r="C59" s="4">
        <f>Input!I60</f>
        <v>826.01811557142844</v>
      </c>
      <c r="D59">
        <f t="shared" si="1"/>
        <v>825.21968185714275</v>
      </c>
      <c r="E59">
        <f t="shared" si="8"/>
        <v>1092.1539101381488</v>
      </c>
      <c r="F59">
        <f t="shared" si="2"/>
        <v>71253.882227976268</v>
      </c>
      <c r="G59">
        <f t="shared" si="3"/>
        <v>180872.82549128254</v>
      </c>
      <c r="L59">
        <f>Input!J60</f>
        <v>20.012349999999969</v>
      </c>
      <c r="M59">
        <f t="shared" si="4"/>
        <v>19.909326285714254</v>
      </c>
      <c r="N59">
        <f t="shared" si="5"/>
        <v>33.560602579946163</v>
      </c>
      <c r="O59">
        <f t="shared" si="6"/>
        <v>183.55514797001871</v>
      </c>
      <c r="P59">
        <f t="shared" si="7"/>
        <v>655.16789540395553</v>
      </c>
    </row>
    <row r="60" spans="1:16" x14ac:dyDescent="0.25">
      <c r="A60">
        <f>Input!G61</f>
        <v>57</v>
      </c>
      <c r="B60">
        <f t="shared" si="0"/>
        <v>57</v>
      </c>
      <c r="C60" s="4">
        <f>Input!I61</f>
        <v>844.33057471428572</v>
      </c>
      <c r="D60">
        <f t="shared" si="1"/>
        <v>843.53214100000002</v>
      </c>
      <c r="E60">
        <f t="shared" si="8"/>
        <v>1126.6367494148519</v>
      </c>
      <c r="F60">
        <f t="shared" si="2"/>
        <v>80148.219305726627</v>
      </c>
      <c r="G60">
        <f t="shared" si="3"/>
        <v>211392.40578062786</v>
      </c>
      <c r="L60">
        <f>Input!J61</f>
        <v>18.312459142857278</v>
      </c>
      <c r="M60">
        <f t="shared" si="4"/>
        <v>18.209435428571563</v>
      </c>
      <c r="N60">
        <f t="shared" si="5"/>
        <v>34.48283927670299</v>
      </c>
      <c r="O60">
        <f t="shared" si="6"/>
        <v>261.48119367307203</v>
      </c>
      <c r="P60">
        <f t="shared" si="7"/>
        <v>703.23001375223919</v>
      </c>
    </row>
    <row r="61" spans="1:16" x14ac:dyDescent="0.25">
      <c r="A61">
        <f>Input!G62</f>
        <v>58</v>
      </c>
      <c r="B61">
        <f t="shared" si="0"/>
        <v>58</v>
      </c>
      <c r="C61" s="4">
        <f>Input!I62</f>
        <v>861.22645828571422</v>
      </c>
      <c r="D61">
        <f t="shared" si="1"/>
        <v>860.42802457142852</v>
      </c>
      <c r="E61">
        <f t="shared" si="8"/>
        <v>1162.0800392628396</v>
      </c>
      <c r="F61">
        <f t="shared" si="2"/>
        <v>90993.937967387275</v>
      </c>
      <c r="G61">
        <f t="shared" si="3"/>
        <v>245240.46004557563</v>
      </c>
      <c r="L61">
        <f>Input!J62</f>
        <v>16.895883571428499</v>
      </c>
      <c r="M61">
        <f t="shared" si="4"/>
        <v>16.792859857142783</v>
      </c>
      <c r="N61">
        <f t="shared" si="5"/>
        <v>35.4432898479876</v>
      </c>
      <c r="O61">
        <f t="shared" si="6"/>
        <v>344.00627958774396</v>
      </c>
      <c r="P61">
        <f t="shared" si="7"/>
        <v>755.09186599469069</v>
      </c>
    </row>
    <row r="62" spans="1:16" x14ac:dyDescent="0.25">
      <c r="A62">
        <f>Input!G63</f>
        <v>59</v>
      </c>
      <c r="B62">
        <f t="shared" si="0"/>
        <v>59</v>
      </c>
      <c r="C62" s="4">
        <f>Input!I63</f>
        <v>879.28135828571419</v>
      </c>
      <c r="D62">
        <f t="shared" si="1"/>
        <v>878.4829245714285</v>
      </c>
      <c r="E62">
        <f t="shared" si="8"/>
        <v>1198.5241150527661</v>
      </c>
      <c r="F62">
        <f t="shared" si="2"/>
        <v>102426.36360471182</v>
      </c>
      <c r="G62">
        <f t="shared" si="3"/>
        <v>282664.12536767049</v>
      </c>
      <c r="L62">
        <f>Input!J63</f>
        <v>18.054899999999975</v>
      </c>
      <c r="M62">
        <f t="shared" si="4"/>
        <v>17.95187628571426</v>
      </c>
      <c r="N62">
        <f t="shared" si="5"/>
        <v>36.444075789926572</v>
      </c>
      <c r="O62">
        <f t="shared" si="6"/>
        <v>338.16178623282246</v>
      </c>
      <c r="P62">
        <f t="shared" si="7"/>
        <v>811.0945020914088</v>
      </c>
    </row>
    <row r="63" spans="1:16" x14ac:dyDescent="0.25">
      <c r="A63">
        <f>Input!G64</f>
        <v>60</v>
      </c>
      <c r="B63">
        <f t="shared" si="0"/>
        <v>60</v>
      </c>
      <c r="C63" s="4">
        <f>Input!I64</f>
        <v>896.74387214285707</v>
      </c>
      <c r="D63">
        <f t="shared" si="1"/>
        <v>895.94543842857138</v>
      </c>
      <c r="E63">
        <f t="shared" si="8"/>
        <v>1236.0115815091913</v>
      </c>
      <c r="F63">
        <f t="shared" si="2"/>
        <v>115644.98166972864</v>
      </c>
      <c r="G63">
        <f t="shared" si="3"/>
        <v>323930.73312796024</v>
      </c>
      <c r="L63">
        <f>Input!J64</f>
        <v>17.462513857142881</v>
      </c>
      <c r="M63">
        <f t="shared" si="4"/>
        <v>17.359490142857165</v>
      </c>
      <c r="N63">
        <f t="shared" si="5"/>
        <v>37.487466456425075</v>
      </c>
      <c r="O63">
        <f t="shared" si="6"/>
        <v>400.99872660349871</v>
      </c>
      <c r="P63">
        <f t="shared" si="7"/>
        <v>871.61411610092546</v>
      </c>
    </row>
    <row r="64" spans="1:16" x14ac:dyDescent="0.25">
      <c r="A64">
        <f>Input!G65</f>
        <v>61</v>
      </c>
      <c r="B64">
        <f t="shared" si="0"/>
        <v>61</v>
      </c>
      <c r="C64" s="4">
        <f>Input!I65</f>
        <v>913.02161371428554</v>
      </c>
      <c r="D64">
        <f t="shared" si="1"/>
        <v>912.22317999999984</v>
      </c>
      <c r="E64">
        <f t="shared" si="8"/>
        <v>1274.5874729787722</v>
      </c>
      <c r="F64">
        <f t="shared" si="2"/>
        <v>131307.88082600557</v>
      </c>
      <c r="G64">
        <f t="shared" si="3"/>
        <v>369329.70273267344</v>
      </c>
      <c r="L64">
        <f>Input!J65</f>
        <v>16.277741571428464</v>
      </c>
      <c r="M64">
        <f t="shared" si="4"/>
        <v>16.174717857142749</v>
      </c>
      <c r="N64">
        <f t="shared" si="5"/>
        <v>38.575891469581016</v>
      </c>
      <c r="O64">
        <f t="shared" si="6"/>
        <v>497.20748888048064</v>
      </c>
      <c r="P64">
        <f t="shared" si="7"/>
        <v>937.06617128331334</v>
      </c>
    </row>
    <row r="65" spans="1:16" x14ac:dyDescent="0.25">
      <c r="A65">
        <f>Input!G66</f>
        <v>62</v>
      </c>
      <c r="B65">
        <f t="shared" si="0"/>
        <v>62</v>
      </c>
      <c r="C65" s="4">
        <f>Input!I66</f>
        <v>930.32959199999993</v>
      </c>
      <c r="D65">
        <f t="shared" si="1"/>
        <v>929.53115828571424</v>
      </c>
      <c r="E65">
        <f t="shared" si="8"/>
        <v>1314.299427327353</v>
      </c>
      <c r="F65">
        <f t="shared" si="2"/>
        <v>148046.6208612989</v>
      </c>
      <c r="G65">
        <f t="shared" si="3"/>
        <v>419174.63873519789</v>
      </c>
      <c r="L65">
        <f>Input!J66</f>
        <v>17.307978285714398</v>
      </c>
      <c r="M65">
        <f t="shared" si="4"/>
        <v>17.204954571428683</v>
      </c>
      <c r="N65">
        <f t="shared" si="5"/>
        <v>39.711954348580782</v>
      </c>
      <c r="O65">
        <f t="shared" si="6"/>
        <v>501.93814342548995</v>
      </c>
      <c r="P65">
        <f t="shared" si="7"/>
        <v>1007.9100708849622</v>
      </c>
    </row>
    <row r="66" spans="1:16" x14ac:dyDescent="0.25">
      <c r="A66">
        <f>Input!G67</f>
        <v>63</v>
      </c>
      <c r="B66">
        <f t="shared" si="0"/>
        <v>63</v>
      </c>
      <c r="C66" s="4">
        <f>Input!I67</f>
        <v>947.50879071428574</v>
      </c>
      <c r="D66">
        <f t="shared" si="1"/>
        <v>946.71035700000004</v>
      </c>
      <c r="E66">
        <f t="shared" si="8"/>
        <v>1355.1978748213389</v>
      </c>
      <c r="F66">
        <f t="shared" si="2"/>
        <v>166862.05221583866</v>
      </c>
      <c r="G66">
        <f t="shared" si="3"/>
        <v>473805.65613308136</v>
      </c>
      <c r="L66">
        <f>Input!J67</f>
        <v>17.179198714285803</v>
      </c>
      <c r="M66">
        <f t="shared" si="4"/>
        <v>17.076175000000088</v>
      </c>
      <c r="N66">
        <f t="shared" si="5"/>
        <v>40.898447493985884</v>
      </c>
      <c r="O66">
        <f t="shared" si="6"/>
        <v>562.6027626733038</v>
      </c>
      <c r="P66">
        <f t="shared" si="7"/>
        <v>1084.6544551318077</v>
      </c>
    </row>
    <row r="67" spans="1:16" x14ac:dyDescent="0.25">
      <c r="A67">
        <f>Input!G68</f>
        <v>64</v>
      </c>
      <c r="B67">
        <f t="shared" si="0"/>
        <v>64</v>
      </c>
      <c r="C67" s="4">
        <f>Input!I68</f>
        <v>964.97130457142862</v>
      </c>
      <c r="D67">
        <f t="shared" si="1"/>
        <v>964.17287085714293</v>
      </c>
      <c r="E67">
        <f t="shared" si="8"/>
        <v>1397.3362435029587</v>
      </c>
      <c r="F67">
        <f t="shared" si="2"/>
        <v>187630.50740189789</v>
      </c>
      <c r="G67">
        <f t="shared" si="3"/>
        <v>533591.96200672432</v>
      </c>
      <c r="L67">
        <f>Input!J68</f>
        <v>17.462513857142881</v>
      </c>
      <c r="M67">
        <f t="shared" si="4"/>
        <v>17.359490142857165</v>
      </c>
      <c r="N67">
        <f t="shared" si="5"/>
        <v>42.138368681619788</v>
      </c>
      <c r="O67">
        <f t="shared" si="6"/>
        <v>608.89781131866027</v>
      </c>
      <c r="P67">
        <f t="shared" si="7"/>
        <v>1167.8632180942786</v>
      </c>
    </row>
    <row r="68" spans="1:16" x14ac:dyDescent="0.25">
      <c r="A68">
        <f>Input!G69</f>
        <v>65</v>
      </c>
      <c r="B68">
        <f t="shared" ref="B68:B83" si="9">A68-$A$3</f>
        <v>65</v>
      </c>
      <c r="C68" s="4">
        <f>Input!I69</f>
        <v>982.66562171428575</v>
      </c>
      <c r="D68">
        <f t="shared" ref="D68:D83" si="10">C68-$C$3</f>
        <v>981.86718800000006</v>
      </c>
      <c r="E68">
        <f t="shared" si="8"/>
        <v>1440.7711827429443</v>
      </c>
      <c r="F68">
        <f t="shared" ref="F68:F83" si="11">(D68-E68)^2</f>
        <v>210592.87639103225</v>
      </c>
      <c r="G68">
        <f t="shared" ref="G68:G83" si="12">(E68-$H$4)^2</f>
        <v>598934.72556917055</v>
      </c>
      <c r="L68">
        <f>Input!J69</f>
        <v>17.69431714285713</v>
      </c>
      <c r="M68">
        <f t="shared" ref="M68:M83" si="13">L68-$L$3</f>
        <v>17.591293428571415</v>
      </c>
      <c r="N68">
        <f t="shared" ref="N68:N83" si="14">2*($X$3/PI())*($Z$3/(4*((B68-$Y$3)^2)+$Z$3*$Z$3))</f>
        <v>43.434939239985532</v>
      </c>
      <c r="O68">
        <f t="shared" ref="O68:O83" si="15">(L68-N68)^2</f>
        <v>662.57962594717492</v>
      </c>
      <c r="P68">
        <f t="shared" ref="P68:P83" si="16">(N68-$Q$4)^2</f>
        <v>1258.1623535735791</v>
      </c>
    </row>
    <row r="69" spans="1:16" x14ac:dyDescent="0.25">
      <c r="A69">
        <f>Input!G70</f>
        <v>66</v>
      </c>
      <c r="B69">
        <f t="shared" si="9"/>
        <v>66</v>
      </c>
      <c r="C69" s="4">
        <f>Input!I70</f>
        <v>1000.7977895714287</v>
      </c>
      <c r="D69">
        <f t="shared" si="10"/>
        <v>999.99935585714297</v>
      </c>
      <c r="E69">
        <f t="shared" ref="E69:E83" si="17">N69+E68</f>
        <v>1485.5628068506048</v>
      </c>
      <c r="F69">
        <f t="shared" si="11"/>
        <v>235771.86494068004</v>
      </c>
      <c r="G69">
        <f t="shared" si="12"/>
        <v>670270.27320011286</v>
      </c>
      <c r="L69">
        <f>Input!J70</f>
        <v>18.132167857142917</v>
      </c>
      <c r="M69">
        <f t="shared" si="13"/>
        <v>18.029144142857202</v>
      </c>
      <c r="N69">
        <f t="shared" si="14"/>
        <v>44.791624107660482</v>
      </c>
      <c r="O69">
        <f t="shared" si="15"/>
        <v>710.72660757326003</v>
      </c>
      <c r="P69">
        <f t="shared" si="16"/>
        <v>1356.2477574529232</v>
      </c>
    </row>
    <row r="70" spans="1:16" x14ac:dyDescent="0.25">
      <c r="A70">
        <f>Input!G71</f>
        <v>67</v>
      </c>
      <c r="B70">
        <f t="shared" si="9"/>
        <v>67</v>
      </c>
      <c r="C70" s="4">
        <f>Input!I71</f>
        <v>1019.0329810000001</v>
      </c>
      <c r="D70">
        <f t="shared" si="10"/>
        <v>1018.2345472857144</v>
      </c>
      <c r="E70">
        <f t="shared" si="17"/>
        <v>1531.7749608434585</v>
      </c>
      <c r="F70">
        <f t="shared" si="11"/>
        <v>263723.75635705888</v>
      </c>
      <c r="G70">
        <f t="shared" si="12"/>
        <v>748073.65024384449</v>
      </c>
      <c r="L70">
        <f>Input!J71</f>
        <v>18.235191428571397</v>
      </c>
      <c r="M70">
        <f t="shared" si="13"/>
        <v>18.132167714285682</v>
      </c>
      <c r="N70">
        <f t="shared" si="14"/>
        <v>46.21215399285375</v>
      </c>
      <c r="O70">
        <f t="shared" si="15"/>
        <v>782.71043432325621</v>
      </c>
      <c r="P70">
        <f t="shared" si="16"/>
        <v>1462.8941356128789</v>
      </c>
    </row>
    <row r="71" spans="1:16" x14ac:dyDescent="0.25">
      <c r="A71">
        <f>Input!G72</f>
        <v>68</v>
      </c>
      <c r="B71">
        <f t="shared" si="9"/>
        <v>68</v>
      </c>
      <c r="C71" s="4">
        <f>Input!I72</f>
        <v>1035.9546205714287</v>
      </c>
      <c r="D71">
        <f t="shared" si="10"/>
        <v>1035.156186857143</v>
      </c>
      <c r="E71">
        <f t="shared" si="17"/>
        <v>1579.4755107302399</v>
      </c>
      <c r="F71">
        <f t="shared" si="11"/>
        <v>296283.52634166536</v>
      </c>
      <c r="G71">
        <f t="shared" si="12"/>
        <v>832862.59738121589</v>
      </c>
      <c r="L71">
        <f>Input!J72</f>
        <v>16.921639571428614</v>
      </c>
      <c r="M71">
        <f t="shared" si="13"/>
        <v>16.818615857142898</v>
      </c>
      <c r="N71">
        <f t="shared" si="14"/>
        <v>47.700549886781353</v>
      </c>
      <c r="O71">
        <f t="shared" si="15"/>
        <v>947.34132020052721</v>
      </c>
      <c r="P71">
        <f t="shared" si="16"/>
        <v>1578.9651921995255</v>
      </c>
    </row>
    <row r="72" spans="1:16" x14ac:dyDescent="0.25">
      <c r="A72">
        <f>Input!G73</f>
        <v>69</v>
      </c>
      <c r="B72">
        <f t="shared" si="9"/>
        <v>69</v>
      </c>
      <c r="C72" s="4">
        <f>Input!I73</f>
        <v>1051.1763694285714</v>
      </c>
      <c r="D72">
        <f t="shared" si="10"/>
        <v>1050.3779357142857</v>
      </c>
      <c r="E72">
        <f t="shared" si="17"/>
        <v>1628.7366609465405</v>
      </c>
      <c r="F72">
        <f t="shared" si="11"/>
        <v>334498.81505227875</v>
      </c>
      <c r="G72">
        <f t="shared" si="12"/>
        <v>925201.99638320948</v>
      </c>
      <c r="L72">
        <f>Input!J73</f>
        <v>15.221748857142757</v>
      </c>
      <c r="M72">
        <f t="shared" si="13"/>
        <v>15.118725142857043</v>
      </c>
      <c r="N72">
        <f t="shared" si="14"/>
        <v>49.261150216300642</v>
      </c>
      <c r="O72">
        <f t="shared" si="15"/>
        <v>1158.6808448898396</v>
      </c>
      <c r="P72">
        <f t="shared" si="16"/>
        <v>1705.4253035752047</v>
      </c>
    </row>
    <row r="73" spans="1:16" x14ac:dyDescent="0.25">
      <c r="A73">
        <f>Input!G74</f>
        <v>70</v>
      </c>
      <c r="B73">
        <f t="shared" si="9"/>
        <v>70</v>
      </c>
      <c r="C73" s="4">
        <f>Input!I74</f>
        <v>1063.5649671428571</v>
      </c>
      <c r="D73">
        <f t="shared" si="10"/>
        <v>1062.7665334285714</v>
      </c>
      <c r="E73">
        <f t="shared" si="17"/>
        <v>1679.6353019065791</v>
      </c>
      <c r="F73">
        <f t="shared" si="11"/>
        <v>380527.07752357388</v>
      </c>
      <c r="G73">
        <f t="shared" si="12"/>
        <v>1025708.8481893308</v>
      </c>
      <c r="L73">
        <f>Input!J74</f>
        <v>12.388597714285652</v>
      </c>
      <c r="M73">
        <f t="shared" si="13"/>
        <v>12.285573999999938</v>
      </c>
      <c r="N73">
        <f t="shared" si="14"/>
        <v>50.898640960038534</v>
      </c>
      <c r="O73">
        <f t="shared" si="15"/>
        <v>1483.0234307897572</v>
      </c>
      <c r="P73">
        <f t="shared" si="16"/>
        <v>1843.352919671082</v>
      </c>
    </row>
    <row r="74" spans="1:16" x14ac:dyDescent="0.25">
      <c r="A74">
        <f>Input!G75</f>
        <v>71</v>
      </c>
      <c r="B74">
        <f t="shared" si="9"/>
        <v>71</v>
      </c>
      <c r="C74" s="4">
        <f>Input!I75</f>
        <v>1075.7217615714285</v>
      </c>
      <c r="D74">
        <f t="shared" si="10"/>
        <v>1074.9233278571428</v>
      </c>
      <c r="E74">
        <f t="shared" si="17"/>
        <v>1732.2533910034326</v>
      </c>
      <c r="F74">
        <f t="shared" si="11"/>
        <v>432082.81191590539</v>
      </c>
      <c r="G74">
        <f t="shared" si="12"/>
        <v>1135057.855731365</v>
      </c>
      <c r="L74">
        <f>Input!J75</f>
        <v>12.156794428571402</v>
      </c>
      <c r="M74">
        <f t="shared" si="13"/>
        <v>12.053770714285688</v>
      </c>
      <c r="N74">
        <f t="shared" si="14"/>
        <v>52.618089096853623</v>
      </c>
      <c r="O74">
        <f t="shared" si="15"/>
        <v>1637.1163662335632</v>
      </c>
      <c r="P74">
        <f t="shared" si="16"/>
        <v>1993.9559779165609</v>
      </c>
    </row>
    <row r="75" spans="1:16" x14ac:dyDescent="0.25">
      <c r="A75">
        <f>Input!G76</f>
        <v>72</v>
      </c>
      <c r="B75">
        <f t="shared" si="9"/>
        <v>72</v>
      </c>
      <c r="C75" s="4">
        <f>Input!I76</f>
        <v>1088.3421624285716</v>
      </c>
      <c r="D75">
        <f t="shared" si="10"/>
        <v>1087.5437287142859</v>
      </c>
      <c r="E75">
        <f t="shared" si="17"/>
        <v>1786.6783708102671</v>
      </c>
      <c r="F75">
        <f t="shared" si="11"/>
        <v>488789.24777867575</v>
      </c>
      <c r="G75">
        <f t="shared" si="12"/>
        <v>1253987.6949857285</v>
      </c>
      <c r="L75">
        <f>Input!J76</f>
        <v>12.620400857143068</v>
      </c>
      <c r="M75">
        <f t="shared" si="13"/>
        <v>12.517377142857354</v>
      </c>
      <c r="N75">
        <f t="shared" si="14"/>
        <v>54.424979806834536</v>
      </c>
      <c r="O75">
        <f t="shared" si="15"/>
        <v>1747.6228211609871</v>
      </c>
      <c r="P75">
        <f t="shared" si="16"/>
        <v>2158.5896669347017</v>
      </c>
    </row>
    <row r="76" spans="1:16" x14ac:dyDescent="0.25">
      <c r="A76">
        <f>Input!G77</f>
        <v>73</v>
      </c>
      <c r="B76">
        <f t="shared" si="9"/>
        <v>73</v>
      </c>
      <c r="C76" s="4">
        <f>Input!I77</f>
        <v>1098.799066</v>
      </c>
      <c r="D76">
        <f t="shared" si="10"/>
        <v>1098.0006322857143</v>
      </c>
      <c r="E76">
        <f t="shared" si="17"/>
        <v>1843.0036287145322</v>
      </c>
      <c r="F76">
        <f t="shared" si="11"/>
        <v>555029.46468791715</v>
      </c>
      <c r="G76">
        <f t="shared" si="12"/>
        <v>1383308.070677418</v>
      </c>
      <c r="L76">
        <f>Input!J77</f>
        <v>10.456903571428484</v>
      </c>
      <c r="M76">
        <f t="shared" si="13"/>
        <v>10.35387985714277</v>
      </c>
      <c r="N76">
        <f t="shared" si="14"/>
        <v>56.325257904265136</v>
      </c>
      <c r="O76">
        <f t="shared" si="15"/>
        <v>2103.905929202655</v>
      </c>
      <c r="P76">
        <f t="shared" si="16"/>
        <v>2338.776939597295</v>
      </c>
    </row>
    <row r="77" spans="1:16" x14ac:dyDescent="0.25">
      <c r="A77">
        <f>Input!G78</f>
        <v>74</v>
      </c>
      <c r="B77">
        <f t="shared" si="9"/>
        <v>74</v>
      </c>
      <c r="C77" s="4">
        <f>Input!I78</f>
        <v>1108.7150952857144</v>
      </c>
      <c r="D77">
        <f t="shared" si="10"/>
        <v>1107.9166615714287</v>
      </c>
      <c r="E77">
        <f t="shared" si="17"/>
        <v>1901.3290027649148</v>
      </c>
      <c r="F77">
        <f t="shared" si="11"/>
        <v>629503.14315812883</v>
      </c>
      <c r="G77">
        <f t="shared" si="12"/>
        <v>1523907.668225823</v>
      </c>
      <c r="L77">
        <f>Input!J78</f>
        <v>9.9160292857143304</v>
      </c>
      <c r="M77">
        <f t="shared" si="13"/>
        <v>9.8130055714286168</v>
      </c>
      <c r="N77">
        <f t="shared" si="14"/>
        <v>58.325374050382578</v>
      </c>
      <c r="O77">
        <f t="shared" si="15"/>
        <v>2343.4646605445132</v>
      </c>
      <c r="P77">
        <f t="shared" si="16"/>
        <v>2536.2322500832138</v>
      </c>
    </row>
    <row r="78" spans="1:16" x14ac:dyDescent="0.25">
      <c r="A78">
        <f>Input!G79</f>
        <v>75</v>
      </c>
      <c r="B78">
        <f t="shared" si="9"/>
        <v>75</v>
      </c>
      <c r="C78" s="4">
        <f>Input!I79</f>
        <v>1118.9144395714286</v>
      </c>
      <c r="D78">
        <f t="shared" si="10"/>
        <v>1118.1160058571429</v>
      </c>
      <c r="E78">
        <f t="shared" si="17"/>
        <v>1961.7613391377611</v>
      </c>
      <c r="F78">
        <f t="shared" si="11"/>
        <v>711737.44836616528</v>
      </c>
      <c r="G78">
        <f t="shared" si="12"/>
        <v>1676763.131339011</v>
      </c>
      <c r="L78">
        <f>Input!J79</f>
        <v>10.199344285714233</v>
      </c>
      <c r="M78">
        <f t="shared" si="13"/>
        <v>10.096320571428519</v>
      </c>
      <c r="N78">
        <f t="shared" si="14"/>
        <v>60.43233637284623</v>
      </c>
      <c r="O78">
        <f t="shared" si="15"/>
        <v>2523.353494025866</v>
      </c>
      <c r="P78">
        <f t="shared" si="16"/>
        <v>2752.8890800620693</v>
      </c>
    </row>
    <row r="79" spans="1:16" x14ac:dyDescent="0.25">
      <c r="A79">
        <f>Input!G80</f>
        <v>76</v>
      </c>
      <c r="B79">
        <f t="shared" si="9"/>
        <v>76</v>
      </c>
      <c r="C79" s="4">
        <f>Input!I80</f>
        <v>1129.1137840000001</v>
      </c>
      <c r="D79">
        <f t="shared" si="10"/>
        <v>1128.3153502857144</v>
      </c>
      <c r="E79">
        <f t="shared" si="17"/>
        <v>2024.4151073481842</v>
      </c>
      <c r="F79">
        <f t="shared" si="11"/>
        <v>802994.77460741729</v>
      </c>
      <c r="G79">
        <f t="shared" si="12"/>
        <v>1842949.2156371879</v>
      </c>
      <c r="L79">
        <f>Input!J80</f>
        <v>10.199344428571521</v>
      </c>
      <c r="M79">
        <f t="shared" si="13"/>
        <v>10.096320714285808</v>
      </c>
      <c r="N79">
        <f t="shared" si="14"/>
        <v>62.653768210423152</v>
      </c>
      <c r="O79">
        <f t="shared" si="15"/>
        <v>2751.4665742860821</v>
      </c>
      <c r="P79">
        <f t="shared" si="16"/>
        <v>2990.9319284750395</v>
      </c>
    </row>
    <row r="80" spans="1:16" x14ac:dyDescent="0.25">
      <c r="A80">
        <f>Input!G81</f>
        <v>77</v>
      </c>
      <c r="B80">
        <f t="shared" si="9"/>
        <v>77</v>
      </c>
      <c r="C80" s="4">
        <f>Input!I81</f>
        <v>1139.1328368571428</v>
      </c>
      <c r="D80">
        <f t="shared" si="10"/>
        <v>1138.3344031428571</v>
      </c>
      <c r="E80">
        <f t="shared" si="17"/>
        <v>2089.4130801557785</v>
      </c>
      <c r="F80">
        <f t="shared" si="11"/>
        <v>904550.64986864885</v>
      </c>
      <c r="G80">
        <f t="shared" si="12"/>
        <v>2023650.2934327722</v>
      </c>
      <c r="L80">
        <f>Input!J81</f>
        <v>10.019052857142697</v>
      </c>
      <c r="M80">
        <f t="shared" si="13"/>
        <v>9.9160291428569831</v>
      </c>
      <c r="N80">
        <f t="shared" si="14"/>
        <v>64.997972807594465</v>
      </c>
      <c r="O80">
        <f t="shared" si="15"/>
        <v>3022.6816389181836</v>
      </c>
      <c r="P80">
        <f t="shared" si="16"/>
        <v>3252.8335718763788</v>
      </c>
    </row>
    <row r="81" spans="1:20" x14ac:dyDescent="0.25">
      <c r="A81">
        <f>Input!G82</f>
        <v>78</v>
      </c>
      <c r="B81">
        <f t="shared" si="9"/>
        <v>78</v>
      </c>
      <c r="C81" s="4">
        <f>Input!I82</f>
        <v>1148.0958969999999</v>
      </c>
      <c r="D81">
        <f t="shared" si="10"/>
        <v>1147.2974632857142</v>
      </c>
      <c r="E81">
        <f t="shared" si="17"/>
        <v>2156.8870860628645</v>
      </c>
      <c r="F81">
        <f t="shared" si="11"/>
        <v>1019271.2064193084</v>
      </c>
      <c r="G81">
        <f t="shared" si="12"/>
        <v>2220173.4140591905</v>
      </c>
      <c r="L81">
        <f>Input!J82</f>
        <v>8.9630601428571026</v>
      </c>
      <c r="M81">
        <f t="shared" si="13"/>
        <v>8.8600364285713891</v>
      </c>
      <c r="N81">
        <f t="shared" si="14"/>
        <v>67.474005907085811</v>
      </c>
      <c r="O81">
        <f t="shared" si="15"/>
        <v>3423.5307742245136</v>
      </c>
      <c r="P81">
        <f t="shared" si="16"/>
        <v>3541.3985632427666</v>
      </c>
    </row>
    <row r="82" spans="1:20" x14ac:dyDescent="0.25">
      <c r="A82">
        <f>Input!G83</f>
        <v>79</v>
      </c>
      <c r="B82">
        <f t="shared" si="9"/>
        <v>79</v>
      </c>
      <c r="C82" s="4">
        <f>Input!I83</f>
        <v>1156.0544764285714</v>
      </c>
      <c r="D82">
        <f t="shared" si="10"/>
        <v>1155.2560427142857</v>
      </c>
      <c r="E82">
        <f t="shared" si="17"/>
        <v>2226.9788433945173</v>
      </c>
      <c r="F82">
        <f t="shared" si="11"/>
        <v>1148589.7614978794</v>
      </c>
      <c r="G82">
        <f t="shared" si="12"/>
        <v>2433963.1588284443</v>
      </c>
      <c r="L82">
        <f>Input!J83</f>
        <v>7.958579428571511</v>
      </c>
      <c r="M82">
        <f t="shared" si="13"/>
        <v>7.8555557142857966</v>
      </c>
      <c r="N82">
        <f t="shared" si="14"/>
        <v>70.091757331653</v>
      </c>
      <c r="O82">
        <f t="shared" si="15"/>
        <v>3860.5317963359739</v>
      </c>
      <c r="P82">
        <f t="shared" si="16"/>
        <v>3859.8141331735128</v>
      </c>
    </row>
    <row r="83" spans="1:20" x14ac:dyDescent="0.25">
      <c r="A83">
        <f>Input!G84</f>
        <v>80</v>
      </c>
      <c r="B83">
        <f t="shared" si="9"/>
        <v>80</v>
      </c>
      <c r="C83" s="4">
        <f>Input!I84</f>
        <v>1163.3176458571429</v>
      </c>
      <c r="D83">
        <f t="shared" si="10"/>
        <v>1162.5192121428572</v>
      </c>
      <c r="E83">
        <f t="shared" si="17"/>
        <v>2299.8408862077708</v>
      </c>
      <c r="F83">
        <f t="shared" si="11"/>
        <v>1293500.5902978177</v>
      </c>
      <c r="G83">
        <f t="shared" si="12"/>
        <v>2666618.5709111677</v>
      </c>
      <c r="L83">
        <f>Input!J84</f>
        <v>7.263169428571473</v>
      </c>
      <c r="M83">
        <f t="shared" si="13"/>
        <v>7.1601457142857585</v>
      </c>
      <c r="N83">
        <f t="shared" si="14"/>
        <v>72.862042813253737</v>
      </c>
      <c r="O83">
        <f t="shared" si="15"/>
        <v>4303.2121893395752</v>
      </c>
      <c r="P83">
        <f t="shared" si="16"/>
        <v>4211.7098967670236</v>
      </c>
      <c r="T83" s="4"/>
    </row>
    <row r="84" spans="1:20" x14ac:dyDescent="0.25">
      <c r="A84">
        <f>Input!G85</f>
        <v>81</v>
      </c>
      <c r="B84">
        <f t="shared" ref="B84:B145" si="18">A84-$A$3</f>
        <v>81</v>
      </c>
      <c r="C84" s="4">
        <f>Input!I85</f>
        <v>1169.2930192857143</v>
      </c>
      <c r="D84">
        <f t="shared" ref="D84:D145" si="19">C84-$C$3</f>
        <v>1168.4945855714286</v>
      </c>
      <c r="E84">
        <f t="shared" ref="E84:E145" si="20">N84+E83</f>
        <v>2375.6375937298244</v>
      </c>
      <c r="F84">
        <f t="shared" ref="F84:F145" si="21">(D84-E84)^2</f>
        <v>1457194.2421457008</v>
      </c>
      <c r="G84">
        <f t="shared" ref="G84:G145" si="22">(E84-$H$4)^2</f>
        <v>2919912.4895179668</v>
      </c>
      <c r="L84">
        <f>Input!J85</f>
        <v>5.9753734285714017</v>
      </c>
      <c r="M84">
        <f t="shared" ref="M84:M145" si="23">L84-$L$3</f>
        <v>5.8723497142856873</v>
      </c>
      <c r="N84">
        <f t="shared" ref="N84:N145" si="24">2*($X$3/PI())*($Z$3/(4*((B84-$Y$3)^2)+$Z$3*$Z$3))</f>
        <v>75.796707522053481</v>
      </c>
      <c r="O84">
        <f t="shared" ref="O84:O145" si="25">(L84-N84)^2</f>
        <v>4875.018694593643</v>
      </c>
      <c r="P84">
        <f t="shared" ref="P84:P145" si="26">(N84-$Q$4)^2</f>
        <v>4601.2280625362528</v>
      </c>
      <c r="T84" s="4"/>
    </row>
    <row r="85" spans="1:20" x14ac:dyDescent="0.25">
      <c r="A85">
        <f>Input!G86</f>
        <v>82</v>
      </c>
      <c r="B85">
        <f t="shared" si="18"/>
        <v>82</v>
      </c>
      <c r="C85" s="4">
        <f>Input!I86</f>
        <v>1174.9335658571429</v>
      </c>
      <c r="D85">
        <f t="shared" si="19"/>
        <v>1174.1351321428572</v>
      </c>
      <c r="E85">
        <f t="shared" si="20"/>
        <v>2454.5463367041175</v>
      </c>
      <c r="F85">
        <f t="shared" si="21"/>
        <v>1639452.8527660177</v>
      </c>
      <c r="G85">
        <f t="shared" si="22"/>
        <v>3195813.6763639101</v>
      </c>
      <c r="L85">
        <f>Input!J86</f>
        <v>5.6405465714285583</v>
      </c>
      <c r="M85">
        <f t="shared" si="23"/>
        <v>5.5375228571428439</v>
      </c>
      <c r="N85">
        <f t="shared" si="24"/>
        <v>78.908742974292934</v>
      </c>
      <c r="O85">
        <f t="shared" si="25"/>
        <v>5368.228604128708</v>
      </c>
      <c r="P85">
        <f t="shared" si="26"/>
        <v>5033.1061995429973</v>
      </c>
      <c r="T85" s="4"/>
    </row>
    <row r="86" spans="1:20" x14ac:dyDescent="0.25">
      <c r="A86">
        <f>Input!G87</f>
        <v>83</v>
      </c>
      <c r="B86">
        <f t="shared" si="18"/>
        <v>83</v>
      </c>
      <c r="C86" s="4">
        <f>Input!I87</f>
        <v>1180.8316715714286</v>
      </c>
      <c r="D86">
        <f t="shared" si="19"/>
        <v>1180.0332378571429</v>
      </c>
      <c r="E86">
        <f t="shared" si="20"/>
        <v>2536.7587559665576</v>
      </c>
      <c r="F86">
        <f t="shared" si="21"/>
        <v>1840704.1314892597</v>
      </c>
      <c r="G86">
        <f t="shared" si="22"/>
        <v>3496512.1925385655</v>
      </c>
      <c r="L86">
        <f>Input!J87</f>
        <v>5.898105714285748</v>
      </c>
      <c r="M86">
        <f t="shared" si="23"/>
        <v>5.7950820000000336</v>
      </c>
      <c r="N86">
        <f t="shared" si="24"/>
        <v>82.212419262439951</v>
      </c>
      <c r="O86">
        <f t="shared" si="25"/>
        <v>5823.874452325992</v>
      </c>
      <c r="P86">
        <f t="shared" si="26"/>
        <v>5512.7750618904465</v>
      </c>
      <c r="T86" s="4"/>
    </row>
    <row r="87" spans="1:20" x14ac:dyDescent="0.25">
      <c r="A87">
        <f>Input!G88</f>
        <v>84</v>
      </c>
      <c r="B87">
        <f t="shared" si="18"/>
        <v>84</v>
      </c>
      <c r="C87" s="4">
        <f>Input!I88</f>
        <v>1187.2448957142858</v>
      </c>
      <c r="D87">
        <f t="shared" si="19"/>
        <v>1186.4464620000001</v>
      </c>
      <c r="E87">
        <f t="shared" si="20"/>
        <v>2622.4821908262979</v>
      </c>
      <c r="F87">
        <f t="shared" si="21"/>
        <v>2062198.6144656765</v>
      </c>
      <c r="G87">
        <f t="shared" si="22"/>
        <v>3824448.5680647735</v>
      </c>
      <c r="L87">
        <f>Input!J88</f>
        <v>6.4132241428571888</v>
      </c>
      <c r="M87">
        <f t="shared" si="23"/>
        <v>6.3102004285714743</v>
      </c>
      <c r="N87">
        <f t="shared" si="24"/>
        <v>85.723434859740223</v>
      </c>
      <c r="O87">
        <f t="shared" si="25"/>
        <v>6290.1095239563883</v>
      </c>
      <c r="P87">
        <f t="shared" si="26"/>
        <v>6046.4745165218937</v>
      </c>
      <c r="T87" s="4"/>
    </row>
    <row r="88" spans="1:20" x14ac:dyDescent="0.25">
      <c r="A88">
        <f>Input!G89</f>
        <v>85</v>
      </c>
      <c r="B88">
        <f t="shared" si="18"/>
        <v>85</v>
      </c>
      <c r="C88" s="4">
        <f>Input!I89</f>
        <v>1193.6838757142857</v>
      </c>
      <c r="D88">
        <f t="shared" si="19"/>
        <v>1192.885442</v>
      </c>
      <c r="E88">
        <f t="shared" si="20"/>
        <v>2711.9412774380935</v>
      </c>
      <c r="F88">
        <f t="shared" si="21"/>
        <v>2307530.6311785243</v>
      </c>
      <c r="G88">
        <f t="shared" si="22"/>
        <v>4182347.4076698418</v>
      </c>
      <c r="L88">
        <f>Input!J89</f>
        <v>6.4389799999999013</v>
      </c>
      <c r="M88">
        <f t="shared" si="23"/>
        <v>6.3359562857141869</v>
      </c>
      <c r="N88">
        <f t="shared" si="24"/>
        <v>89.459086611795541</v>
      </c>
      <c r="O88">
        <f t="shared" si="25"/>
        <v>6892.3381018339142</v>
      </c>
      <c r="P88">
        <f t="shared" si="26"/>
        <v>6641.3912971303262</v>
      </c>
      <c r="T88" s="4"/>
    </row>
    <row r="89" spans="1:20" x14ac:dyDescent="0.25">
      <c r="A89">
        <f>Input!G90</f>
        <v>86</v>
      </c>
      <c r="B89">
        <f t="shared" si="18"/>
        <v>86</v>
      </c>
      <c r="C89" s="4">
        <f>Input!I90</f>
        <v>1199.8395405714286</v>
      </c>
      <c r="D89">
        <f t="shared" si="19"/>
        <v>1199.0411068571429</v>
      </c>
      <c r="E89">
        <f t="shared" si="20"/>
        <v>2805.3797403869221</v>
      </c>
      <c r="F89">
        <f t="shared" si="21"/>
        <v>2580323.8055703179</v>
      </c>
      <c r="G89">
        <f t="shared" si="22"/>
        <v>4573256.1983917318</v>
      </c>
      <c r="L89">
        <f>Input!J90</f>
        <v>6.1556648571429378</v>
      </c>
      <c r="M89">
        <f t="shared" si="23"/>
        <v>6.0526411428572233</v>
      </c>
      <c r="N89">
        <f t="shared" si="24"/>
        <v>93.438462948828374</v>
      </c>
      <c r="O89">
        <f t="shared" si="25"/>
        <v>7618.2868427139265</v>
      </c>
      <c r="P89">
        <f t="shared" si="26"/>
        <v>7305.8231471128065</v>
      </c>
      <c r="T89" s="4"/>
    </row>
    <row r="90" spans="1:20" x14ac:dyDescent="0.25">
      <c r="A90">
        <f>Input!G91</f>
        <v>87</v>
      </c>
      <c r="B90">
        <f t="shared" si="18"/>
        <v>87</v>
      </c>
      <c r="C90" s="4">
        <f>Input!I91</f>
        <v>1206.4845680000001</v>
      </c>
      <c r="D90">
        <f t="shared" si="19"/>
        <v>1205.6861342857144</v>
      </c>
      <c r="E90">
        <f t="shared" si="20"/>
        <v>2903.0624042307131</v>
      </c>
      <c r="F90">
        <f t="shared" si="21"/>
        <v>2881086.2017723974</v>
      </c>
      <c r="G90">
        <f t="shared" si="22"/>
        <v>5000590.2322772499</v>
      </c>
      <c r="L90">
        <f>Input!J91</f>
        <v>6.6450274285714386</v>
      </c>
      <c r="M90">
        <f t="shared" si="23"/>
        <v>6.5420037142857241</v>
      </c>
      <c r="N90">
        <f t="shared" si="24"/>
        <v>97.682663843791033</v>
      </c>
      <c r="O90">
        <f t="shared" si="25"/>
        <v>8287.8512440697177</v>
      </c>
      <c r="P90">
        <f t="shared" si="26"/>
        <v>8049.3749601219261</v>
      </c>
      <c r="T90" s="4"/>
    </row>
    <row r="91" spans="1:20" x14ac:dyDescent="0.25">
      <c r="A91">
        <f>Input!G92</f>
        <v>88</v>
      </c>
      <c r="B91">
        <f t="shared" si="18"/>
        <v>88</v>
      </c>
      <c r="C91" s="4">
        <f>Input!I92</f>
        <v>1213.6962257142859</v>
      </c>
      <c r="D91">
        <f t="shared" si="19"/>
        <v>1212.8977920000002</v>
      </c>
      <c r="E91">
        <f t="shared" si="20"/>
        <v>3005.277455845433</v>
      </c>
      <c r="F91">
        <f t="shared" si="21"/>
        <v>3212624.8593666665</v>
      </c>
      <c r="G91">
        <f t="shared" si="22"/>
        <v>5468184.7364006676</v>
      </c>
      <c r="L91">
        <f>Input!J92</f>
        <v>7.2116577142858205</v>
      </c>
      <c r="M91">
        <f t="shared" si="23"/>
        <v>7.108634000000106</v>
      </c>
      <c r="N91">
        <f t="shared" si="24"/>
        <v>102.21505161471974</v>
      </c>
      <c r="O91">
        <f t="shared" si="25"/>
        <v>9025.6448526010045</v>
      </c>
      <c r="P91">
        <f t="shared" si="26"/>
        <v>8883.1938316180949</v>
      </c>
      <c r="T91" s="4"/>
    </row>
    <row r="92" spans="1:20" x14ac:dyDescent="0.25">
      <c r="A92">
        <f>Input!G93</f>
        <v>89</v>
      </c>
      <c r="B92">
        <f t="shared" si="18"/>
        <v>89</v>
      </c>
      <c r="C92" s="4">
        <f>Input!I93</f>
        <v>1221.062418857143</v>
      </c>
      <c r="D92">
        <f t="shared" si="19"/>
        <v>1220.2639851428573</v>
      </c>
      <c r="E92">
        <f t="shared" si="20"/>
        <v>3112.3389931827078</v>
      </c>
      <c r="F92">
        <f t="shared" si="21"/>
        <v>3579947.8360490003</v>
      </c>
      <c r="G92">
        <f t="shared" si="22"/>
        <v>5980355.519949629</v>
      </c>
      <c r="L92">
        <f>Input!J93</f>
        <v>7.3661931428571279</v>
      </c>
      <c r="M92">
        <f t="shared" si="23"/>
        <v>7.2631694285714135</v>
      </c>
      <c r="N92">
        <f t="shared" si="24"/>
        <v>107.06153733727494</v>
      </c>
      <c r="O92">
        <f t="shared" si="25"/>
        <v>9939.161654043437</v>
      </c>
      <c r="P92">
        <f t="shared" si="26"/>
        <v>9820.2515674355473</v>
      </c>
      <c r="T92" s="4"/>
    </row>
    <row r="93" spans="1:20" x14ac:dyDescent="0.25">
      <c r="A93">
        <f>Input!G94</f>
        <v>90</v>
      </c>
      <c r="B93">
        <f t="shared" si="18"/>
        <v>90</v>
      </c>
      <c r="C93" s="4">
        <f>Input!I94</f>
        <v>1227.7332021428572</v>
      </c>
      <c r="D93">
        <f t="shared" si="19"/>
        <v>1226.9347684285715</v>
      </c>
      <c r="E93">
        <f t="shared" si="20"/>
        <v>3224.589901591633</v>
      </c>
      <c r="F93">
        <f t="shared" si="21"/>
        <v>3990626.0310527286</v>
      </c>
      <c r="G93">
        <f t="shared" si="22"/>
        <v>6541969.7131664054</v>
      </c>
      <c r="L93">
        <f>Input!J94</f>
        <v>6.6707832857141511</v>
      </c>
      <c r="M93">
        <f t="shared" si="23"/>
        <v>6.5677595714284367</v>
      </c>
      <c r="N93">
        <f t="shared" si="24"/>
        <v>112.25090840892506</v>
      </c>
      <c r="O93">
        <f t="shared" si="25"/>
        <v>11147.162821032871</v>
      </c>
      <c r="P93">
        <f t="shared" si="26"/>
        <v>10875.685243221347</v>
      </c>
      <c r="T93" s="4"/>
    </row>
    <row r="94" spans="1:20" x14ac:dyDescent="0.25">
      <c r="A94">
        <f>Input!G95</f>
        <v>91</v>
      </c>
      <c r="B94">
        <f t="shared" si="18"/>
        <v>91</v>
      </c>
      <c r="C94" s="4">
        <f>Input!I95</f>
        <v>1233.3737487142857</v>
      </c>
      <c r="D94">
        <f t="shared" si="19"/>
        <v>1232.575315</v>
      </c>
      <c r="E94">
        <f t="shared" si="20"/>
        <v>3342.4051052957184</v>
      </c>
      <c r="F94">
        <f t="shared" si="21"/>
        <v>4451381.7440192746</v>
      </c>
      <c r="G94">
        <f t="shared" si="22"/>
        <v>7158528.4966885094</v>
      </c>
      <c r="L94">
        <f>Input!J95</f>
        <v>5.6405465714285583</v>
      </c>
      <c r="M94">
        <f t="shared" si="23"/>
        <v>5.5375228571428439</v>
      </c>
      <c r="N94">
        <f t="shared" si="24"/>
        <v>117.81520370408525</v>
      </c>
      <c r="O94">
        <f t="shared" si="25"/>
        <v>12583.153702829086</v>
      </c>
      <c r="P94">
        <f t="shared" si="26"/>
        <v>12067.208983453544</v>
      </c>
      <c r="T94" s="4"/>
    </row>
    <row r="95" spans="1:20" x14ac:dyDescent="0.25">
      <c r="A95">
        <f>Input!G96</f>
        <v>92</v>
      </c>
      <c r="B95">
        <f t="shared" si="18"/>
        <v>92</v>
      </c>
      <c r="C95" s="4">
        <f>Input!I96</f>
        <v>1237.7007434285715</v>
      </c>
      <c r="D95">
        <f t="shared" si="19"/>
        <v>1236.9023097142858</v>
      </c>
      <c r="E95">
        <f t="shared" si="20"/>
        <v>3466.1952490896847</v>
      </c>
      <c r="F95">
        <f t="shared" si="21"/>
        <v>4969747.0095490059</v>
      </c>
      <c r="G95">
        <f t="shared" si="22"/>
        <v>7836264.1162735233</v>
      </c>
      <c r="L95">
        <f>Input!J96</f>
        <v>4.3269947142857745</v>
      </c>
      <c r="M95">
        <f t="shared" si="23"/>
        <v>4.2239710000000601</v>
      </c>
      <c r="N95">
        <f t="shared" si="24"/>
        <v>123.79014379396654</v>
      </c>
      <c r="O95">
        <f t="shared" si="25"/>
        <v>14271.443988034031</v>
      </c>
      <c r="P95">
        <f t="shared" si="26"/>
        <v>13415.613373411114</v>
      </c>
      <c r="T95" s="4"/>
    </row>
    <row r="96" spans="1:20" x14ac:dyDescent="0.25">
      <c r="A96">
        <f>Input!G97</f>
        <v>93</v>
      </c>
      <c r="B96">
        <f t="shared" si="18"/>
        <v>93</v>
      </c>
      <c r="C96" s="4">
        <f>Input!I97</f>
        <v>1241.9504702857143</v>
      </c>
      <c r="D96">
        <f t="shared" si="19"/>
        <v>1241.1520365714287</v>
      </c>
      <c r="E96">
        <f t="shared" si="20"/>
        <v>3596.410873978296</v>
      </c>
      <c r="F96">
        <f t="shared" si="21"/>
        <v>5547244.191183148</v>
      </c>
      <c r="G96">
        <f t="shared" si="22"/>
        <v>8582253.9644718505</v>
      </c>
      <c r="L96">
        <f>Input!J97</f>
        <v>4.2497268571428322</v>
      </c>
      <c r="M96">
        <f t="shared" si="23"/>
        <v>4.1467031428571177</v>
      </c>
      <c r="N96">
        <f t="shared" si="24"/>
        <v>130.2156248886113</v>
      </c>
      <c r="O96">
        <f t="shared" si="25"/>
        <v>15867.407466874312</v>
      </c>
      <c r="P96">
        <f t="shared" si="26"/>
        <v>14945.373014357563</v>
      </c>
      <c r="T96" s="4"/>
    </row>
    <row r="97" spans="1:20" x14ac:dyDescent="0.25">
      <c r="A97">
        <f>Input!G98</f>
        <v>94</v>
      </c>
      <c r="B97">
        <f t="shared" si="18"/>
        <v>94</v>
      </c>
      <c r="C97" s="4">
        <f>Input!I98</f>
        <v>1245.5047872857144</v>
      </c>
      <c r="D97">
        <f t="shared" si="19"/>
        <v>1244.7063535714287</v>
      </c>
      <c r="E97">
        <f t="shared" si="20"/>
        <v>3733.5471604785985</v>
      </c>
      <c r="F97">
        <f t="shared" si="21"/>
        <v>6194328.562126332</v>
      </c>
      <c r="G97">
        <f t="shared" si="22"/>
        <v>9404555.1093358807</v>
      </c>
      <c r="L97">
        <f>Input!J98</f>
        <v>3.5543170000000828</v>
      </c>
      <c r="M97">
        <f t="shared" si="23"/>
        <v>3.4512932857143683</v>
      </c>
      <c r="N97">
        <f t="shared" si="24"/>
        <v>137.13628650030248</v>
      </c>
      <c r="O97">
        <f t="shared" si="25"/>
        <v>17844.142575579717</v>
      </c>
      <c r="P97">
        <f t="shared" si="26"/>
        <v>16685.387913912404</v>
      </c>
      <c r="T97" s="4"/>
    </row>
    <row r="98" spans="1:20" x14ac:dyDescent="0.25">
      <c r="A98">
        <f>Input!G99</f>
        <v>95</v>
      </c>
      <c r="B98">
        <f t="shared" si="18"/>
        <v>95</v>
      </c>
      <c r="C98" s="4">
        <f>Input!I99</f>
        <v>1248.6470094285712</v>
      </c>
      <c r="D98">
        <f t="shared" si="19"/>
        <v>1247.8485757142855</v>
      </c>
      <c r="E98">
        <f t="shared" si="20"/>
        <v>3878.1493248066231</v>
      </c>
      <c r="F98">
        <f t="shared" si="21"/>
        <v>6918482.0306757111</v>
      </c>
      <c r="G98">
        <f t="shared" si="22"/>
        <v>10312363.387962407</v>
      </c>
      <c r="L98">
        <f>Input!J99</f>
        <v>3.1422221428567809</v>
      </c>
      <c r="M98">
        <f t="shared" si="23"/>
        <v>3.0391984285710665</v>
      </c>
      <c r="N98">
        <f t="shared" si="24"/>
        <v>144.60216432802466</v>
      </c>
      <c r="O98">
        <f t="shared" si="25"/>
        <v>20010.915243031039</v>
      </c>
      <c r="P98">
        <f t="shared" si="26"/>
        <v>18669.890965880688</v>
      </c>
      <c r="T98" s="4"/>
    </row>
    <row r="99" spans="1:20" x14ac:dyDescent="0.25">
      <c r="A99">
        <f>Input!G100</f>
        <v>96</v>
      </c>
      <c r="B99">
        <f t="shared" si="18"/>
        <v>96</v>
      </c>
      <c r="C99" s="4">
        <f>Input!I100</f>
        <v>1251.6346961428571</v>
      </c>
      <c r="D99">
        <f t="shared" si="19"/>
        <v>1250.8362624285714</v>
      </c>
      <c r="E99">
        <f t="shared" si="20"/>
        <v>4030.818766315153</v>
      </c>
      <c r="F99">
        <f t="shared" si="21"/>
        <v>7728302.7219155077</v>
      </c>
      <c r="G99">
        <f t="shared" si="22"/>
        <v>11316202.093527261</v>
      </c>
      <c r="L99">
        <f>Input!J100</f>
        <v>2.9876867142859282</v>
      </c>
      <c r="M99">
        <f t="shared" si="23"/>
        <v>2.8846630000002138</v>
      </c>
      <c r="N99">
        <f t="shared" si="24"/>
        <v>152.66944150852981</v>
      </c>
      <c r="O99">
        <f t="shared" si="25"/>
        <v>22404.627718284151</v>
      </c>
      <c r="P99">
        <f t="shared" si="26"/>
        <v>20939.562091008542</v>
      </c>
      <c r="T99" s="4"/>
    </row>
    <row r="100" spans="1:20" x14ac:dyDescent="0.25">
      <c r="A100">
        <f>Input!G101</f>
        <v>97</v>
      </c>
      <c r="B100">
        <f t="shared" si="18"/>
        <v>97</v>
      </c>
      <c r="C100" s="4">
        <f>Input!I101</f>
        <v>1255.1890131428572</v>
      </c>
      <c r="D100">
        <f t="shared" si="19"/>
        <v>1254.3905794285715</v>
      </c>
      <c r="E100">
        <f t="shared" si="20"/>
        <v>4192.2200794485452</v>
      </c>
      <c r="F100">
        <f t="shared" si="21"/>
        <v>8630842.1711876094</v>
      </c>
      <c r="G100">
        <f t="shared" si="22"/>
        <v>12428146.410743438</v>
      </c>
      <c r="L100">
        <f>Input!J101</f>
        <v>3.5543170000000828</v>
      </c>
      <c r="M100">
        <f t="shared" si="23"/>
        <v>3.4512932857143683</v>
      </c>
      <c r="N100">
        <f t="shared" si="24"/>
        <v>161.40131313339248</v>
      </c>
      <c r="O100">
        <f t="shared" si="25"/>
        <v>24915.674188335193</v>
      </c>
      <c r="P100">
        <f t="shared" si="26"/>
        <v>23542.900152580056</v>
      </c>
      <c r="T100" s="4"/>
    </row>
    <row r="101" spans="1:20" x14ac:dyDescent="0.25">
      <c r="A101">
        <f>Input!G102</f>
        <v>98</v>
      </c>
      <c r="B101">
        <f t="shared" si="18"/>
        <v>98</v>
      </c>
      <c r="C101" s="4">
        <f>Input!I102</f>
        <v>1258.5115267142858</v>
      </c>
      <c r="D101">
        <f t="shared" si="19"/>
        <v>1257.7130930000001</v>
      </c>
      <c r="E101">
        <f t="shared" si="20"/>
        <v>4363.0890601650917</v>
      </c>
      <c r="F101">
        <f t="shared" si="21"/>
        <v>9643359.8974465262</v>
      </c>
      <c r="G101">
        <f t="shared" si="22"/>
        <v>13662091.148693817</v>
      </c>
      <c r="L101">
        <f>Input!J102</f>
        <v>3.3225135714285443</v>
      </c>
      <c r="M101">
        <f t="shared" si="23"/>
        <v>3.2194898571428299</v>
      </c>
      <c r="N101">
        <f t="shared" si="24"/>
        <v>170.86898071654647</v>
      </c>
      <c r="O101">
        <f t="shared" si="25"/>
        <v>28071.818652810081</v>
      </c>
      <c r="P101">
        <f t="shared" si="26"/>
        <v>26537.917113134234</v>
      </c>
      <c r="T101" s="4"/>
    </row>
    <row r="102" spans="1:20" x14ac:dyDescent="0.25">
      <c r="A102">
        <f>Input!G103</f>
        <v>99</v>
      </c>
      <c r="B102">
        <f t="shared" si="18"/>
        <v>99</v>
      </c>
      <c r="C102" s="4">
        <f>Input!I103</f>
        <v>1262.4521824285714</v>
      </c>
      <c r="D102">
        <f t="shared" si="19"/>
        <v>1261.6537487142857</v>
      </c>
      <c r="E102">
        <f t="shared" si="20"/>
        <v>4544.2418551389082</v>
      </c>
      <c r="F102">
        <f t="shared" si="21"/>
        <v>10775384.676440388</v>
      </c>
      <c r="G102">
        <f t="shared" si="22"/>
        <v>15034071.046151659</v>
      </c>
      <c r="L102">
        <f>Input!J103</f>
        <v>3.94065571428564</v>
      </c>
      <c r="M102">
        <f t="shared" si="23"/>
        <v>3.8376319999999255</v>
      </c>
      <c r="N102">
        <f t="shared" si="24"/>
        <v>181.15279497381667</v>
      </c>
      <c r="O102">
        <f t="shared" si="25"/>
        <v>31404.142300939417</v>
      </c>
      <c r="P102">
        <f t="shared" si="26"/>
        <v>29994.235775951718</v>
      </c>
      <c r="T102" s="4"/>
    </row>
    <row r="103" spans="1:20" x14ac:dyDescent="0.25">
      <c r="A103">
        <f>Input!G104</f>
        <v>100</v>
      </c>
      <c r="B103">
        <f t="shared" si="18"/>
        <v>100</v>
      </c>
      <c r="C103" s="4">
        <f>Input!I104</f>
        <v>1265.8519638571429</v>
      </c>
      <c r="D103">
        <f t="shared" si="19"/>
        <v>1265.0535301428572</v>
      </c>
      <c r="E103">
        <f t="shared" si="20"/>
        <v>4736.5854217460937</v>
      </c>
      <c r="F103">
        <f t="shared" si="21"/>
        <v>12051533.674418345</v>
      </c>
      <c r="G103">
        <f t="shared" si="22"/>
        <v>16562645.061254039</v>
      </c>
      <c r="L103">
        <f>Input!J104</f>
        <v>3.3997814285714867</v>
      </c>
      <c r="M103">
        <f t="shared" si="23"/>
        <v>3.2967577142857722</v>
      </c>
      <c r="N103">
        <f t="shared" si="24"/>
        <v>192.34356660718547</v>
      </c>
      <c r="O103">
        <f t="shared" si="25"/>
        <v>35699.753957622226</v>
      </c>
      <c r="P103">
        <f t="shared" si="26"/>
        <v>33995.693710561296</v>
      </c>
      <c r="T103" s="4"/>
    </row>
    <row r="104" spans="1:20" x14ac:dyDescent="0.25">
      <c r="A104">
        <f>Input!G105</f>
        <v>101</v>
      </c>
      <c r="B104">
        <f t="shared" si="18"/>
        <v>101</v>
      </c>
      <c r="C104" s="4">
        <f>Input!I105</f>
        <v>1269.0199420000001</v>
      </c>
      <c r="D104">
        <f t="shared" si="19"/>
        <v>1268.2215082857144</v>
      </c>
      <c r="E104">
        <f t="shared" si="20"/>
        <v>4941.1294871279351</v>
      </c>
      <c r="F104">
        <f t="shared" si="21"/>
        <v>13490253.021042844</v>
      </c>
      <c r="G104">
        <f t="shared" si="22"/>
        <v>18269358.698897976</v>
      </c>
      <c r="L104">
        <f>Input!J105</f>
        <v>3.1679781428572369</v>
      </c>
      <c r="M104">
        <f t="shared" si="23"/>
        <v>3.0649544285715224</v>
      </c>
      <c r="N104">
        <f t="shared" si="24"/>
        <v>204.54406538184131</v>
      </c>
      <c r="O104">
        <f t="shared" si="25"/>
        <v>40552.328511682921</v>
      </c>
      <c r="P104">
        <f t="shared" si="26"/>
        <v>38643.582573975538</v>
      </c>
      <c r="T104" s="4"/>
    </row>
    <row r="105" spans="1:20" x14ac:dyDescent="0.25">
      <c r="A105">
        <f>Input!G106</f>
        <v>102</v>
      </c>
      <c r="B105">
        <f t="shared" si="18"/>
        <v>102</v>
      </c>
      <c r="C105" s="4">
        <f>Input!I106</f>
        <v>1272.1879202857144</v>
      </c>
      <c r="D105">
        <f t="shared" si="19"/>
        <v>1271.3894865714287</v>
      </c>
      <c r="E105">
        <f t="shared" si="20"/>
        <v>5159.0002141475088</v>
      </c>
      <c r="F105">
        <f t="shared" si="21"/>
        <v>15113517.169164618</v>
      </c>
      <c r="G105">
        <f t="shared" si="22"/>
        <v>20179301.686005097</v>
      </c>
      <c r="L105">
        <f>Input!J106</f>
        <v>3.1679782857142982</v>
      </c>
      <c r="M105">
        <f t="shared" si="23"/>
        <v>3.0649545714285837</v>
      </c>
      <c r="N105">
        <f t="shared" si="24"/>
        <v>217.87072701957354</v>
      </c>
      <c r="O105">
        <f t="shared" si="25"/>
        <v>46097.270313874695</v>
      </c>
      <c r="P105">
        <f t="shared" si="26"/>
        <v>44060.685057309558</v>
      </c>
      <c r="T105" s="4"/>
    </row>
    <row r="106" spans="1:20" x14ac:dyDescent="0.25">
      <c r="A106">
        <f>Input!G107</f>
        <v>103</v>
      </c>
      <c r="B106">
        <f t="shared" si="18"/>
        <v>103</v>
      </c>
      <c r="C106" s="4">
        <f>Input!I107</f>
        <v>1274.9438037142859</v>
      </c>
      <c r="D106">
        <f t="shared" si="19"/>
        <v>1274.1453700000002</v>
      </c>
      <c r="E106">
        <f t="shared" si="20"/>
        <v>5391.4557984761368</v>
      </c>
      <c r="F106">
        <f t="shared" si="21"/>
        <v>16952245.164438348</v>
      </c>
      <c r="G106">
        <f t="shared" si="22"/>
        <v>22321782.302075502</v>
      </c>
      <c r="L106">
        <f>Input!J107</f>
        <v>2.7558834285714511</v>
      </c>
      <c r="M106">
        <f t="shared" si="23"/>
        <v>2.6528597142857366</v>
      </c>
      <c r="N106">
        <f t="shared" si="24"/>
        <v>232.45558432862839</v>
      </c>
      <c r="O106">
        <f t="shared" si="25"/>
        <v>52761.952593575617</v>
      </c>
      <c r="P106">
        <f t="shared" si="26"/>
        <v>50396.312091348889</v>
      </c>
      <c r="T106" s="4"/>
    </row>
    <row r="107" spans="1:20" x14ac:dyDescent="0.25">
      <c r="A107">
        <f>Input!G108</f>
        <v>104</v>
      </c>
      <c r="B107">
        <f t="shared" si="18"/>
        <v>104</v>
      </c>
      <c r="C107" s="4">
        <f>Input!I108</f>
        <v>1277.1845687142857</v>
      </c>
      <c r="D107">
        <f t="shared" si="19"/>
        <v>1276.386135</v>
      </c>
      <c r="E107">
        <f t="shared" si="20"/>
        <v>5639.9042305092235</v>
      </c>
      <c r="F107">
        <f t="shared" si="21"/>
        <v>19040290.169836443</v>
      </c>
      <c r="G107">
        <f t="shared" si="22"/>
        <v>24731144.543964896</v>
      </c>
      <c r="L107">
        <f>Input!J108</f>
        <v>2.240764999999783</v>
      </c>
      <c r="M107">
        <f t="shared" si="23"/>
        <v>2.1377412857140685</v>
      </c>
      <c r="N107">
        <f t="shared" si="24"/>
        <v>248.44843203308631</v>
      </c>
      <c r="O107">
        <f t="shared" si="25"/>
        <v>60618.215305875201</v>
      </c>
      <c r="P107">
        <f t="shared" si="26"/>
        <v>57832.591355593257</v>
      </c>
      <c r="T107" s="4"/>
    </row>
    <row r="108" spans="1:20" x14ac:dyDescent="0.25">
      <c r="A108">
        <f>Input!G109</f>
        <v>105</v>
      </c>
      <c r="B108">
        <f t="shared" si="18"/>
        <v>105</v>
      </c>
      <c r="C108" s="4">
        <f>Input!I109</f>
        <v>1279.1677745714285</v>
      </c>
      <c r="D108">
        <f t="shared" si="19"/>
        <v>1278.3693408571428</v>
      </c>
      <c r="E108">
        <f t="shared" si="20"/>
        <v>5905.9234521490644</v>
      </c>
      <c r="F108">
        <f t="shared" si="21"/>
        <v>21414257.05293477</v>
      </c>
      <c r="G108">
        <f t="shared" si="22"/>
        <v>27447760.177153949</v>
      </c>
      <c r="L108">
        <f>Input!J109</f>
        <v>1.9832058571428206</v>
      </c>
      <c r="M108">
        <f t="shared" si="23"/>
        <v>1.8801821428571062</v>
      </c>
      <c r="N108">
        <f t="shared" si="24"/>
        <v>266.01922163984125</v>
      </c>
      <c r="O108">
        <f t="shared" si="25"/>
        <v>69715.017630401373</v>
      </c>
      <c r="P108">
        <f t="shared" si="26"/>
        <v>66592.314249234347</v>
      </c>
      <c r="T108" s="4"/>
    </row>
    <row r="109" spans="1:20" x14ac:dyDescent="0.25">
      <c r="A109">
        <f>Input!G110</f>
        <v>106</v>
      </c>
      <c r="B109">
        <f t="shared" si="18"/>
        <v>106</v>
      </c>
      <c r="C109" s="4">
        <f>Input!I110</f>
        <v>1280.5843501428571</v>
      </c>
      <c r="D109">
        <f t="shared" si="19"/>
        <v>1279.7859164285715</v>
      </c>
      <c r="E109">
        <f t="shared" si="20"/>
        <v>6191.2841120413104</v>
      </c>
      <c r="F109">
        <f t="shared" si="21"/>
        <v>24122814.525507197</v>
      </c>
      <c r="G109">
        <f t="shared" si="22"/>
        <v>30519234.692560147</v>
      </c>
      <c r="L109">
        <f>Input!J110</f>
        <v>1.4165755714286661</v>
      </c>
      <c r="M109">
        <f t="shared" si="23"/>
        <v>1.3135518571429516</v>
      </c>
      <c r="N109">
        <f t="shared" si="24"/>
        <v>285.36065989224591</v>
      </c>
      <c r="O109">
        <f t="shared" si="25"/>
        <v>80624.243020787369</v>
      </c>
      <c r="P109">
        <f t="shared" si="26"/>
        <v>76948.710024551954</v>
      </c>
      <c r="T109" s="4"/>
    </row>
    <row r="110" spans="1:20" x14ac:dyDescent="0.25">
      <c r="A110">
        <f>Input!G111</f>
        <v>107</v>
      </c>
      <c r="B110">
        <f t="shared" si="18"/>
        <v>107</v>
      </c>
      <c r="C110" s="4">
        <f>Input!I111</f>
        <v>1282.1297052857142</v>
      </c>
      <c r="D110">
        <f t="shared" si="19"/>
        <v>1281.3312715714285</v>
      </c>
      <c r="E110">
        <f t="shared" si="20"/>
        <v>6497.975058728086</v>
      </c>
      <c r="F110">
        <f t="shared" si="21"/>
        <v>27213372.402080156</v>
      </c>
      <c r="G110">
        <f t="shared" si="22"/>
        <v>34001874.247781776</v>
      </c>
      <c r="L110">
        <f>Input!J111</f>
        <v>1.5453551428570336</v>
      </c>
      <c r="M110">
        <f t="shared" si="23"/>
        <v>1.4423314285713191</v>
      </c>
      <c r="N110">
        <f t="shared" si="24"/>
        <v>306.69094668677593</v>
      </c>
      <c r="O110">
        <f t="shared" si="25"/>
        <v>93113.832038688182</v>
      </c>
      <c r="P110">
        <f t="shared" si="26"/>
        <v>89237.576641836247</v>
      </c>
      <c r="T110" s="4"/>
    </row>
    <row r="111" spans="1:20" x14ac:dyDescent="0.25">
      <c r="A111">
        <f>Input!G112</f>
        <v>108</v>
      </c>
      <c r="B111">
        <f t="shared" si="18"/>
        <v>108</v>
      </c>
      <c r="C111" s="4">
        <f>Input!I112</f>
        <v>1283.5462808571428</v>
      </c>
      <c r="D111">
        <f t="shared" si="19"/>
        <v>1282.7478471428572</v>
      </c>
      <c r="E111">
        <f t="shared" si="20"/>
        <v>6828.2315868114392</v>
      </c>
      <c r="F111">
        <f t="shared" si="21"/>
        <v>30752389.906928636</v>
      </c>
      <c r="G111">
        <f t="shared" si="22"/>
        <v>37962469.631720021</v>
      </c>
      <c r="L111">
        <f>Input!J112</f>
        <v>1.4165755714286661</v>
      </c>
      <c r="M111">
        <f t="shared" si="23"/>
        <v>1.3135518571429516</v>
      </c>
      <c r="N111">
        <f t="shared" si="24"/>
        <v>330.25652808335349</v>
      </c>
      <c r="O111">
        <f t="shared" si="25"/>
        <v>108135.71436804497</v>
      </c>
      <c r="P111">
        <f t="shared" si="26"/>
        <v>103872.24489664391</v>
      </c>
      <c r="T111" s="4"/>
    </row>
    <row r="112" spans="1:20" x14ac:dyDescent="0.25">
      <c r="A112">
        <f>Input!G113</f>
        <v>109</v>
      </c>
      <c r="B112">
        <f t="shared" si="18"/>
        <v>109</v>
      </c>
      <c r="C112" s="4">
        <f>Input!I113</f>
        <v>1284.550761714286</v>
      </c>
      <c r="D112">
        <f t="shared" si="19"/>
        <v>1283.7523280000003</v>
      </c>
      <c r="E112">
        <f t="shared" si="20"/>
        <v>7184.5662328917233</v>
      </c>
      <c r="F112">
        <f t="shared" si="21"/>
        <v>34819604.740163505</v>
      </c>
      <c r="G112">
        <f t="shared" si="22"/>
        <v>42480462.592706658</v>
      </c>
      <c r="L112">
        <f>Input!J113</f>
        <v>1.0044808571431076</v>
      </c>
      <c r="M112">
        <f t="shared" si="23"/>
        <v>0.90145714285739331</v>
      </c>
      <c r="N112">
        <f t="shared" si="24"/>
        <v>356.33464608028419</v>
      </c>
      <c r="O112">
        <f t="shared" si="25"/>
        <v>126259.52631750474</v>
      </c>
      <c r="P112">
        <f t="shared" si="26"/>
        <v>121361.85977854408</v>
      </c>
      <c r="T112" s="4"/>
    </row>
    <row r="113" spans="1:20" x14ac:dyDescent="0.25">
      <c r="A113">
        <f>Input!G114</f>
        <v>110</v>
      </c>
      <c r="B113">
        <f t="shared" si="18"/>
        <v>110</v>
      </c>
      <c r="C113" s="4">
        <f>Input!I114</f>
        <v>1285.477974857143</v>
      </c>
      <c r="D113">
        <f t="shared" si="19"/>
        <v>1284.6795411428573</v>
      </c>
      <c r="E113">
        <f t="shared" si="20"/>
        <v>7569.801556253833</v>
      </c>
      <c r="F113">
        <f t="shared" si="21"/>
        <v>39502758.74483265</v>
      </c>
      <c r="G113">
        <f t="shared" si="22"/>
        <v>47650568.29531306</v>
      </c>
      <c r="L113">
        <f>Input!J114</f>
        <v>0.92721314285699918</v>
      </c>
      <c r="M113">
        <f t="shared" si="23"/>
        <v>0.82418942857128485</v>
      </c>
      <c r="N113">
        <f t="shared" si="24"/>
        <v>385.23532336210957</v>
      </c>
      <c r="O113">
        <f t="shared" si="25"/>
        <v>147692.72358029318</v>
      </c>
      <c r="P113">
        <f t="shared" si="26"/>
        <v>142333.38364597128</v>
      </c>
      <c r="T113" s="4"/>
    </row>
    <row r="114" spans="1:20" x14ac:dyDescent="0.25">
      <c r="A114">
        <f>Input!G115</f>
        <v>111</v>
      </c>
      <c r="B114">
        <f t="shared" si="18"/>
        <v>111</v>
      </c>
      <c r="C114" s="4">
        <f>Input!I115</f>
        <v>1286.5854794285715</v>
      </c>
      <c r="D114">
        <f t="shared" si="19"/>
        <v>1285.7870457142858</v>
      </c>
      <c r="E114">
        <f t="shared" si="20"/>
        <v>7987.1037628318909</v>
      </c>
      <c r="F114">
        <f t="shared" si="21"/>
        <v>44907645.743119873</v>
      </c>
      <c r="G114">
        <f t="shared" si="22"/>
        <v>53585932.868191004</v>
      </c>
      <c r="L114">
        <f>Input!J115</f>
        <v>1.1075045714285352</v>
      </c>
      <c r="M114">
        <f t="shared" si="23"/>
        <v>1.0044808571428208</v>
      </c>
      <c r="N114">
        <f t="shared" si="24"/>
        <v>417.30220657805773</v>
      </c>
      <c r="O114">
        <f t="shared" si="25"/>
        <v>173218.02997838688</v>
      </c>
      <c r="P114">
        <f t="shared" si="26"/>
        <v>167557.47681817962</v>
      </c>
      <c r="T114" s="4"/>
    </row>
    <row r="115" spans="1:20" x14ac:dyDescent="0.25">
      <c r="A115">
        <f>Input!G116</f>
        <v>112</v>
      </c>
      <c r="B115">
        <f t="shared" si="18"/>
        <v>112</v>
      </c>
      <c r="C115" s="4">
        <f>Input!I116</f>
        <v>1287.8732754285716</v>
      </c>
      <c r="D115">
        <f t="shared" si="19"/>
        <v>1287.0748417142859</v>
      </c>
      <c r="E115">
        <f t="shared" si="20"/>
        <v>8440.0151403053442</v>
      </c>
      <c r="F115">
        <f t="shared" si="21"/>
        <v>51164554.915207937</v>
      </c>
      <c r="G115">
        <f t="shared" si="22"/>
        <v>60421902.736288942</v>
      </c>
      <c r="L115">
        <f>Input!J116</f>
        <v>1.2877960000000712</v>
      </c>
      <c r="M115">
        <f t="shared" si="23"/>
        <v>1.1847722857143568</v>
      </c>
      <c r="N115">
        <f t="shared" si="24"/>
        <v>452.91137747345385</v>
      </c>
      <c r="O115">
        <f t="shared" si="25"/>
        <v>203963.85934290936</v>
      </c>
      <c r="P115">
        <f t="shared" si="26"/>
        <v>197977.85289890782</v>
      </c>
      <c r="T115" s="4"/>
    </row>
    <row r="116" spans="1:20" x14ac:dyDescent="0.25">
      <c r="A116">
        <f>Input!G117</f>
        <v>113</v>
      </c>
      <c r="B116">
        <f t="shared" si="18"/>
        <v>113</v>
      </c>
      <c r="C116" s="4">
        <f>Input!I117</f>
        <v>1289.2383392857143</v>
      </c>
      <c r="D116">
        <f t="shared" si="19"/>
        <v>1288.4399055714287</v>
      </c>
      <c r="E116">
        <f t="shared" si="20"/>
        <v>8932.4819333372288</v>
      </c>
      <c r="F116">
        <f t="shared" si="21"/>
        <v>58431378.522249892</v>
      </c>
      <c r="G116">
        <f t="shared" si="22"/>
        <v>68320465.432145745</v>
      </c>
      <c r="L116">
        <f>Input!J117</f>
        <v>1.3650638571427862</v>
      </c>
      <c r="M116">
        <f t="shared" si="23"/>
        <v>1.2620401428570718</v>
      </c>
      <c r="N116">
        <f t="shared" si="24"/>
        <v>492.46679303188552</v>
      </c>
      <c r="O116">
        <f t="shared" si="25"/>
        <v>241180.90839842235</v>
      </c>
      <c r="P116">
        <f t="shared" si="26"/>
        <v>234742.61255783896</v>
      </c>
      <c r="T116" s="4"/>
    </row>
    <row r="117" spans="1:20" x14ac:dyDescent="0.25">
      <c r="A117">
        <f>Input!G118</f>
        <v>114</v>
      </c>
      <c r="B117">
        <f t="shared" si="18"/>
        <v>114</v>
      </c>
      <c r="C117" s="4">
        <f>Input!I118</f>
        <v>1290.732182714286</v>
      </c>
      <c r="D117">
        <f t="shared" si="19"/>
        <v>1289.9337490000003</v>
      </c>
      <c r="E117">
        <f t="shared" si="20"/>
        <v>9468.8723314932213</v>
      </c>
      <c r="F117">
        <f t="shared" si="21"/>
        <v>66895036.336196229</v>
      </c>
      <c r="G117">
        <f t="shared" si="22"/>
        <v>77475377.942000657</v>
      </c>
      <c r="L117">
        <f>Input!J118</f>
        <v>1.4938434285716085</v>
      </c>
      <c r="M117">
        <f t="shared" si="23"/>
        <v>1.390819714285894</v>
      </c>
      <c r="N117">
        <f t="shared" si="24"/>
        <v>536.39039815599165</v>
      </c>
      <c r="O117">
        <f t="shared" si="25"/>
        <v>286114.32425926387</v>
      </c>
      <c r="P117">
        <f t="shared" si="26"/>
        <v>279234.08319347072</v>
      </c>
      <c r="T117" s="4"/>
    </row>
    <row r="118" spans="1:20" x14ac:dyDescent="0.25">
      <c r="A118">
        <f>Input!G119</f>
        <v>115</v>
      </c>
      <c r="B118">
        <f t="shared" si="18"/>
        <v>115</v>
      </c>
      <c r="C118" s="4">
        <f>Input!I119</f>
        <v>1292.1745142857142</v>
      </c>
      <c r="D118">
        <f t="shared" si="19"/>
        <v>1291.3760805714285</v>
      </c>
      <c r="E118">
        <f t="shared" si="20"/>
        <v>10053.976475460136</v>
      </c>
      <c r="F118">
        <f t="shared" si="21"/>
        <v>76783165.680503741</v>
      </c>
      <c r="G118">
        <f t="shared" si="22"/>
        <v>88117909.714295462</v>
      </c>
      <c r="L118">
        <f>Input!J119</f>
        <v>1.4423315714282126</v>
      </c>
      <c r="M118">
        <f t="shared" si="23"/>
        <v>1.3393078571424981</v>
      </c>
      <c r="N118">
        <f t="shared" si="24"/>
        <v>585.10414396691476</v>
      </c>
      <c r="O118">
        <f t="shared" si="25"/>
        <v>340661.11124878412</v>
      </c>
      <c r="P118">
        <f t="shared" si="26"/>
        <v>333090.33612670132</v>
      </c>
      <c r="T118" s="4"/>
    </row>
    <row r="119" spans="1:20" x14ac:dyDescent="0.25">
      <c r="A119">
        <f>Input!G120</f>
        <v>116</v>
      </c>
      <c r="B119">
        <f t="shared" si="18"/>
        <v>116</v>
      </c>
      <c r="C119" s="4">
        <f>Input!I120</f>
        <v>1293.5910898571426</v>
      </c>
      <c r="D119">
        <f t="shared" si="19"/>
        <v>1292.7926561428569</v>
      </c>
      <c r="E119">
        <f t="shared" si="20"/>
        <v>10692.976635876141</v>
      </c>
      <c r="F119">
        <f t="shared" si="21"/>
        <v>88363458.852834269</v>
      </c>
      <c r="G119">
        <f t="shared" si="22"/>
        <v>100522965.65466768</v>
      </c>
      <c r="L119">
        <f>Input!J120</f>
        <v>1.4165755714284387</v>
      </c>
      <c r="M119">
        <f t="shared" si="23"/>
        <v>1.3135518571427243</v>
      </c>
      <c r="N119">
        <f t="shared" si="24"/>
        <v>639.00016041600418</v>
      </c>
      <c r="O119">
        <f t="shared" si="25"/>
        <v>406512.82766326034</v>
      </c>
      <c r="P119">
        <f t="shared" si="26"/>
        <v>398206.18784596398</v>
      </c>
      <c r="T119" s="4"/>
    </row>
    <row r="120" spans="1:20" x14ac:dyDescent="0.25">
      <c r="A120">
        <f>Input!G121</f>
        <v>117</v>
      </c>
      <c r="B120">
        <f t="shared" si="18"/>
        <v>117</v>
      </c>
      <c r="C120" s="4">
        <f>Input!I121</f>
        <v>1295.2652247142858</v>
      </c>
      <c r="D120">
        <f t="shared" si="19"/>
        <v>1294.4667910000001</v>
      </c>
      <c r="E120">
        <f t="shared" si="20"/>
        <v>11391.370929578386</v>
      </c>
      <c r="F120">
        <f t="shared" si="21"/>
        <v>101947473.18364133</v>
      </c>
      <c r="G120">
        <f t="shared" si="22"/>
        <v>115015082.11404511</v>
      </c>
      <c r="L120">
        <f>Input!J121</f>
        <v>1.6741348571431445</v>
      </c>
      <c r="M120">
        <f t="shared" si="23"/>
        <v>1.57111114285743</v>
      </c>
      <c r="N120">
        <f t="shared" si="24"/>
        <v>698.3942937022457</v>
      </c>
      <c r="O120">
        <f t="shared" si="25"/>
        <v>485418.97974114493</v>
      </c>
      <c r="P120">
        <f t="shared" si="26"/>
        <v>476693.50039746164</v>
      </c>
      <c r="T120" s="4"/>
    </row>
    <row r="121" spans="1:20" x14ac:dyDescent="0.25">
      <c r="A121">
        <f>Input!G122</f>
        <v>118</v>
      </c>
      <c r="B121">
        <f t="shared" si="18"/>
        <v>118</v>
      </c>
      <c r="C121" s="4">
        <f>Input!I122</f>
        <v>1296.7848240000001</v>
      </c>
      <c r="D121">
        <f t="shared" si="19"/>
        <v>1295.9863902857144</v>
      </c>
      <c r="E121">
        <f t="shared" si="20"/>
        <v>12154.828380585164</v>
      </c>
      <c r="F121">
        <f t="shared" si="21"/>
        <v>117914449.37029052</v>
      </c>
      <c r="G121">
        <f t="shared" si="22"/>
        <v>131973361.20674936</v>
      </c>
      <c r="L121">
        <f>Input!J122</f>
        <v>1.519599285714321</v>
      </c>
      <c r="M121">
        <f t="shared" si="23"/>
        <v>1.4165755714286066</v>
      </c>
      <c r="N121">
        <f t="shared" si="24"/>
        <v>763.45745100677686</v>
      </c>
      <c r="O121">
        <f t="shared" si="25"/>
        <v>580549.2898853079</v>
      </c>
      <c r="P121">
        <f t="shared" si="26"/>
        <v>570769.81826827407</v>
      </c>
      <c r="T121" s="4"/>
    </row>
    <row r="122" spans="1:20" x14ac:dyDescent="0.25">
      <c r="A122">
        <f>Input!G123</f>
        <v>119</v>
      </c>
      <c r="B122">
        <f t="shared" si="18"/>
        <v>119</v>
      </c>
      <c r="C122" s="4">
        <f>Input!I123</f>
        <v>1298.5619825714289</v>
      </c>
      <c r="D122">
        <f t="shared" si="19"/>
        <v>1297.7635488571432</v>
      </c>
      <c r="E122">
        <f t="shared" si="20"/>
        <v>12988.947759121256</v>
      </c>
      <c r="F122">
        <f t="shared" si="21"/>
        <v>136683788.2383289</v>
      </c>
      <c r="G122">
        <f t="shared" si="22"/>
        <v>151833786.34859774</v>
      </c>
      <c r="L122">
        <f>Input!J123</f>
        <v>1.7771585714287994</v>
      </c>
      <c r="M122">
        <f t="shared" si="23"/>
        <v>1.674134857143085</v>
      </c>
      <c r="N122">
        <f t="shared" si="24"/>
        <v>834.11937853609174</v>
      </c>
      <c r="O122">
        <f t="shared" si="25"/>
        <v>692793.57113570336</v>
      </c>
      <c r="P122">
        <f t="shared" si="26"/>
        <v>682532.12308272778</v>
      </c>
      <c r="T122" s="4"/>
    </row>
    <row r="123" spans="1:20" x14ac:dyDescent="0.25">
      <c r="A123">
        <f>Input!G124</f>
        <v>120</v>
      </c>
      <c r="B123">
        <f t="shared" si="18"/>
        <v>120</v>
      </c>
      <c r="C123" s="4">
        <f>Input!I124</f>
        <v>1300.3391410000002</v>
      </c>
      <c r="D123">
        <f t="shared" si="19"/>
        <v>1299.5407072857145</v>
      </c>
      <c r="E123">
        <f t="shared" si="20"/>
        <v>13898.88960573873</v>
      </c>
      <c r="F123">
        <f t="shared" si="21"/>
        <v>158743592.66494924</v>
      </c>
      <c r="G123">
        <f t="shared" si="22"/>
        <v>175086542.63231248</v>
      </c>
      <c r="L123">
        <f>Input!J124</f>
        <v>1.7771584285712834</v>
      </c>
      <c r="M123">
        <f t="shared" si="23"/>
        <v>1.6741347142855689</v>
      </c>
      <c r="N123">
        <f t="shared" si="24"/>
        <v>909.94184661747465</v>
      </c>
      <c r="O123">
        <f t="shared" si="25"/>
        <v>824763.10087324807</v>
      </c>
      <c r="P123">
        <f t="shared" si="26"/>
        <v>813563.39556885173</v>
      </c>
      <c r="T123" s="4"/>
    </row>
    <row r="124" spans="1:20" x14ac:dyDescent="0.25">
      <c r="A124">
        <f>Input!G125</f>
        <v>121</v>
      </c>
      <c r="B124">
        <f t="shared" si="18"/>
        <v>121</v>
      </c>
      <c r="C124" s="4">
        <f>Input!I125</f>
        <v>1301.652693</v>
      </c>
      <c r="D124">
        <f t="shared" si="19"/>
        <v>1300.8542592857143</v>
      </c>
      <c r="E124">
        <f t="shared" si="20"/>
        <v>14888.85414623848</v>
      </c>
      <c r="F124">
        <f t="shared" si="21"/>
        <v>184633740.9278284</v>
      </c>
      <c r="G124">
        <f t="shared" si="22"/>
        <v>202265047.78864273</v>
      </c>
      <c r="L124">
        <f>Input!J125</f>
        <v>1.3135519999998451</v>
      </c>
      <c r="M124">
        <f t="shared" si="23"/>
        <v>1.2105282857141306</v>
      </c>
      <c r="N124">
        <f t="shared" si="24"/>
        <v>989.96454049975057</v>
      </c>
      <c r="O124">
        <f t="shared" si="25"/>
        <v>977430.77706153423</v>
      </c>
      <c r="P124">
        <f t="shared" si="26"/>
        <v>964324.36452219565</v>
      </c>
      <c r="T124" s="4"/>
    </row>
    <row r="125" spans="1:20" x14ac:dyDescent="0.25">
      <c r="A125">
        <f>Input!G126</f>
        <v>122</v>
      </c>
      <c r="B125">
        <f t="shared" si="18"/>
        <v>122</v>
      </c>
      <c r="C125" s="4">
        <f>Input!I126</f>
        <v>1302.9404890000001</v>
      </c>
      <c r="D125">
        <f t="shared" si="19"/>
        <v>1302.1420552857144</v>
      </c>
      <c r="E125">
        <f t="shared" si="20"/>
        <v>15961.393467583723</v>
      </c>
      <c r="F125">
        <f t="shared" si="21"/>
        <v>214893651.96896115</v>
      </c>
      <c r="G125">
        <f t="shared" si="22"/>
        <v>233922679.02714658</v>
      </c>
      <c r="L125">
        <f>Input!J126</f>
        <v>1.2877960000000712</v>
      </c>
      <c r="M125">
        <f t="shared" si="23"/>
        <v>1.1847722857143568</v>
      </c>
      <c r="N125">
        <f t="shared" si="24"/>
        <v>1072.5393213452423</v>
      </c>
      <c r="O125">
        <f t="shared" si="25"/>
        <v>1147579.8305545081</v>
      </c>
      <c r="P125">
        <f t="shared" si="26"/>
        <v>1133319.8591864977</v>
      </c>
      <c r="T125" s="4"/>
    </row>
    <row r="126" spans="1:20" x14ac:dyDescent="0.25">
      <c r="A126">
        <f>Input!G127</f>
        <v>123</v>
      </c>
      <c r="B126">
        <f t="shared" si="18"/>
        <v>123</v>
      </c>
      <c r="C126" s="4">
        <f>Input!I127</f>
        <v>1304.3570645714285</v>
      </c>
      <c r="D126">
        <f t="shared" si="19"/>
        <v>1303.5586308571428</v>
      </c>
      <c r="E126">
        <f t="shared" si="20"/>
        <v>17116.581413663542</v>
      </c>
      <c r="F126">
        <f t="shared" si="21"/>
        <v>250051689.52955419</v>
      </c>
      <c r="G126">
        <f t="shared" si="22"/>
        <v>270593253.96126562</v>
      </c>
      <c r="L126">
        <f>Input!J127</f>
        <v>1.4165755714284387</v>
      </c>
      <c r="M126">
        <f t="shared" si="23"/>
        <v>1.3135518571427243</v>
      </c>
      <c r="N126">
        <f t="shared" si="24"/>
        <v>1155.1879460798193</v>
      </c>
      <c r="O126">
        <f t="shared" si="25"/>
        <v>1331188.3754048105</v>
      </c>
      <c r="P126">
        <f t="shared" si="26"/>
        <v>1316121.9681644877</v>
      </c>
      <c r="T126" s="4"/>
    </row>
    <row r="127" spans="1:20" x14ac:dyDescent="0.25">
      <c r="A127">
        <f>Input!G128</f>
        <v>124</v>
      </c>
      <c r="B127">
        <f t="shared" si="18"/>
        <v>124</v>
      </c>
      <c r="C127" s="4">
        <f>Input!I128</f>
        <v>1305.5933487142859</v>
      </c>
      <c r="D127">
        <f t="shared" si="19"/>
        <v>1304.7949150000002</v>
      </c>
      <c r="E127">
        <f t="shared" si="20"/>
        <v>18351.123479103284</v>
      </c>
      <c r="F127">
        <f t="shared" si="21"/>
        <v>290577317.51536357</v>
      </c>
      <c r="G127">
        <f t="shared" si="22"/>
        <v>312733088.12154526</v>
      </c>
      <c r="L127">
        <f>Input!J128</f>
        <v>1.2362841428573574</v>
      </c>
      <c r="M127">
        <f t="shared" si="23"/>
        <v>1.133260428571643</v>
      </c>
      <c r="N127">
        <f t="shared" si="24"/>
        <v>1234.5420654397417</v>
      </c>
      <c r="O127">
        <f t="shared" si="25"/>
        <v>1521043.1501803184</v>
      </c>
      <c r="P127">
        <f t="shared" si="26"/>
        <v>1504492.8799982246</v>
      </c>
      <c r="T127" s="4"/>
    </row>
    <row r="128" spans="1:20" x14ac:dyDescent="0.25">
      <c r="A128">
        <f>Input!G129</f>
        <v>125</v>
      </c>
      <c r="B128">
        <f t="shared" si="18"/>
        <v>125</v>
      </c>
      <c r="C128" s="4">
        <f>Input!I129</f>
        <v>1306.829632857143</v>
      </c>
      <c r="D128">
        <f t="shared" si="19"/>
        <v>1306.0311991428573</v>
      </c>
      <c r="E128">
        <f t="shared" si="20"/>
        <v>19657.565709796207</v>
      </c>
      <c r="F128">
        <f t="shared" si="21"/>
        <v>336778818.89570087</v>
      </c>
      <c r="G128">
        <f t="shared" si="22"/>
        <v>360646810.27595156</v>
      </c>
      <c r="L128">
        <f>Input!J129</f>
        <v>1.2362841428571301</v>
      </c>
      <c r="M128">
        <f t="shared" si="23"/>
        <v>1.1332604285714156</v>
      </c>
      <c r="N128">
        <f t="shared" si="24"/>
        <v>1306.4422306929239</v>
      </c>
      <c r="O128">
        <f t="shared" si="25"/>
        <v>1703562.5629096557</v>
      </c>
      <c r="P128">
        <f t="shared" si="26"/>
        <v>1686044.7939293252</v>
      </c>
      <c r="T128" s="4"/>
    </row>
    <row r="129" spans="1:20" x14ac:dyDescent="0.25">
      <c r="A129">
        <f>Input!G130</f>
        <v>126</v>
      </c>
      <c r="B129">
        <f t="shared" si="18"/>
        <v>126</v>
      </c>
      <c r="C129" s="4">
        <f>Input!I130</f>
        <v>1307.5765545714287</v>
      </c>
      <c r="D129">
        <f t="shared" si="19"/>
        <v>1306.778120857143</v>
      </c>
      <c r="E129">
        <f t="shared" si="20"/>
        <v>21023.831634050086</v>
      </c>
      <c r="F129">
        <f t="shared" si="21"/>
        <v>388762199.24211419</v>
      </c>
      <c r="G129">
        <f t="shared" si="22"/>
        <v>414406194.33283442</v>
      </c>
      <c r="L129">
        <f>Input!J130</f>
        <v>0.74692171428569054</v>
      </c>
      <c r="M129">
        <f t="shared" si="23"/>
        <v>0.64389799999997621</v>
      </c>
      <c r="N129">
        <f t="shared" si="24"/>
        <v>1366.2659242538793</v>
      </c>
      <c r="O129">
        <f t="shared" si="25"/>
        <v>1864642.1462967268</v>
      </c>
      <c r="P129">
        <f t="shared" si="26"/>
        <v>1844983.153315092</v>
      </c>
      <c r="T129" s="4"/>
    </row>
    <row r="130" spans="1:20" x14ac:dyDescent="0.25">
      <c r="A130">
        <f>Input!G131</f>
        <v>127</v>
      </c>
      <c r="B130">
        <f t="shared" si="18"/>
        <v>127</v>
      </c>
      <c r="C130" s="4">
        <f>Input!I131</f>
        <v>1308.400744</v>
      </c>
      <c r="D130">
        <f t="shared" si="19"/>
        <v>1307.6023102857143</v>
      </c>
      <c r="E130">
        <f t="shared" si="20"/>
        <v>22433.334559475035</v>
      </c>
      <c r="F130">
        <f t="shared" si="21"/>
        <v>446296563.06443769</v>
      </c>
      <c r="G130">
        <f t="shared" si="22"/>
        <v>473779308.06311798</v>
      </c>
      <c r="L130">
        <f>Input!J131</f>
        <v>0.82418942857134425</v>
      </c>
      <c r="M130">
        <f t="shared" si="23"/>
        <v>0.72116571428562992</v>
      </c>
      <c r="N130">
        <f t="shared" si="24"/>
        <v>1409.5029254249475</v>
      </c>
      <c r="O130">
        <f t="shared" si="25"/>
        <v>1984375.7812483481</v>
      </c>
      <c r="P130">
        <f t="shared" si="26"/>
        <v>1964310.364675181</v>
      </c>
      <c r="T130" s="4"/>
    </row>
    <row r="131" spans="1:20" x14ac:dyDescent="0.25">
      <c r="A131">
        <f>Input!G132</f>
        <v>128</v>
      </c>
      <c r="B131">
        <f t="shared" si="18"/>
        <v>128</v>
      </c>
      <c r="C131" s="4">
        <f>Input!I132</f>
        <v>1309.353713</v>
      </c>
      <c r="D131">
        <f t="shared" si="19"/>
        <v>1308.5552792857143</v>
      </c>
      <c r="E131">
        <f t="shared" si="20"/>
        <v>23865.831639216045</v>
      </c>
      <c r="F131">
        <f t="shared" si="21"/>
        <v>508830716.77827168</v>
      </c>
      <c r="G131">
        <f t="shared" si="22"/>
        <v>538192171.41082144</v>
      </c>
      <c r="L131">
        <f>Input!J132</f>
        <v>0.95296899999993911</v>
      </c>
      <c r="M131">
        <f t="shared" si="23"/>
        <v>0.84994528571422479</v>
      </c>
      <c r="N131">
        <f t="shared" si="24"/>
        <v>1432.4970797410106</v>
      </c>
      <c r="O131">
        <f t="shared" si="25"/>
        <v>2049318.540997271</v>
      </c>
      <c r="P131">
        <f t="shared" si="26"/>
        <v>2029293.4841491214</v>
      </c>
      <c r="T131" s="4"/>
    </row>
    <row r="132" spans="1:20" x14ac:dyDescent="0.25">
      <c r="A132">
        <f>Input!G133</f>
        <v>129</v>
      </c>
      <c r="B132">
        <f t="shared" si="18"/>
        <v>129</v>
      </c>
      <c r="C132" s="4">
        <f>Input!I133</f>
        <v>1310.4612175714285</v>
      </c>
      <c r="D132">
        <f t="shared" si="19"/>
        <v>1309.6627838571428</v>
      </c>
      <c r="E132">
        <f t="shared" si="20"/>
        <v>25298.995068975899</v>
      </c>
      <c r="F132">
        <f t="shared" si="21"/>
        <v>575488063.48584104</v>
      </c>
      <c r="G132">
        <f t="shared" si="22"/>
        <v>606741957.32550442</v>
      </c>
      <c r="L132">
        <f>Input!J133</f>
        <v>1.1075045714285352</v>
      </c>
      <c r="M132">
        <f t="shared" si="23"/>
        <v>1.0044808571428208</v>
      </c>
      <c r="N132">
        <f t="shared" si="24"/>
        <v>1433.1634297598553</v>
      </c>
      <c r="O132">
        <f t="shared" si="25"/>
        <v>2050784.1728672809</v>
      </c>
      <c r="P132">
        <f t="shared" si="26"/>
        <v>2031192.4029875572</v>
      </c>
      <c r="T132" s="4"/>
    </row>
    <row r="133" spans="1:20" x14ac:dyDescent="0.25">
      <c r="A133">
        <f>Input!G134</f>
        <v>130</v>
      </c>
      <c r="B133">
        <f t="shared" si="18"/>
        <v>130</v>
      </c>
      <c r="C133" s="4">
        <f>Input!I134</f>
        <v>1311.5172102857143</v>
      </c>
      <c r="D133">
        <f t="shared" si="19"/>
        <v>1310.7187765714286</v>
      </c>
      <c r="E133">
        <f t="shared" si="20"/>
        <v>26710.435141636459</v>
      </c>
      <c r="F133">
        <f t="shared" si="21"/>
        <v>645145591.42575228</v>
      </c>
      <c r="G133">
        <f t="shared" si="22"/>
        <v>678267678.50933146</v>
      </c>
      <c r="L133">
        <f>Input!J134</f>
        <v>1.0559927142858214</v>
      </c>
      <c r="M133">
        <f t="shared" si="23"/>
        <v>0.95296900000010709</v>
      </c>
      <c r="N133">
        <f t="shared" si="24"/>
        <v>1411.4400726605618</v>
      </c>
      <c r="O133">
        <f t="shared" si="25"/>
        <v>1989183.2529659034</v>
      </c>
      <c r="P133">
        <f t="shared" si="26"/>
        <v>1969744.0903496</v>
      </c>
      <c r="T133" s="4"/>
    </row>
    <row r="134" spans="1:20" x14ac:dyDescent="0.25">
      <c r="A134">
        <f>Input!G135</f>
        <v>131</v>
      </c>
      <c r="B134">
        <f t="shared" si="18"/>
        <v>131</v>
      </c>
      <c r="C134" s="4">
        <f>Input!I135</f>
        <v>1312.4959352857145</v>
      </c>
      <c r="D134">
        <f t="shared" si="19"/>
        <v>1311.6975015714288</v>
      </c>
      <c r="E134">
        <f t="shared" si="20"/>
        <v>28079.737175495367</v>
      </c>
      <c r="F134">
        <f t="shared" si="21"/>
        <v>716527947.98476589</v>
      </c>
      <c r="G134">
        <f t="shared" si="22"/>
        <v>751465700.67862999</v>
      </c>
      <c r="L134">
        <f>Input!J135</f>
        <v>0.97872500000016771</v>
      </c>
      <c r="M134">
        <f t="shared" si="23"/>
        <v>0.87570128571445338</v>
      </c>
      <c r="N134">
        <f t="shared" si="24"/>
        <v>1369.302033858909</v>
      </c>
      <c r="O134">
        <f t="shared" si="25"/>
        <v>1872308.6775665928</v>
      </c>
      <c r="P134">
        <f t="shared" si="26"/>
        <v>1853240.2761591231</v>
      </c>
      <c r="T134" s="4"/>
    </row>
    <row r="135" spans="1:20" x14ac:dyDescent="0.25">
      <c r="A135">
        <f>Input!G136</f>
        <v>132</v>
      </c>
      <c r="B135">
        <f t="shared" si="18"/>
        <v>132</v>
      </c>
      <c r="C135" s="4">
        <f>Input!I136</f>
        <v>1313.5004162857144</v>
      </c>
      <c r="D135">
        <f t="shared" si="19"/>
        <v>1312.7019825714287</v>
      </c>
      <c r="E135">
        <f t="shared" si="20"/>
        <v>29390.068804542723</v>
      </c>
      <c r="F135">
        <f t="shared" si="21"/>
        <v>788338527.65553427</v>
      </c>
      <c r="G135">
        <f t="shared" si="22"/>
        <v>825022583.24679863</v>
      </c>
      <c r="L135">
        <f>Input!J136</f>
        <v>1.0044809999999416</v>
      </c>
      <c r="M135">
        <f t="shared" si="23"/>
        <v>0.90145728571422723</v>
      </c>
      <c r="N135">
        <f t="shared" si="24"/>
        <v>1310.331629047357</v>
      </c>
      <c r="O135">
        <f t="shared" si="25"/>
        <v>1714337.5806138255</v>
      </c>
      <c r="P135">
        <f t="shared" si="26"/>
        <v>1696160.5167756551</v>
      </c>
      <c r="T135" s="4"/>
    </row>
    <row r="136" spans="1:20" x14ac:dyDescent="0.25">
      <c r="A136">
        <f>Input!G137</f>
        <v>133</v>
      </c>
      <c r="B136">
        <f t="shared" si="18"/>
        <v>133</v>
      </c>
      <c r="C136" s="4">
        <f>Input!I137</f>
        <v>1314.2988497142858</v>
      </c>
      <c r="D136">
        <f t="shared" si="19"/>
        <v>1313.5004160000001</v>
      </c>
      <c r="E136">
        <f t="shared" si="20"/>
        <v>30629.079107709724</v>
      </c>
      <c r="F136">
        <f t="shared" si="21"/>
        <v>859403154.02982521</v>
      </c>
      <c r="G136">
        <f t="shared" si="22"/>
        <v>897734427.00301766</v>
      </c>
      <c r="L136">
        <f>Input!J137</f>
        <v>0.79843342857134303</v>
      </c>
      <c r="M136">
        <f t="shared" si="23"/>
        <v>0.6954097142856287</v>
      </c>
      <c r="N136">
        <f t="shared" si="24"/>
        <v>1239.0103031670012</v>
      </c>
      <c r="O136">
        <f t="shared" si="25"/>
        <v>1533168.6343611383</v>
      </c>
      <c r="P136">
        <f t="shared" si="26"/>
        <v>1515474.1267499297</v>
      </c>
      <c r="T136" s="4"/>
    </row>
    <row r="137" spans="1:20" x14ac:dyDescent="0.25">
      <c r="A137">
        <f>Input!G138</f>
        <v>134</v>
      </c>
      <c r="B137">
        <f t="shared" si="18"/>
        <v>134</v>
      </c>
      <c r="C137" s="4">
        <f>Input!I138</f>
        <v>1314.813968142857</v>
      </c>
      <c r="D137">
        <f t="shared" si="19"/>
        <v>1314.0155344285713</v>
      </c>
      <c r="E137">
        <f t="shared" si="20"/>
        <v>31789.051215286079</v>
      </c>
      <c r="F137">
        <f t="shared" si="21"/>
        <v>928727799.7495383</v>
      </c>
      <c r="G137">
        <f t="shared" si="22"/>
        <v>968590633.50000989</v>
      </c>
      <c r="L137">
        <f>Input!J138</f>
        <v>0.51511842857121337</v>
      </c>
      <c r="M137">
        <f t="shared" si="23"/>
        <v>0.41209471428549904</v>
      </c>
      <c r="N137">
        <f t="shared" si="24"/>
        <v>1159.9721075763539</v>
      </c>
      <c r="O137">
        <f t="shared" si="25"/>
        <v>1344340.5096836414</v>
      </c>
      <c r="P137">
        <f t="shared" si="26"/>
        <v>1327121.8622314106</v>
      </c>
      <c r="T137" s="4"/>
    </row>
    <row r="138" spans="1:20" x14ac:dyDescent="0.25">
      <c r="A138">
        <f>Input!G139</f>
        <v>0</v>
      </c>
      <c r="B138">
        <f t="shared" si="18"/>
        <v>0</v>
      </c>
      <c r="C138" s="4">
        <f>Input!I139</f>
        <v>0</v>
      </c>
      <c r="D138">
        <f t="shared" si="19"/>
        <v>-0.79843371428571441</v>
      </c>
      <c r="E138">
        <f t="shared" si="20"/>
        <v>31799.911160324238</v>
      </c>
      <c r="F138">
        <f t="shared" si="21"/>
        <v>1011285130.6843737</v>
      </c>
      <c r="G138">
        <f t="shared" si="22"/>
        <v>969266721.95731795</v>
      </c>
      <c r="L138">
        <f>Input!J139</f>
        <v>0</v>
      </c>
      <c r="M138">
        <f t="shared" si="23"/>
        <v>-0.10302371428571433</v>
      </c>
      <c r="N138">
        <f t="shared" si="24"/>
        <v>10.859945038159996</v>
      </c>
      <c r="O138">
        <f t="shared" si="25"/>
        <v>117.93840623185591</v>
      </c>
      <c r="P138">
        <f t="shared" si="26"/>
        <v>8.3844422607444518</v>
      </c>
      <c r="T138" s="4"/>
    </row>
    <row r="139" spans="1:20" x14ac:dyDescent="0.25">
      <c r="A139">
        <f>Input!G140</f>
        <v>0</v>
      </c>
      <c r="B139">
        <f t="shared" si="18"/>
        <v>0</v>
      </c>
      <c r="C139" s="4">
        <f>Input!I140</f>
        <v>0</v>
      </c>
      <c r="D139">
        <f t="shared" si="19"/>
        <v>-0.79843371428571441</v>
      </c>
      <c r="E139">
        <f t="shared" si="20"/>
        <v>31810.771105362397</v>
      </c>
      <c r="F139">
        <f t="shared" si="21"/>
        <v>1011975956.5395114</v>
      </c>
      <c r="G139">
        <f t="shared" si="22"/>
        <v>969943046.29143834</v>
      </c>
      <c r="L139">
        <f>Input!J140</f>
        <v>0</v>
      </c>
      <c r="M139">
        <f t="shared" si="23"/>
        <v>-0.10302371428571433</v>
      </c>
      <c r="N139">
        <f t="shared" si="24"/>
        <v>10.859945038159996</v>
      </c>
      <c r="O139">
        <f t="shared" si="25"/>
        <v>117.93840623185591</v>
      </c>
      <c r="P139">
        <f t="shared" si="26"/>
        <v>8.3844422607444518</v>
      </c>
      <c r="T139" s="4"/>
    </row>
    <row r="140" spans="1:20" x14ac:dyDescent="0.25">
      <c r="A140">
        <f>Input!G141</f>
        <v>0</v>
      </c>
      <c r="B140">
        <f t="shared" si="18"/>
        <v>0</v>
      </c>
      <c r="C140" s="4">
        <f>Input!I141</f>
        <v>0</v>
      </c>
      <c r="D140">
        <f t="shared" si="19"/>
        <v>-0.79843371428571441</v>
      </c>
      <c r="E140">
        <f t="shared" si="20"/>
        <v>31821.631050400556</v>
      </c>
      <c r="F140">
        <f t="shared" si="21"/>
        <v>1012667018.2714615</v>
      </c>
      <c r="G140">
        <f t="shared" si="22"/>
        <v>970619606.50237119</v>
      </c>
      <c r="L140">
        <f>Input!J141</f>
        <v>0</v>
      </c>
      <c r="M140">
        <f t="shared" si="23"/>
        <v>-0.10302371428571433</v>
      </c>
      <c r="N140">
        <f t="shared" si="24"/>
        <v>10.859945038159996</v>
      </c>
      <c r="O140">
        <f t="shared" si="25"/>
        <v>117.93840623185591</v>
      </c>
      <c r="P140">
        <f t="shared" si="26"/>
        <v>8.3844422607444518</v>
      </c>
      <c r="T140" s="4"/>
    </row>
    <row r="141" spans="1:20" x14ac:dyDescent="0.25">
      <c r="A141">
        <f>Input!G142</f>
        <v>0</v>
      </c>
      <c r="B141">
        <f t="shared" si="18"/>
        <v>0</v>
      </c>
      <c r="C141" s="4">
        <f>Input!I142</f>
        <v>0</v>
      </c>
      <c r="D141">
        <f t="shared" si="19"/>
        <v>-0.79843371428571441</v>
      </c>
      <c r="E141">
        <f t="shared" si="20"/>
        <v>31832.490995438715</v>
      </c>
      <c r="F141">
        <f t="shared" si="21"/>
        <v>1013358315.8802241</v>
      </c>
      <c r="G141">
        <f t="shared" si="22"/>
        <v>971296402.59011662</v>
      </c>
      <c r="L141">
        <f>Input!J142</f>
        <v>0</v>
      </c>
      <c r="M141">
        <f t="shared" si="23"/>
        <v>-0.10302371428571433</v>
      </c>
      <c r="N141">
        <f t="shared" si="24"/>
        <v>10.859945038159996</v>
      </c>
      <c r="O141">
        <f t="shared" si="25"/>
        <v>117.93840623185591</v>
      </c>
      <c r="P141">
        <f t="shared" si="26"/>
        <v>8.3844422607444518</v>
      </c>
      <c r="T141" s="4"/>
    </row>
    <row r="142" spans="1:20" x14ac:dyDescent="0.25">
      <c r="A142">
        <f>Input!G143</f>
        <v>0</v>
      </c>
      <c r="B142">
        <f t="shared" si="18"/>
        <v>0</v>
      </c>
      <c r="C142" s="4">
        <f>Input!I143</f>
        <v>0</v>
      </c>
      <c r="D142">
        <f t="shared" si="19"/>
        <v>-0.79843371428571441</v>
      </c>
      <c r="E142">
        <f t="shared" si="20"/>
        <v>31843.350940476874</v>
      </c>
      <c r="F142">
        <f t="shared" si="21"/>
        <v>1014049849.3657991</v>
      </c>
      <c r="G142">
        <f t="shared" si="22"/>
        <v>971973434.55467439</v>
      </c>
      <c r="L142">
        <f>Input!J143</f>
        <v>0</v>
      </c>
      <c r="M142">
        <f t="shared" si="23"/>
        <v>-0.10302371428571433</v>
      </c>
      <c r="N142">
        <f t="shared" si="24"/>
        <v>10.859945038159996</v>
      </c>
      <c r="O142">
        <f t="shared" si="25"/>
        <v>117.93840623185591</v>
      </c>
      <c r="P142">
        <f t="shared" si="26"/>
        <v>8.3844422607444518</v>
      </c>
      <c r="T142" s="4"/>
    </row>
    <row r="143" spans="1:20" x14ac:dyDescent="0.25">
      <c r="A143">
        <f>Input!G144</f>
        <v>0</v>
      </c>
      <c r="B143">
        <f t="shared" si="18"/>
        <v>0</v>
      </c>
      <c r="C143" s="4">
        <f>Input!I144</f>
        <v>0</v>
      </c>
      <c r="D143">
        <f t="shared" si="19"/>
        <v>-0.79843371428571441</v>
      </c>
      <c r="E143">
        <f t="shared" si="20"/>
        <v>31854.210885515033</v>
      </c>
      <c r="F143">
        <f t="shared" si="21"/>
        <v>1014741618.7281866</v>
      </c>
      <c r="G143">
        <f t="shared" si="22"/>
        <v>972650702.39604473</v>
      </c>
      <c r="L143">
        <f>Input!J144</f>
        <v>0</v>
      </c>
      <c r="M143">
        <f t="shared" si="23"/>
        <v>-0.10302371428571433</v>
      </c>
      <c r="N143">
        <f t="shared" si="24"/>
        <v>10.859945038159996</v>
      </c>
      <c r="O143">
        <f t="shared" si="25"/>
        <v>117.93840623185591</v>
      </c>
      <c r="P143">
        <f t="shared" si="26"/>
        <v>8.3844422607444518</v>
      </c>
      <c r="T143" s="4"/>
    </row>
    <row r="144" spans="1:20" x14ac:dyDescent="0.25">
      <c r="A144">
        <f>Input!G145</f>
        <v>0</v>
      </c>
      <c r="B144">
        <f t="shared" si="18"/>
        <v>0</v>
      </c>
      <c r="C144" s="4">
        <f>Input!I145</f>
        <v>0</v>
      </c>
      <c r="D144">
        <f t="shared" si="19"/>
        <v>-0.79843371428571441</v>
      </c>
      <c r="E144">
        <f t="shared" si="20"/>
        <v>31865.070830553192</v>
      </c>
      <c r="F144">
        <f t="shared" si="21"/>
        <v>1015433623.9673866</v>
      </c>
      <c r="G144">
        <f t="shared" si="22"/>
        <v>973328206.11422741</v>
      </c>
      <c r="L144">
        <f>Input!J145</f>
        <v>0</v>
      </c>
      <c r="M144">
        <f t="shared" si="23"/>
        <v>-0.10302371428571433</v>
      </c>
      <c r="N144">
        <f t="shared" si="24"/>
        <v>10.859945038159996</v>
      </c>
      <c r="O144">
        <f t="shared" si="25"/>
        <v>117.93840623185591</v>
      </c>
      <c r="P144">
        <f t="shared" si="26"/>
        <v>8.3844422607444518</v>
      </c>
      <c r="T144" s="4"/>
    </row>
    <row r="145" spans="1:20" x14ac:dyDescent="0.25">
      <c r="A145">
        <f>Input!G146</f>
        <v>0</v>
      </c>
      <c r="B145">
        <f t="shared" si="18"/>
        <v>0</v>
      </c>
      <c r="C145" s="4">
        <f>Input!I146</f>
        <v>0</v>
      </c>
      <c r="D145">
        <f t="shared" si="19"/>
        <v>-0.79843371428571441</v>
      </c>
      <c r="E145">
        <f t="shared" si="20"/>
        <v>31875.930775591351</v>
      </c>
      <c r="F145">
        <f t="shared" si="21"/>
        <v>1016125865.0833991</v>
      </c>
      <c r="G145">
        <f t="shared" si="22"/>
        <v>974005945.70922267</v>
      </c>
      <c r="L145">
        <f>Input!J146</f>
        <v>0</v>
      </c>
      <c r="M145">
        <f t="shared" si="23"/>
        <v>-0.10302371428571433</v>
      </c>
      <c r="N145">
        <f t="shared" si="24"/>
        <v>10.859945038159996</v>
      </c>
      <c r="O145">
        <f t="shared" si="25"/>
        <v>117.93840623185591</v>
      </c>
      <c r="P145">
        <f t="shared" si="26"/>
        <v>8.3844422607444518</v>
      </c>
      <c r="T145" s="4"/>
    </row>
    <row r="146" spans="1:20" x14ac:dyDescent="0.25">
      <c r="A146">
        <f>Input!G147</f>
        <v>0</v>
      </c>
      <c r="B146">
        <f t="shared" ref="B146:B158" si="27">A146-$A$3</f>
        <v>0</v>
      </c>
      <c r="C146" s="4">
        <f>Input!I147</f>
        <v>0</v>
      </c>
      <c r="D146">
        <f t="shared" ref="D146:D158" si="28">C146-$C$3</f>
        <v>-0.79843371428571441</v>
      </c>
      <c r="E146">
        <f t="shared" ref="E146:E158" si="29">N146+E145</f>
        <v>31886.790720629509</v>
      </c>
      <c r="F146">
        <f t="shared" ref="F146:F158" si="30">(D146-E146)^2</f>
        <v>1016818342.076224</v>
      </c>
      <c r="G146">
        <f t="shared" ref="G146:G158" si="31">(E146-$H$4)^2</f>
        <v>974683921.18103039</v>
      </c>
      <c r="L146">
        <f>Input!J147</f>
        <v>0</v>
      </c>
      <c r="M146">
        <f t="shared" ref="M146:M158" si="32">L146-$L$3</f>
        <v>-0.10302371428571433</v>
      </c>
      <c r="N146">
        <f t="shared" ref="N146:N158" si="33">2*($X$3/PI())*($Z$3/(4*((B146-$Y$3)^2)+$Z$3*$Z$3))</f>
        <v>10.859945038159996</v>
      </c>
      <c r="O146">
        <f t="shared" ref="O146:O158" si="34">(L146-N146)^2</f>
        <v>117.93840623185591</v>
      </c>
      <c r="P146">
        <f t="shared" ref="P146:P158" si="35">(N146-$Q$4)^2</f>
        <v>8.3844422607444518</v>
      </c>
      <c r="T146" s="4"/>
    </row>
    <row r="147" spans="1:20" x14ac:dyDescent="0.25">
      <c r="A147">
        <f>Input!G148</f>
        <v>0</v>
      </c>
      <c r="B147">
        <f t="shared" si="27"/>
        <v>0</v>
      </c>
      <c r="C147" s="4">
        <f>Input!I148</f>
        <v>0</v>
      </c>
      <c r="D147">
        <f t="shared" si="28"/>
        <v>-0.79843371428571441</v>
      </c>
      <c r="E147">
        <f t="shared" si="29"/>
        <v>31897.650665667668</v>
      </c>
      <c r="F147">
        <f t="shared" si="30"/>
        <v>1017511054.9458613</v>
      </c>
      <c r="G147">
        <f t="shared" si="31"/>
        <v>975362132.52965045</v>
      </c>
      <c r="L147">
        <f>Input!J148</f>
        <v>0</v>
      </c>
      <c r="M147">
        <f t="shared" si="32"/>
        <v>-0.10302371428571433</v>
      </c>
      <c r="N147">
        <f t="shared" si="33"/>
        <v>10.859945038159996</v>
      </c>
      <c r="O147">
        <f t="shared" si="34"/>
        <v>117.93840623185591</v>
      </c>
      <c r="P147">
        <f t="shared" si="35"/>
        <v>8.3844422607444518</v>
      </c>
      <c r="T147" s="4"/>
    </row>
    <row r="148" spans="1:20" x14ac:dyDescent="0.25">
      <c r="A148">
        <f>Input!G149</f>
        <v>0</v>
      </c>
      <c r="B148">
        <f t="shared" si="27"/>
        <v>0</v>
      </c>
      <c r="C148" s="4">
        <f>Input!I149</f>
        <v>0</v>
      </c>
      <c r="D148">
        <f t="shared" si="28"/>
        <v>-0.79843371428571441</v>
      </c>
      <c r="E148">
        <f t="shared" si="29"/>
        <v>31908.510610705827</v>
      </c>
      <c r="F148">
        <f t="shared" si="30"/>
        <v>1018204003.6923112</v>
      </c>
      <c r="G148">
        <f t="shared" si="31"/>
        <v>976040579.75508308</v>
      </c>
      <c r="L148">
        <f>Input!J149</f>
        <v>0</v>
      </c>
      <c r="M148">
        <f t="shared" si="32"/>
        <v>-0.10302371428571433</v>
      </c>
      <c r="N148">
        <f t="shared" si="33"/>
        <v>10.859945038159996</v>
      </c>
      <c r="O148">
        <f t="shared" si="34"/>
        <v>117.93840623185591</v>
      </c>
      <c r="P148">
        <f t="shared" si="35"/>
        <v>8.3844422607444518</v>
      </c>
      <c r="T148" s="4"/>
    </row>
    <row r="149" spans="1:20" x14ac:dyDescent="0.25">
      <c r="A149">
        <f>Input!G150</f>
        <v>0</v>
      </c>
      <c r="B149">
        <f t="shared" si="27"/>
        <v>0</v>
      </c>
      <c r="C149" s="4">
        <f>Input!I150</f>
        <v>0</v>
      </c>
      <c r="D149">
        <f t="shared" si="28"/>
        <v>-0.79843371428571441</v>
      </c>
      <c r="E149">
        <f t="shared" si="29"/>
        <v>31919.370555743986</v>
      </c>
      <c r="F149">
        <f t="shared" si="30"/>
        <v>1018897188.3155735</v>
      </c>
      <c r="G149">
        <f t="shared" si="31"/>
        <v>976719262.85732818</v>
      </c>
      <c r="L149">
        <f>Input!J150</f>
        <v>0</v>
      </c>
      <c r="M149">
        <f t="shared" si="32"/>
        <v>-0.10302371428571433</v>
      </c>
      <c r="N149">
        <f t="shared" si="33"/>
        <v>10.859945038159996</v>
      </c>
      <c r="O149">
        <f t="shared" si="34"/>
        <v>117.93840623185591</v>
      </c>
      <c r="P149">
        <f t="shared" si="35"/>
        <v>8.3844422607444518</v>
      </c>
      <c r="T149" s="4"/>
    </row>
    <row r="150" spans="1:20" x14ac:dyDescent="0.25">
      <c r="A150">
        <f>Input!G151</f>
        <v>0</v>
      </c>
      <c r="B150">
        <f t="shared" si="27"/>
        <v>0</v>
      </c>
      <c r="C150" s="4">
        <f>Input!I151</f>
        <v>0</v>
      </c>
      <c r="D150">
        <f t="shared" si="28"/>
        <v>-0.79843371428571441</v>
      </c>
      <c r="E150">
        <f t="shared" si="29"/>
        <v>31930.230500782145</v>
      </c>
      <c r="F150">
        <f t="shared" si="30"/>
        <v>1019590608.8156482</v>
      </c>
      <c r="G150">
        <f t="shared" si="31"/>
        <v>977398181.83638573</v>
      </c>
      <c r="L150">
        <f>Input!J151</f>
        <v>0</v>
      </c>
      <c r="M150">
        <f t="shared" si="32"/>
        <v>-0.10302371428571433</v>
      </c>
      <c r="N150">
        <f t="shared" si="33"/>
        <v>10.859945038159996</v>
      </c>
      <c r="O150">
        <f t="shared" si="34"/>
        <v>117.93840623185591</v>
      </c>
      <c r="P150">
        <f t="shared" si="35"/>
        <v>8.3844422607444518</v>
      </c>
      <c r="T150" s="4"/>
    </row>
    <row r="151" spans="1:20" x14ac:dyDescent="0.25">
      <c r="A151">
        <f>Input!G152</f>
        <v>0</v>
      </c>
      <c r="B151">
        <f t="shared" si="27"/>
        <v>0</v>
      </c>
      <c r="C151" s="4">
        <f>Input!I152</f>
        <v>0</v>
      </c>
      <c r="D151">
        <f t="shared" si="28"/>
        <v>-0.79843371428571441</v>
      </c>
      <c r="E151">
        <f t="shared" si="29"/>
        <v>31941.090445820304</v>
      </c>
      <c r="F151">
        <f t="shared" si="30"/>
        <v>1020284265.1925354</v>
      </c>
      <c r="G151">
        <f t="shared" si="31"/>
        <v>978077336.69225574</v>
      </c>
      <c r="L151">
        <f>Input!J152</f>
        <v>0</v>
      </c>
      <c r="M151">
        <f t="shared" si="32"/>
        <v>-0.10302371428571433</v>
      </c>
      <c r="N151">
        <f t="shared" si="33"/>
        <v>10.859945038159996</v>
      </c>
      <c r="O151">
        <f t="shared" si="34"/>
        <v>117.93840623185591</v>
      </c>
      <c r="P151">
        <f t="shared" si="35"/>
        <v>8.3844422607444518</v>
      </c>
      <c r="T151" s="4"/>
    </row>
    <row r="152" spans="1:20" x14ac:dyDescent="0.25">
      <c r="A152">
        <f>Input!G153</f>
        <v>0</v>
      </c>
      <c r="B152">
        <f t="shared" si="27"/>
        <v>0</v>
      </c>
      <c r="C152" s="4">
        <f>Input!I153</f>
        <v>0</v>
      </c>
      <c r="D152">
        <f t="shared" si="28"/>
        <v>-0.79843371428571441</v>
      </c>
      <c r="E152">
        <f t="shared" si="29"/>
        <v>31951.950390858463</v>
      </c>
      <c r="F152">
        <f t="shared" si="30"/>
        <v>1020978157.4462351</v>
      </c>
      <c r="G152">
        <f t="shared" si="31"/>
        <v>978756727.4249382</v>
      </c>
      <c r="L152">
        <f>Input!J153</f>
        <v>0</v>
      </c>
      <c r="M152">
        <f t="shared" si="32"/>
        <v>-0.10302371428571433</v>
      </c>
      <c r="N152">
        <f t="shared" si="33"/>
        <v>10.859945038159996</v>
      </c>
      <c r="O152">
        <f t="shared" si="34"/>
        <v>117.93840623185591</v>
      </c>
      <c r="P152">
        <f t="shared" si="35"/>
        <v>8.3844422607444518</v>
      </c>
      <c r="T152" s="4"/>
    </row>
    <row r="153" spans="1:20" x14ac:dyDescent="0.25">
      <c r="A153">
        <f>Input!G154</f>
        <v>0</v>
      </c>
      <c r="B153">
        <f t="shared" si="27"/>
        <v>0</v>
      </c>
      <c r="C153" s="4">
        <f>Input!I154</f>
        <v>0</v>
      </c>
      <c r="D153">
        <f t="shared" si="28"/>
        <v>-0.79843371428571441</v>
      </c>
      <c r="E153">
        <f t="shared" si="29"/>
        <v>31962.810335896622</v>
      </c>
      <c r="F153">
        <f t="shared" si="30"/>
        <v>1021672285.5767472</v>
      </c>
      <c r="G153">
        <f t="shared" si="31"/>
        <v>979436354.03443313</v>
      </c>
      <c r="L153">
        <f>Input!J154</f>
        <v>0</v>
      </c>
      <c r="M153">
        <f t="shared" si="32"/>
        <v>-0.10302371428571433</v>
      </c>
      <c r="N153">
        <f t="shared" si="33"/>
        <v>10.859945038159996</v>
      </c>
      <c r="O153">
        <f t="shared" si="34"/>
        <v>117.93840623185591</v>
      </c>
      <c r="P153">
        <f t="shared" si="35"/>
        <v>8.3844422607444518</v>
      </c>
      <c r="T153" s="4"/>
    </row>
    <row r="154" spans="1:20" x14ac:dyDescent="0.25">
      <c r="A154">
        <f>Input!G155</f>
        <v>0</v>
      </c>
      <c r="B154">
        <f t="shared" si="27"/>
        <v>0</v>
      </c>
      <c r="C154" s="4">
        <f>Input!I155</f>
        <v>0</v>
      </c>
      <c r="D154">
        <f t="shared" si="28"/>
        <v>-0.79843371428571441</v>
      </c>
      <c r="E154">
        <f t="shared" si="29"/>
        <v>31973.670280934781</v>
      </c>
      <c r="F154">
        <f t="shared" si="30"/>
        <v>1022366649.5840719</v>
      </c>
      <c r="G154">
        <f t="shared" si="31"/>
        <v>980116216.52074051</v>
      </c>
      <c r="L154">
        <f>Input!J155</f>
        <v>0</v>
      </c>
      <c r="M154">
        <f t="shared" si="32"/>
        <v>-0.10302371428571433</v>
      </c>
      <c r="N154">
        <f t="shared" si="33"/>
        <v>10.859945038159996</v>
      </c>
      <c r="O154">
        <f t="shared" si="34"/>
        <v>117.93840623185591</v>
      </c>
      <c r="P154">
        <f t="shared" si="35"/>
        <v>8.3844422607444518</v>
      </c>
      <c r="T154" s="4"/>
    </row>
    <row r="155" spans="1:20" x14ac:dyDescent="0.25">
      <c r="A155">
        <f>Input!G156</f>
        <v>0</v>
      </c>
      <c r="B155">
        <f t="shared" si="27"/>
        <v>0</v>
      </c>
      <c r="C155" s="4">
        <f>Input!I156</f>
        <v>0</v>
      </c>
      <c r="D155">
        <f t="shared" si="28"/>
        <v>-0.79843371428571441</v>
      </c>
      <c r="E155">
        <f t="shared" si="29"/>
        <v>31984.53022597294</v>
      </c>
      <c r="F155">
        <f t="shared" si="30"/>
        <v>1023061249.4682089</v>
      </c>
      <c r="G155">
        <f t="shared" si="31"/>
        <v>980796314.88386035</v>
      </c>
      <c r="L155">
        <f>Input!J156</f>
        <v>0</v>
      </c>
      <c r="M155">
        <f t="shared" si="32"/>
        <v>-0.10302371428571433</v>
      </c>
      <c r="N155">
        <f t="shared" si="33"/>
        <v>10.859945038159996</v>
      </c>
      <c r="O155">
        <f t="shared" si="34"/>
        <v>117.93840623185591</v>
      </c>
      <c r="P155">
        <f t="shared" si="35"/>
        <v>8.3844422607444518</v>
      </c>
      <c r="T155" s="4"/>
    </row>
    <row r="156" spans="1:20" x14ac:dyDescent="0.25">
      <c r="A156">
        <f>Input!G157</f>
        <v>0</v>
      </c>
      <c r="B156">
        <f t="shared" si="27"/>
        <v>0</v>
      </c>
      <c r="C156" s="4">
        <f>Input!I157</f>
        <v>0</v>
      </c>
      <c r="D156">
        <f t="shared" si="28"/>
        <v>-0.79843371428571441</v>
      </c>
      <c r="E156">
        <f t="shared" si="29"/>
        <v>31995.390171011099</v>
      </c>
      <c r="F156">
        <f t="shared" si="30"/>
        <v>1023756085.2291584</v>
      </c>
      <c r="G156">
        <f t="shared" si="31"/>
        <v>981476649.12379265</v>
      </c>
      <c r="L156">
        <f>Input!J157</f>
        <v>0</v>
      </c>
      <c r="M156">
        <f t="shared" si="32"/>
        <v>-0.10302371428571433</v>
      </c>
      <c r="N156">
        <f t="shared" si="33"/>
        <v>10.859945038159996</v>
      </c>
      <c r="O156">
        <f t="shared" si="34"/>
        <v>117.93840623185591</v>
      </c>
      <c r="P156">
        <f t="shared" si="35"/>
        <v>8.3844422607444518</v>
      </c>
      <c r="T156" s="4"/>
    </row>
    <row r="157" spans="1:20" x14ac:dyDescent="0.25">
      <c r="A157">
        <f>Input!G158</f>
        <v>0</v>
      </c>
      <c r="B157">
        <f t="shared" si="27"/>
        <v>0</v>
      </c>
      <c r="C157" s="4">
        <f>Input!I158</f>
        <v>0</v>
      </c>
      <c r="D157">
        <f t="shared" si="28"/>
        <v>-0.79843371428571441</v>
      </c>
      <c r="E157">
        <f t="shared" si="29"/>
        <v>32006.250116049257</v>
      </c>
      <c r="F157">
        <f t="shared" si="30"/>
        <v>1024451156.8669205</v>
      </c>
      <c r="G157">
        <f t="shared" si="31"/>
        <v>982157219.24053741</v>
      </c>
      <c r="L157">
        <f>Input!J158</f>
        <v>0</v>
      </c>
      <c r="M157">
        <f t="shared" si="32"/>
        <v>-0.10302371428571433</v>
      </c>
      <c r="N157">
        <f t="shared" si="33"/>
        <v>10.859945038159996</v>
      </c>
      <c r="O157">
        <f t="shared" si="34"/>
        <v>117.93840623185591</v>
      </c>
      <c r="P157">
        <f t="shared" si="35"/>
        <v>8.3844422607444518</v>
      </c>
      <c r="T157" s="4"/>
    </row>
    <row r="158" spans="1:20" x14ac:dyDescent="0.25">
      <c r="A158">
        <f>Input!G159</f>
        <v>0</v>
      </c>
      <c r="B158">
        <f t="shared" si="27"/>
        <v>0</v>
      </c>
      <c r="C158" s="4">
        <f>Input!I159</f>
        <v>0</v>
      </c>
      <c r="D158">
        <f t="shared" si="28"/>
        <v>-0.79843371428571441</v>
      </c>
      <c r="E158">
        <f t="shared" si="29"/>
        <v>32017.110061087416</v>
      </c>
      <c r="F158">
        <f t="shared" si="30"/>
        <v>1025146464.3814949</v>
      </c>
      <c r="G158">
        <f t="shared" si="31"/>
        <v>982838025.23409474</v>
      </c>
      <c r="L158">
        <f>Input!J159</f>
        <v>0</v>
      </c>
      <c r="M158">
        <f t="shared" si="32"/>
        <v>-0.10302371428571433</v>
      </c>
      <c r="N158">
        <f t="shared" si="33"/>
        <v>10.859945038159996</v>
      </c>
      <c r="O158">
        <f t="shared" si="34"/>
        <v>117.93840623185591</v>
      </c>
      <c r="P158">
        <f t="shared" si="35"/>
        <v>8.3844422607444518</v>
      </c>
      <c r="T158" s="4"/>
    </row>
    <row r="159" spans="1:20" x14ac:dyDescent="0.25">
      <c r="A159">
        <f>Input!G160</f>
        <v>0</v>
      </c>
      <c r="B159">
        <f t="shared" ref="B159:B176" si="36">A159-$A$3</f>
        <v>0</v>
      </c>
      <c r="C159" s="4">
        <f>Input!I160</f>
        <v>0</v>
      </c>
      <c r="D159">
        <f t="shared" ref="D159:D176" si="37">C159-$C$3</f>
        <v>-0.79843371428571441</v>
      </c>
      <c r="E159">
        <f t="shared" ref="E159:E176" si="38">N159+E158</f>
        <v>32027.970006125575</v>
      </c>
      <c r="F159">
        <f t="shared" ref="F159:F176" si="39">(D159-E159)^2</f>
        <v>1025842007.7728819</v>
      </c>
      <c r="G159">
        <f t="shared" ref="G159:G176" si="40">(E159-$H$4)^2</f>
        <v>983519067.10446441</v>
      </c>
      <c r="L159">
        <f>Input!J160</f>
        <v>0</v>
      </c>
      <c r="M159">
        <f t="shared" ref="M159:M176" si="41">L159-$L$3</f>
        <v>-0.10302371428571433</v>
      </c>
      <c r="N159">
        <f t="shared" ref="N159:N176" si="42">2*($X$3/PI())*($Z$3/(4*((B159-$Y$3)^2)+$Z$3*$Z$3))</f>
        <v>10.859945038159996</v>
      </c>
      <c r="O159">
        <f t="shared" ref="O159:O176" si="43">(L159-N159)^2</f>
        <v>117.93840623185591</v>
      </c>
      <c r="P159">
        <f t="shared" ref="P159:P176" si="44">(N159-$Q$4)^2</f>
        <v>8.3844422607444518</v>
      </c>
    </row>
    <row r="160" spans="1:20" x14ac:dyDescent="0.25">
      <c r="A160">
        <f>Input!G161</f>
        <v>0</v>
      </c>
      <c r="B160">
        <f t="shared" si="36"/>
        <v>0</v>
      </c>
      <c r="C160" s="4">
        <f>Input!I161</f>
        <v>0</v>
      </c>
      <c r="D160">
        <f t="shared" si="37"/>
        <v>-0.79843371428571441</v>
      </c>
      <c r="E160">
        <f t="shared" si="38"/>
        <v>32038.829951163734</v>
      </c>
      <c r="F160">
        <f t="shared" si="39"/>
        <v>1026537787.0410812</v>
      </c>
      <c r="G160">
        <f t="shared" si="40"/>
        <v>984200344.85164654</v>
      </c>
      <c r="L160">
        <f>Input!J161</f>
        <v>0</v>
      </c>
      <c r="M160">
        <f t="shared" si="41"/>
        <v>-0.10302371428571433</v>
      </c>
      <c r="N160">
        <f t="shared" si="42"/>
        <v>10.859945038159996</v>
      </c>
      <c r="O160">
        <f t="shared" si="43"/>
        <v>117.93840623185591</v>
      </c>
      <c r="P160">
        <f t="shared" si="44"/>
        <v>8.3844422607444518</v>
      </c>
    </row>
    <row r="161" spans="1:16" x14ac:dyDescent="0.25">
      <c r="A161">
        <f>Input!G162</f>
        <v>0</v>
      </c>
      <c r="B161">
        <f t="shared" si="36"/>
        <v>0</v>
      </c>
      <c r="C161" s="4">
        <f>Input!I162</f>
        <v>0</v>
      </c>
      <c r="D161">
        <f t="shared" si="37"/>
        <v>-0.79843371428571441</v>
      </c>
      <c r="E161">
        <f t="shared" si="38"/>
        <v>32049.689896201893</v>
      </c>
      <c r="F161">
        <f t="shared" si="39"/>
        <v>1027233802.1860931</v>
      </c>
      <c r="G161">
        <f t="shared" si="40"/>
        <v>984881858.47564125</v>
      </c>
      <c r="L161">
        <f>Input!J162</f>
        <v>0</v>
      </c>
      <c r="M161">
        <f t="shared" si="41"/>
        <v>-0.10302371428571433</v>
      </c>
      <c r="N161">
        <f t="shared" si="42"/>
        <v>10.859945038159996</v>
      </c>
      <c r="O161">
        <f t="shared" si="43"/>
        <v>117.93840623185591</v>
      </c>
      <c r="P161">
        <f t="shared" si="44"/>
        <v>8.3844422607444518</v>
      </c>
    </row>
    <row r="162" spans="1:16" x14ac:dyDescent="0.25">
      <c r="A162">
        <f>Input!G163</f>
        <v>0</v>
      </c>
      <c r="B162">
        <f t="shared" si="36"/>
        <v>0</v>
      </c>
      <c r="C162" s="4">
        <f>Input!I163</f>
        <v>0</v>
      </c>
      <c r="D162">
        <f t="shared" si="37"/>
        <v>-0.79843371428571441</v>
      </c>
      <c r="E162">
        <f t="shared" si="38"/>
        <v>32060.549841240052</v>
      </c>
      <c r="F162">
        <f t="shared" si="39"/>
        <v>1027930053.2079175</v>
      </c>
      <c r="G162">
        <f t="shared" si="40"/>
        <v>985563607.9764483</v>
      </c>
      <c r="L162">
        <f>Input!J163</f>
        <v>0</v>
      </c>
      <c r="M162">
        <f t="shared" si="41"/>
        <v>-0.10302371428571433</v>
      </c>
      <c r="N162">
        <f t="shared" si="42"/>
        <v>10.859945038159996</v>
      </c>
      <c r="O162">
        <f t="shared" si="43"/>
        <v>117.93840623185591</v>
      </c>
      <c r="P162">
        <f t="shared" si="44"/>
        <v>8.3844422607444518</v>
      </c>
    </row>
    <row r="163" spans="1:16" x14ac:dyDescent="0.25">
      <c r="A163">
        <f>Input!G164</f>
        <v>0</v>
      </c>
      <c r="B163">
        <f t="shared" si="36"/>
        <v>0</v>
      </c>
      <c r="C163" s="4">
        <f>Input!I164</f>
        <v>0</v>
      </c>
      <c r="D163">
        <f t="shared" si="37"/>
        <v>-0.79843371428571441</v>
      </c>
      <c r="E163">
        <f t="shared" si="38"/>
        <v>32071.409786278211</v>
      </c>
      <c r="F163">
        <f t="shared" si="39"/>
        <v>1028626540.1065542</v>
      </c>
      <c r="G163">
        <f t="shared" si="40"/>
        <v>986245593.35406792</v>
      </c>
      <c r="L163">
        <f>Input!J164</f>
        <v>0</v>
      </c>
      <c r="M163">
        <f t="shared" si="41"/>
        <v>-0.10302371428571433</v>
      </c>
      <c r="N163">
        <f t="shared" si="42"/>
        <v>10.859945038159996</v>
      </c>
      <c r="O163">
        <f t="shared" si="43"/>
        <v>117.93840623185591</v>
      </c>
      <c r="P163">
        <f t="shared" si="44"/>
        <v>8.3844422607444518</v>
      </c>
    </row>
    <row r="164" spans="1:16" x14ac:dyDescent="0.25">
      <c r="A164">
        <f>Input!G165</f>
        <v>0</v>
      </c>
      <c r="B164">
        <f t="shared" si="36"/>
        <v>0</v>
      </c>
      <c r="C164" s="4">
        <f>Input!I165</f>
        <v>0</v>
      </c>
      <c r="D164">
        <f t="shared" si="37"/>
        <v>-0.79843371428571441</v>
      </c>
      <c r="E164">
        <f t="shared" si="38"/>
        <v>32082.26973131637</v>
      </c>
      <c r="F164">
        <f t="shared" si="39"/>
        <v>1029323262.8820034</v>
      </c>
      <c r="G164">
        <f t="shared" si="40"/>
        <v>986927814.60849988</v>
      </c>
      <c r="L164">
        <f>Input!J165</f>
        <v>0</v>
      </c>
      <c r="M164">
        <f t="shared" si="41"/>
        <v>-0.10302371428571433</v>
      </c>
      <c r="N164">
        <f t="shared" si="42"/>
        <v>10.859945038159996</v>
      </c>
      <c r="O164">
        <f t="shared" si="43"/>
        <v>117.93840623185591</v>
      </c>
      <c r="P164">
        <f t="shared" si="44"/>
        <v>8.3844422607444518</v>
      </c>
    </row>
    <row r="165" spans="1:16" x14ac:dyDescent="0.25">
      <c r="A165">
        <f>Input!G166</f>
        <v>0</v>
      </c>
      <c r="B165">
        <f t="shared" si="36"/>
        <v>0</v>
      </c>
      <c r="C165" s="4">
        <f>Input!I166</f>
        <v>0</v>
      </c>
      <c r="D165">
        <f t="shared" si="37"/>
        <v>-0.79843371428571441</v>
      </c>
      <c r="E165">
        <f t="shared" si="38"/>
        <v>32093.129676354529</v>
      </c>
      <c r="F165">
        <f t="shared" si="39"/>
        <v>1030020221.5342652</v>
      </c>
      <c r="G165">
        <f t="shared" si="40"/>
        <v>987610271.73974442</v>
      </c>
      <c r="L165">
        <f>Input!J166</f>
        <v>0</v>
      </c>
      <c r="M165">
        <f t="shared" si="41"/>
        <v>-0.10302371428571433</v>
      </c>
      <c r="N165">
        <f t="shared" si="42"/>
        <v>10.859945038159996</v>
      </c>
      <c r="O165">
        <f t="shared" si="43"/>
        <v>117.93840623185591</v>
      </c>
      <c r="P165">
        <f t="shared" si="44"/>
        <v>8.3844422607444518</v>
      </c>
    </row>
    <row r="166" spans="1:16" x14ac:dyDescent="0.25">
      <c r="A166">
        <f>Input!G167</f>
        <v>0</v>
      </c>
      <c r="B166">
        <f t="shared" si="36"/>
        <v>0</v>
      </c>
      <c r="C166" s="4">
        <f>Input!I167</f>
        <v>0</v>
      </c>
      <c r="D166">
        <f t="shared" si="37"/>
        <v>-0.79843371428571441</v>
      </c>
      <c r="E166">
        <f t="shared" si="38"/>
        <v>32103.989621392688</v>
      </c>
      <c r="F166">
        <f t="shared" si="39"/>
        <v>1030717416.0633394</v>
      </c>
      <c r="G166">
        <f t="shared" si="40"/>
        <v>988292964.7478013</v>
      </c>
      <c r="L166">
        <f>Input!J167</f>
        <v>0</v>
      </c>
      <c r="M166">
        <f t="shared" si="41"/>
        <v>-0.10302371428571433</v>
      </c>
      <c r="N166">
        <f t="shared" si="42"/>
        <v>10.859945038159996</v>
      </c>
      <c r="O166">
        <f t="shared" si="43"/>
        <v>117.93840623185591</v>
      </c>
      <c r="P166">
        <f t="shared" si="44"/>
        <v>8.3844422607444518</v>
      </c>
    </row>
    <row r="167" spans="1:16" x14ac:dyDescent="0.25">
      <c r="A167">
        <f>Input!G168</f>
        <v>0</v>
      </c>
      <c r="B167">
        <f t="shared" si="36"/>
        <v>0</v>
      </c>
      <c r="C167" s="4">
        <f>Input!I168</f>
        <v>0</v>
      </c>
      <c r="D167">
        <f t="shared" si="37"/>
        <v>-0.79843371428571441</v>
      </c>
      <c r="E167">
        <f t="shared" si="38"/>
        <v>32114.849566430847</v>
      </c>
      <c r="F167">
        <f t="shared" si="39"/>
        <v>1031414846.469226</v>
      </c>
      <c r="G167">
        <f t="shared" si="40"/>
        <v>988975893.63267076</v>
      </c>
      <c r="L167">
        <f>Input!J168</f>
        <v>0</v>
      </c>
      <c r="M167">
        <f t="shared" si="41"/>
        <v>-0.10302371428571433</v>
      </c>
      <c r="N167">
        <f t="shared" si="42"/>
        <v>10.859945038159996</v>
      </c>
      <c r="O167">
        <f t="shared" si="43"/>
        <v>117.93840623185591</v>
      </c>
      <c r="P167">
        <f t="shared" si="44"/>
        <v>8.3844422607444518</v>
      </c>
    </row>
    <row r="168" spans="1:16" x14ac:dyDescent="0.25">
      <c r="A168">
        <f>Input!G169</f>
        <v>0</v>
      </c>
      <c r="B168">
        <f t="shared" si="36"/>
        <v>0</v>
      </c>
      <c r="C168" s="4">
        <f>Input!I169</f>
        <v>0</v>
      </c>
      <c r="D168">
        <f t="shared" si="37"/>
        <v>-0.79843371428571441</v>
      </c>
      <c r="E168">
        <f t="shared" si="38"/>
        <v>32125.709511469006</v>
      </c>
      <c r="F168">
        <f t="shared" si="39"/>
        <v>1032112512.751925</v>
      </c>
      <c r="G168">
        <f t="shared" si="40"/>
        <v>989659058.39435267</v>
      </c>
      <c r="L168">
        <f>Input!J169</f>
        <v>0</v>
      </c>
      <c r="M168">
        <f t="shared" si="41"/>
        <v>-0.10302371428571433</v>
      </c>
      <c r="N168">
        <f t="shared" si="42"/>
        <v>10.859945038159996</v>
      </c>
      <c r="O168">
        <f t="shared" si="43"/>
        <v>117.93840623185591</v>
      </c>
      <c r="P168">
        <f t="shared" si="44"/>
        <v>8.3844422607444518</v>
      </c>
    </row>
    <row r="169" spans="1:16" x14ac:dyDescent="0.25">
      <c r="A169">
        <f>Input!G170</f>
        <v>0</v>
      </c>
      <c r="B169">
        <f t="shared" si="36"/>
        <v>0</v>
      </c>
      <c r="C169" s="4">
        <f>Input!I170</f>
        <v>0</v>
      </c>
      <c r="D169">
        <f t="shared" si="37"/>
        <v>-0.79843371428571441</v>
      </c>
      <c r="E169">
        <f t="shared" si="38"/>
        <v>32136.569456507164</v>
      </c>
      <c r="F169">
        <f t="shared" si="39"/>
        <v>1032810414.9114366</v>
      </c>
      <c r="G169">
        <f t="shared" si="40"/>
        <v>990342459.03284705</v>
      </c>
      <c r="L169">
        <f>Input!J170</f>
        <v>0</v>
      </c>
      <c r="M169">
        <f t="shared" si="41"/>
        <v>-0.10302371428571433</v>
      </c>
      <c r="N169">
        <f t="shared" si="42"/>
        <v>10.859945038159996</v>
      </c>
      <c r="O169">
        <f t="shared" si="43"/>
        <v>117.93840623185591</v>
      </c>
      <c r="P169">
        <f t="shared" si="44"/>
        <v>8.3844422607444518</v>
      </c>
    </row>
    <row r="170" spans="1:16" x14ac:dyDescent="0.25">
      <c r="A170">
        <f>Input!G171</f>
        <v>0</v>
      </c>
      <c r="B170">
        <f t="shared" si="36"/>
        <v>0</v>
      </c>
      <c r="C170" s="4">
        <f>Input!I171</f>
        <v>0</v>
      </c>
      <c r="D170">
        <f t="shared" si="37"/>
        <v>-0.79843371428571441</v>
      </c>
      <c r="E170">
        <f t="shared" si="38"/>
        <v>32147.429401545323</v>
      </c>
      <c r="F170">
        <f t="shared" si="39"/>
        <v>1033508552.9477606</v>
      </c>
      <c r="G170">
        <f t="shared" si="40"/>
        <v>991026095.54815388</v>
      </c>
      <c r="L170">
        <f>Input!J171</f>
        <v>0</v>
      </c>
      <c r="M170">
        <f t="shared" si="41"/>
        <v>-0.10302371428571433</v>
      </c>
      <c r="N170">
        <f t="shared" si="42"/>
        <v>10.859945038159996</v>
      </c>
      <c r="O170">
        <f t="shared" si="43"/>
        <v>117.93840623185591</v>
      </c>
      <c r="P170">
        <f t="shared" si="44"/>
        <v>8.3844422607444518</v>
      </c>
    </row>
    <row r="171" spans="1:16" x14ac:dyDescent="0.25">
      <c r="A171">
        <f>Input!G172</f>
        <v>0</v>
      </c>
      <c r="B171">
        <f t="shared" si="36"/>
        <v>0</v>
      </c>
      <c r="C171" s="4">
        <f>Input!I172</f>
        <v>0</v>
      </c>
      <c r="D171">
        <f t="shared" si="37"/>
        <v>-0.79843371428571441</v>
      </c>
      <c r="E171">
        <f t="shared" si="38"/>
        <v>32158.289346583482</v>
      </c>
      <c r="F171">
        <f t="shared" si="39"/>
        <v>1034206926.8608972</v>
      </c>
      <c r="G171">
        <f t="shared" si="40"/>
        <v>991709967.94027305</v>
      </c>
      <c r="L171">
        <f>Input!J172</f>
        <v>0</v>
      </c>
      <c r="M171">
        <f t="shared" si="41"/>
        <v>-0.10302371428571433</v>
      </c>
      <c r="N171">
        <f t="shared" si="42"/>
        <v>10.859945038159996</v>
      </c>
      <c r="O171">
        <f t="shared" si="43"/>
        <v>117.93840623185591</v>
      </c>
      <c r="P171">
        <f t="shared" si="44"/>
        <v>8.3844422607444518</v>
      </c>
    </row>
    <row r="172" spans="1:16" x14ac:dyDescent="0.25">
      <c r="A172">
        <f>Input!G173</f>
        <v>0</v>
      </c>
      <c r="B172">
        <f t="shared" si="36"/>
        <v>0</v>
      </c>
      <c r="C172" s="4">
        <f>Input!I173</f>
        <v>0</v>
      </c>
      <c r="D172">
        <f t="shared" si="37"/>
        <v>-0.79843371428571441</v>
      </c>
      <c r="E172">
        <f t="shared" si="38"/>
        <v>32169.149291621641</v>
      </c>
      <c r="F172">
        <f t="shared" si="39"/>
        <v>1034905536.6508461</v>
      </c>
      <c r="G172">
        <f t="shared" si="40"/>
        <v>992394076.20920479</v>
      </c>
      <c r="L172">
        <f>Input!J173</f>
        <v>0</v>
      </c>
      <c r="M172">
        <f t="shared" si="41"/>
        <v>-0.10302371428571433</v>
      </c>
      <c r="N172">
        <f t="shared" si="42"/>
        <v>10.859945038159996</v>
      </c>
      <c r="O172">
        <f t="shared" si="43"/>
        <v>117.93840623185591</v>
      </c>
      <c r="P172">
        <f t="shared" si="44"/>
        <v>8.3844422607444518</v>
      </c>
    </row>
    <row r="173" spans="1:16" x14ac:dyDescent="0.25">
      <c r="A173">
        <f>Input!G174</f>
        <v>0</v>
      </c>
      <c r="B173">
        <f t="shared" si="36"/>
        <v>0</v>
      </c>
      <c r="C173" s="4">
        <f>Input!I174</f>
        <v>0</v>
      </c>
      <c r="D173">
        <f t="shared" si="37"/>
        <v>-0.79843371428571441</v>
      </c>
      <c r="E173">
        <f t="shared" si="38"/>
        <v>32180.0092366598</v>
      </c>
      <c r="F173">
        <f t="shared" si="39"/>
        <v>1035604382.3176075</v>
      </c>
      <c r="G173">
        <f t="shared" si="40"/>
        <v>993078420.354949</v>
      </c>
      <c r="L173">
        <f>Input!J174</f>
        <v>0</v>
      </c>
      <c r="M173">
        <f t="shared" si="41"/>
        <v>-0.10302371428571433</v>
      </c>
      <c r="N173">
        <f t="shared" si="42"/>
        <v>10.859945038159996</v>
      </c>
      <c r="O173">
        <f t="shared" si="43"/>
        <v>117.93840623185591</v>
      </c>
      <c r="P173">
        <f t="shared" si="44"/>
        <v>8.3844422607444518</v>
      </c>
    </row>
    <row r="174" spans="1:16" x14ac:dyDescent="0.25">
      <c r="A174">
        <f>Input!G175</f>
        <v>0</v>
      </c>
      <c r="B174">
        <f t="shared" si="36"/>
        <v>0</v>
      </c>
      <c r="C174" s="4">
        <f>Input!I175</f>
        <v>0</v>
      </c>
      <c r="D174">
        <f t="shared" si="37"/>
        <v>-0.79843371428571441</v>
      </c>
      <c r="E174">
        <f t="shared" si="38"/>
        <v>32190.869181697959</v>
      </c>
      <c r="F174">
        <f t="shared" si="39"/>
        <v>1036303463.8611814</v>
      </c>
      <c r="G174">
        <f t="shared" si="40"/>
        <v>993763000.37750566</v>
      </c>
      <c r="L174">
        <f>Input!J175</f>
        <v>0</v>
      </c>
      <c r="M174">
        <f t="shared" si="41"/>
        <v>-0.10302371428571433</v>
      </c>
      <c r="N174">
        <f t="shared" si="42"/>
        <v>10.859945038159996</v>
      </c>
      <c r="O174">
        <f t="shared" si="43"/>
        <v>117.93840623185591</v>
      </c>
      <c r="P174">
        <f t="shared" si="44"/>
        <v>8.3844422607444518</v>
      </c>
    </row>
    <row r="175" spans="1:16" x14ac:dyDescent="0.25">
      <c r="A175">
        <f>Input!G176</f>
        <v>0</v>
      </c>
      <c r="B175">
        <f t="shared" si="36"/>
        <v>0</v>
      </c>
      <c r="C175" s="4">
        <f>Input!I176</f>
        <v>0</v>
      </c>
      <c r="D175">
        <f t="shared" si="37"/>
        <v>-0.79843371428571441</v>
      </c>
      <c r="E175">
        <f t="shared" si="38"/>
        <v>32201.729126736118</v>
      </c>
      <c r="F175">
        <f t="shared" si="39"/>
        <v>1037002781.2815677</v>
      </c>
      <c r="G175">
        <f t="shared" si="40"/>
        <v>994447816.27687478</v>
      </c>
      <c r="L175">
        <f>Input!J176</f>
        <v>0</v>
      </c>
      <c r="M175">
        <f t="shared" si="41"/>
        <v>-0.10302371428571433</v>
      </c>
      <c r="N175">
        <f t="shared" si="42"/>
        <v>10.859945038159996</v>
      </c>
      <c r="O175">
        <f t="shared" si="43"/>
        <v>117.93840623185591</v>
      </c>
      <c r="P175">
        <f t="shared" si="44"/>
        <v>8.3844422607444518</v>
      </c>
    </row>
    <row r="176" spans="1:16" x14ac:dyDescent="0.25">
      <c r="A176">
        <f>Input!G177</f>
        <v>0</v>
      </c>
      <c r="B176">
        <f t="shared" si="36"/>
        <v>0</v>
      </c>
      <c r="C176" s="4">
        <f>Input!I177</f>
        <v>0</v>
      </c>
      <c r="D176">
        <f t="shared" si="37"/>
        <v>-0.79843371428571441</v>
      </c>
      <c r="E176">
        <f t="shared" si="38"/>
        <v>32212.589071774277</v>
      </c>
      <c r="F176">
        <f t="shared" si="39"/>
        <v>1037702334.5787666</v>
      </c>
      <c r="G176">
        <f t="shared" si="40"/>
        <v>995132868.05305636</v>
      </c>
      <c r="L176">
        <f>Input!J177</f>
        <v>0</v>
      </c>
      <c r="M176">
        <f t="shared" si="41"/>
        <v>-0.10302371428571433</v>
      </c>
      <c r="N176">
        <f t="shared" si="42"/>
        <v>10.859945038159996</v>
      </c>
      <c r="O176">
        <f t="shared" si="43"/>
        <v>117.93840623185591</v>
      </c>
      <c r="P176">
        <f t="shared" si="44"/>
        <v>8.3844422607444518</v>
      </c>
    </row>
    <row r="177" spans="1:16" x14ac:dyDescent="0.25">
      <c r="A177">
        <f>Input!G178</f>
        <v>0</v>
      </c>
      <c r="B177">
        <f t="shared" ref="B177:B194" si="45">A177-$A$3</f>
        <v>0</v>
      </c>
      <c r="C177" s="4">
        <f>Input!I178</f>
        <v>0</v>
      </c>
      <c r="D177">
        <f t="shared" ref="D177:D194" si="46">C177-$C$3</f>
        <v>-0.79843371428571441</v>
      </c>
      <c r="E177">
        <f t="shared" ref="E177:E194" si="47">N177+E176</f>
        <v>32223.449016812436</v>
      </c>
      <c r="F177">
        <f t="shared" ref="F177:F194" si="48">(D177-E177)^2</f>
        <v>1038402123.7527778</v>
      </c>
      <c r="G177">
        <f t="shared" ref="G177:G194" si="49">(E177-$H$4)^2</f>
        <v>995818155.70605052</v>
      </c>
      <c r="L177">
        <f>Input!J178</f>
        <v>0</v>
      </c>
      <c r="M177">
        <f t="shared" ref="M177:M194" si="50">L177-$L$3</f>
        <v>-0.10302371428571433</v>
      </c>
      <c r="N177">
        <f t="shared" ref="N177:N194" si="51">2*($X$3/PI())*($Z$3/(4*((B177-$Y$3)^2)+$Z$3*$Z$3))</f>
        <v>10.859945038159996</v>
      </c>
      <c r="O177">
        <f t="shared" ref="O177:O194" si="52">(L177-N177)^2</f>
        <v>117.93840623185591</v>
      </c>
      <c r="P177">
        <f t="shared" ref="P177:P194" si="53">(N177-$Q$4)^2</f>
        <v>8.3844422607444518</v>
      </c>
    </row>
    <row r="178" spans="1:16" x14ac:dyDescent="0.25">
      <c r="A178">
        <f>Input!G179</f>
        <v>0</v>
      </c>
      <c r="B178">
        <f t="shared" si="45"/>
        <v>0</v>
      </c>
      <c r="C178" s="4">
        <f>Input!I179</f>
        <v>0</v>
      </c>
      <c r="D178">
        <f t="shared" si="46"/>
        <v>-0.79843371428571441</v>
      </c>
      <c r="E178">
        <f t="shared" si="47"/>
        <v>32234.308961850595</v>
      </c>
      <c r="F178">
        <f t="shared" si="48"/>
        <v>1039102148.8036015</v>
      </c>
      <c r="G178">
        <f t="shared" si="49"/>
        <v>996503679.23585701</v>
      </c>
      <c r="L178">
        <f>Input!J179</f>
        <v>0</v>
      </c>
      <c r="M178">
        <f t="shared" si="50"/>
        <v>-0.10302371428571433</v>
      </c>
      <c r="N178">
        <f t="shared" si="51"/>
        <v>10.859945038159996</v>
      </c>
      <c r="O178">
        <f t="shared" si="52"/>
        <v>117.93840623185591</v>
      </c>
      <c r="P178">
        <f t="shared" si="53"/>
        <v>8.3844422607444518</v>
      </c>
    </row>
    <row r="179" spans="1:16" x14ac:dyDescent="0.25">
      <c r="A179">
        <f>Input!G180</f>
        <v>0</v>
      </c>
      <c r="B179">
        <f t="shared" si="45"/>
        <v>0</v>
      </c>
      <c r="C179" s="4">
        <f>Input!I180</f>
        <v>0</v>
      </c>
      <c r="D179">
        <f t="shared" si="46"/>
        <v>-0.79843371428571441</v>
      </c>
      <c r="E179">
        <f t="shared" si="47"/>
        <v>32245.168906888754</v>
      </c>
      <c r="F179">
        <f t="shared" si="48"/>
        <v>1039802409.7312378</v>
      </c>
      <c r="G179">
        <f t="shared" si="49"/>
        <v>997189438.64247596</v>
      </c>
      <c r="L179">
        <f>Input!J180</f>
        <v>0</v>
      </c>
      <c r="M179">
        <f t="shared" si="50"/>
        <v>-0.10302371428571433</v>
      </c>
      <c r="N179">
        <f t="shared" si="51"/>
        <v>10.859945038159996</v>
      </c>
      <c r="O179">
        <f t="shared" si="52"/>
        <v>117.93840623185591</v>
      </c>
      <c r="P179">
        <f t="shared" si="53"/>
        <v>8.3844422607444518</v>
      </c>
    </row>
    <row r="180" spans="1:16" x14ac:dyDescent="0.25">
      <c r="A180">
        <f>Input!G181</f>
        <v>0</v>
      </c>
      <c r="B180">
        <f t="shared" si="45"/>
        <v>0</v>
      </c>
      <c r="C180" s="4">
        <f>Input!I181</f>
        <v>0</v>
      </c>
      <c r="D180">
        <f t="shared" si="46"/>
        <v>-0.79843371428571441</v>
      </c>
      <c r="E180">
        <f t="shared" si="47"/>
        <v>32256.028851926912</v>
      </c>
      <c r="F180">
        <f t="shared" si="48"/>
        <v>1040502906.5356864</v>
      </c>
      <c r="G180">
        <f t="shared" si="49"/>
        <v>997875433.92590737</v>
      </c>
      <c r="L180">
        <f>Input!J181</f>
        <v>0</v>
      </c>
      <c r="M180">
        <f t="shared" si="50"/>
        <v>-0.10302371428571433</v>
      </c>
      <c r="N180">
        <f t="shared" si="51"/>
        <v>10.859945038159996</v>
      </c>
      <c r="O180">
        <f t="shared" si="52"/>
        <v>117.93840623185591</v>
      </c>
      <c r="P180">
        <f t="shared" si="53"/>
        <v>8.3844422607444518</v>
      </c>
    </row>
    <row r="181" spans="1:16" x14ac:dyDescent="0.25">
      <c r="A181">
        <f>Input!G182</f>
        <v>0</v>
      </c>
      <c r="B181">
        <f t="shared" si="45"/>
        <v>0</v>
      </c>
      <c r="C181" s="4">
        <f>Input!I182</f>
        <v>0</v>
      </c>
      <c r="D181">
        <f t="shared" si="46"/>
        <v>-0.79843371428571441</v>
      </c>
      <c r="E181">
        <f t="shared" si="47"/>
        <v>32266.888796965071</v>
      </c>
      <c r="F181">
        <f t="shared" si="48"/>
        <v>1041203639.2169476</v>
      </c>
      <c r="G181">
        <f t="shared" si="49"/>
        <v>998561665.08615136</v>
      </c>
      <c r="L181">
        <f>Input!J182</f>
        <v>0</v>
      </c>
      <c r="M181">
        <f t="shared" si="50"/>
        <v>-0.10302371428571433</v>
      </c>
      <c r="N181">
        <f t="shared" si="51"/>
        <v>10.859945038159996</v>
      </c>
      <c r="O181">
        <f t="shared" si="52"/>
        <v>117.93840623185591</v>
      </c>
      <c r="P181">
        <f t="shared" si="53"/>
        <v>8.3844422607444518</v>
      </c>
    </row>
    <row r="182" spans="1:16" x14ac:dyDescent="0.25">
      <c r="A182">
        <f>Input!G183</f>
        <v>0</v>
      </c>
      <c r="B182">
        <f t="shared" si="45"/>
        <v>0</v>
      </c>
      <c r="C182" s="4">
        <f>Input!I183</f>
        <v>0</v>
      </c>
      <c r="D182">
        <f t="shared" si="46"/>
        <v>-0.79843371428571441</v>
      </c>
      <c r="E182">
        <f t="shared" si="47"/>
        <v>32277.74874200323</v>
      </c>
      <c r="F182">
        <f t="shared" si="48"/>
        <v>1041904607.7750212</v>
      </c>
      <c r="G182">
        <f t="shared" si="49"/>
        <v>999248132.12320769</v>
      </c>
      <c r="L182">
        <f>Input!J183</f>
        <v>0</v>
      </c>
      <c r="M182">
        <f t="shared" si="50"/>
        <v>-0.10302371428571433</v>
      </c>
      <c r="N182">
        <f t="shared" si="51"/>
        <v>10.859945038159996</v>
      </c>
      <c r="O182">
        <f t="shared" si="52"/>
        <v>117.93840623185591</v>
      </c>
      <c r="P182">
        <f t="shared" si="53"/>
        <v>8.3844422607444518</v>
      </c>
    </row>
    <row r="183" spans="1:16" x14ac:dyDescent="0.25">
      <c r="A183">
        <f>Input!G184</f>
        <v>0</v>
      </c>
      <c r="B183">
        <f t="shared" si="45"/>
        <v>0</v>
      </c>
      <c r="C183" s="4">
        <f>Input!I184</f>
        <v>0</v>
      </c>
      <c r="D183">
        <f t="shared" si="46"/>
        <v>-0.79843371428571441</v>
      </c>
      <c r="E183">
        <f t="shared" si="47"/>
        <v>32288.608687041389</v>
      </c>
      <c r="F183">
        <f t="shared" si="48"/>
        <v>1042605812.2099072</v>
      </c>
      <c r="G183">
        <f t="shared" si="49"/>
        <v>999934835.03707659</v>
      </c>
      <c r="L183">
        <f>Input!J184</f>
        <v>0</v>
      </c>
      <c r="M183">
        <f t="shared" si="50"/>
        <v>-0.10302371428571433</v>
      </c>
      <c r="N183">
        <f t="shared" si="51"/>
        <v>10.859945038159996</v>
      </c>
      <c r="O183">
        <f t="shared" si="52"/>
        <v>117.93840623185591</v>
      </c>
      <c r="P183">
        <f t="shared" si="53"/>
        <v>8.3844422607444518</v>
      </c>
    </row>
    <row r="184" spans="1:16" x14ac:dyDescent="0.25">
      <c r="A184">
        <f>Input!G185</f>
        <v>0</v>
      </c>
      <c r="B184">
        <f t="shared" si="45"/>
        <v>0</v>
      </c>
      <c r="C184" s="4">
        <f>Input!I185</f>
        <v>0</v>
      </c>
      <c r="D184">
        <f t="shared" si="46"/>
        <v>-0.79843371428571441</v>
      </c>
      <c r="E184">
        <f t="shared" si="47"/>
        <v>32299.468632079548</v>
      </c>
      <c r="F184">
        <f t="shared" si="48"/>
        <v>1043307252.5216057</v>
      </c>
      <c r="G184">
        <f t="shared" si="49"/>
        <v>1000621773.8277578</v>
      </c>
      <c r="L184">
        <f>Input!J185</f>
        <v>0</v>
      </c>
      <c r="M184">
        <f t="shared" si="50"/>
        <v>-0.10302371428571433</v>
      </c>
      <c r="N184">
        <f t="shared" si="51"/>
        <v>10.859945038159996</v>
      </c>
      <c r="O184">
        <f t="shared" si="52"/>
        <v>117.93840623185591</v>
      </c>
      <c r="P184">
        <f t="shared" si="53"/>
        <v>8.3844422607444518</v>
      </c>
    </row>
    <row r="185" spans="1:16" x14ac:dyDescent="0.25">
      <c r="A185">
        <f>Input!G186</f>
        <v>0</v>
      </c>
      <c r="B185">
        <f t="shared" si="45"/>
        <v>0</v>
      </c>
      <c r="C185" s="4">
        <f>Input!I186</f>
        <v>0</v>
      </c>
      <c r="D185">
        <f t="shared" si="46"/>
        <v>-0.79843371428571441</v>
      </c>
      <c r="E185">
        <f t="shared" si="47"/>
        <v>32310.328577117707</v>
      </c>
      <c r="F185">
        <f t="shared" si="48"/>
        <v>1044008928.7101167</v>
      </c>
      <c r="G185">
        <f t="shared" si="49"/>
        <v>1001308948.4952517</v>
      </c>
      <c r="L185">
        <f>Input!J186</f>
        <v>0</v>
      </c>
      <c r="M185">
        <f t="shared" si="50"/>
        <v>-0.10302371428571433</v>
      </c>
      <c r="N185">
        <f t="shared" si="51"/>
        <v>10.859945038159996</v>
      </c>
      <c r="O185">
        <f t="shared" si="52"/>
        <v>117.93840623185591</v>
      </c>
      <c r="P185">
        <f t="shared" si="53"/>
        <v>8.3844422607444518</v>
      </c>
    </row>
    <row r="186" spans="1:16" x14ac:dyDescent="0.25">
      <c r="A186">
        <f>Input!G187</f>
        <v>0</v>
      </c>
      <c r="B186">
        <f t="shared" si="45"/>
        <v>0</v>
      </c>
      <c r="C186" s="4">
        <f>Input!I187</f>
        <v>0</v>
      </c>
      <c r="D186">
        <f t="shared" si="46"/>
        <v>-0.79843371428571441</v>
      </c>
      <c r="E186">
        <f t="shared" si="47"/>
        <v>32321.188522155866</v>
      </c>
      <c r="F186">
        <f t="shared" si="48"/>
        <v>1044710840.7754401</v>
      </c>
      <c r="G186">
        <f t="shared" si="49"/>
        <v>1001996359.0395578</v>
      </c>
      <c r="L186">
        <f>Input!J187</f>
        <v>0</v>
      </c>
      <c r="M186">
        <f t="shared" si="50"/>
        <v>-0.10302371428571433</v>
      </c>
      <c r="N186">
        <f t="shared" si="51"/>
        <v>10.859945038159996</v>
      </c>
      <c r="O186">
        <f t="shared" si="52"/>
        <v>117.93840623185591</v>
      </c>
      <c r="P186">
        <f t="shared" si="53"/>
        <v>8.3844422607444518</v>
      </c>
    </row>
    <row r="187" spans="1:16" x14ac:dyDescent="0.25">
      <c r="A187">
        <f>Input!G188</f>
        <v>0</v>
      </c>
      <c r="B187">
        <f t="shared" si="45"/>
        <v>0</v>
      </c>
      <c r="C187" s="4">
        <f>Input!I188</f>
        <v>0</v>
      </c>
      <c r="D187">
        <f t="shared" si="46"/>
        <v>-0.79843371428571441</v>
      </c>
      <c r="E187">
        <f t="shared" si="47"/>
        <v>32332.048467194025</v>
      </c>
      <c r="F187">
        <f t="shared" si="48"/>
        <v>1045412988.717576</v>
      </c>
      <c r="G187">
        <f t="shared" si="49"/>
        <v>1002684005.4606766</v>
      </c>
      <c r="L187">
        <f>Input!J188</f>
        <v>0</v>
      </c>
      <c r="M187">
        <f t="shared" si="50"/>
        <v>-0.10302371428571433</v>
      </c>
      <c r="N187">
        <f t="shared" si="51"/>
        <v>10.859945038159996</v>
      </c>
      <c r="O187">
        <f t="shared" si="52"/>
        <v>117.93840623185591</v>
      </c>
      <c r="P187">
        <f t="shared" si="53"/>
        <v>8.3844422607444518</v>
      </c>
    </row>
    <row r="188" spans="1:16" x14ac:dyDescent="0.25">
      <c r="A188">
        <f>Input!G189</f>
        <v>0</v>
      </c>
      <c r="B188">
        <f t="shared" si="45"/>
        <v>0</v>
      </c>
      <c r="C188" s="4">
        <f>Input!I189</f>
        <v>0</v>
      </c>
      <c r="D188">
        <f t="shared" si="46"/>
        <v>-0.79843371428571441</v>
      </c>
      <c r="E188">
        <f t="shared" si="47"/>
        <v>32342.908412232184</v>
      </c>
      <c r="F188">
        <f t="shared" si="48"/>
        <v>1046115372.5365244</v>
      </c>
      <c r="G188">
        <f t="shared" si="49"/>
        <v>1003371887.7586076</v>
      </c>
      <c r="L188">
        <f>Input!J189</f>
        <v>0</v>
      </c>
      <c r="M188">
        <f t="shared" si="50"/>
        <v>-0.10302371428571433</v>
      </c>
      <c r="N188">
        <f t="shared" si="51"/>
        <v>10.859945038159996</v>
      </c>
      <c r="O188">
        <f t="shared" si="52"/>
        <v>117.93840623185591</v>
      </c>
      <c r="P188">
        <f t="shared" si="53"/>
        <v>8.3844422607444518</v>
      </c>
    </row>
    <row r="189" spans="1:16" x14ac:dyDescent="0.25">
      <c r="A189">
        <f>Input!G190</f>
        <v>0</v>
      </c>
      <c r="B189">
        <f t="shared" si="45"/>
        <v>0</v>
      </c>
      <c r="C189" s="4">
        <f>Input!I190</f>
        <v>0</v>
      </c>
      <c r="D189">
        <f t="shared" si="46"/>
        <v>-0.79843371428571441</v>
      </c>
      <c r="E189">
        <f t="shared" si="47"/>
        <v>32353.768357270343</v>
      </c>
      <c r="F189">
        <f t="shared" si="48"/>
        <v>1046817992.2322853</v>
      </c>
      <c r="G189">
        <f t="shared" si="49"/>
        <v>1004060005.9333513</v>
      </c>
      <c r="L189">
        <f>Input!J190</f>
        <v>0</v>
      </c>
      <c r="M189">
        <f t="shared" si="50"/>
        <v>-0.10302371428571433</v>
      </c>
      <c r="N189">
        <f t="shared" si="51"/>
        <v>10.859945038159996</v>
      </c>
      <c r="O189">
        <f t="shared" si="52"/>
        <v>117.93840623185591</v>
      </c>
      <c r="P189">
        <f t="shared" si="53"/>
        <v>8.3844422607444518</v>
      </c>
    </row>
    <row r="190" spans="1:16" x14ac:dyDescent="0.25">
      <c r="A190">
        <f>Input!G191</f>
        <v>0</v>
      </c>
      <c r="B190">
        <f t="shared" si="45"/>
        <v>0</v>
      </c>
      <c r="C190" s="4">
        <f>Input!I191</f>
        <v>0</v>
      </c>
      <c r="D190">
        <f t="shared" si="46"/>
        <v>-0.79843371428571441</v>
      </c>
      <c r="E190">
        <f t="shared" si="47"/>
        <v>32364.628302308502</v>
      </c>
      <c r="F190">
        <f t="shared" si="48"/>
        <v>1047520847.8048586</v>
      </c>
      <c r="G190">
        <f t="shared" si="49"/>
        <v>1004748359.9849074</v>
      </c>
      <c r="L190">
        <f>Input!J191</f>
        <v>0</v>
      </c>
      <c r="M190">
        <f t="shared" si="50"/>
        <v>-0.10302371428571433</v>
      </c>
      <c r="N190">
        <f t="shared" si="51"/>
        <v>10.859945038159996</v>
      </c>
      <c r="O190">
        <f t="shared" si="52"/>
        <v>117.93840623185591</v>
      </c>
      <c r="P190">
        <f t="shared" si="53"/>
        <v>8.3844422607444518</v>
      </c>
    </row>
    <row r="191" spans="1:16" x14ac:dyDescent="0.25">
      <c r="A191">
        <f>Input!G192</f>
        <v>0</v>
      </c>
      <c r="B191">
        <f t="shared" si="45"/>
        <v>0</v>
      </c>
      <c r="C191" s="4">
        <f>Input!I192</f>
        <v>0</v>
      </c>
      <c r="D191">
        <f t="shared" si="46"/>
        <v>-0.79843371428571441</v>
      </c>
      <c r="E191">
        <f t="shared" si="47"/>
        <v>32375.488247346661</v>
      </c>
      <c r="F191">
        <f t="shared" si="48"/>
        <v>1048223939.2542443</v>
      </c>
      <c r="G191">
        <f t="shared" si="49"/>
        <v>1005436949.913276</v>
      </c>
      <c r="L191">
        <f>Input!J192</f>
        <v>0</v>
      </c>
      <c r="M191">
        <f t="shared" si="50"/>
        <v>-0.10302371428571433</v>
      </c>
      <c r="N191">
        <f t="shared" si="51"/>
        <v>10.859945038159996</v>
      </c>
      <c r="O191">
        <f t="shared" si="52"/>
        <v>117.93840623185591</v>
      </c>
      <c r="P191">
        <f t="shared" si="53"/>
        <v>8.3844422607444518</v>
      </c>
    </row>
    <row r="192" spans="1:16" x14ac:dyDescent="0.25">
      <c r="A192">
        <f>Input!G193</f>
        <v>0</v>
      </c>
      <c r="B192">
        <f t="shared" si="45"/>
        <v>0</v>
      </c>
      <c r="C192" s="4">
        <f>Input!I193</f>
        <v>0</v>
      </c>
      <c r="D192">
        <f t="shared" si="46"/>
        <v>-0.79843371428571441</v>
      </c>
      <c r="E192">
        <f t="shared" si="47"/>
        <v>32386.348192384819</v>
      </c>
      <c r="F192">
        <f t="shared" si="48"/>
        <v>1048927266.5804425</v>
      </c>
      <c r="G192">
        <f t="shared" si="49"/>
        <v>1006125775.718457</v>
      </c>
      <c r="L192">
        <f>Input!J193</f>
        <v>0</v>
      </c>
      <c r="M192">
        <f t="shared" si="50"/>
        <v>-0.10302371428571433</v>
      </c>
      <c r="N192">
        <f t="shared" si="51"/>
        <v>10.859945038159996</v>
      </c>
      <c r="O192">
        <f t="shared" si="52"/>
        <v>117.93840623185591</v>
      </c>
      <c r="P192">
        <f t="shared" si="53"/>
        <v>8.3844422607444518</v>
      </c>
    </row>
    <row r="193" spans="1:16" x14ac:dyDescent="0.25">
      <c r="A193">
        <f>Input!G194</f>
        <v>0</v>
      </c>
      <c r="B193">
        <f t="shared" si="45"/>
        <v>0</v>
      </c>
      <c r="C193" s="4">
        <f>Input!I194</f>
        <v>0</v>
      </c>
      <c r="D193">
        <f t="shared" si="46"/>
        <v>-0.79843371428571441</v>
      </c>
      <c r="E193">
        <f t="shared" si="47"/>
        <v>32397.208137422978</v>
      </c>
      <c r="F193">
        <f t="shared" si="48"/>
        <v>1049630829.7834532</v>
      </c>
      <c r="G193">
        <f t="shared" si="49"/>
        <v>1006814837.4004505</v>
      </c>
      <c r="L193">
        <f>Input!J194</f>
        <v>0</v>
      </c>
      <c r="M193">
        <f t="shared" si="50"/>
        <v>-0.10302371428571433</v>
      </c>
      <c r="N193">
        <f t="shared" si="51"/>
        <v>10.859945038159996</v>
      </c>
      <c r="O193">
        <f t="shared" si="52"/>
        <v>117.93840623185591</v>
      </c>
      <c r="P193">
        <f t="shared" si="53"/>
        <v>8.3844422607444518</v>
      </c>
    </row>
    <row r="194" spans="1:16" x14ac:dyDescent="0.25">
      <c r="A194">
        <f>Input!G195</f>
        <v>0</v>
      </c>
      <c r="B194">
        <f t="shared" si="45"/>
        <v>0</v>
      </c>
      <c r="C194" s="4">
        <f>Input!I195</f>
        <v>0</v>
      </c>
      <c r="D194">
        <f t="shared" si="46"/>
        <v>-0.79843371428571441</v>
      </c>
      <c r="E194">
        <f t="shared" si="47"/>
        <v>32408.068082461137</v>
      </c>
      <c r="F194">
        <f t="shared" si="48"/>
        <v>1050334628.8632764</v>
      </c>
      <c r="G194">
        <f t="shared" si="49"/>
        <v>1007504134.9592563</v>
      </c>
      <c r="L194">
        <f>Input!J195</f>
        <v>0</v>
      </c>
      <c r="M194">
        <f t="shared" si="50"/>
        <v>-0.10302371428571433</v>
      </c>
      <c r="N194">
        <f t="shared" si="51"/>
        <v>10.859945038159996</v>
      </c>
      <c r="O194">
        <f t="shared" si="52"/>
        <v>117.93840623185591</v>
      </c>
      <c r="P194">
        <f t="shared" si="53"/>
        <v>8.3844422607444518</v>
      </c>
    </row>
    <row r="195" spans="1:16" x14ac:dyDescent="0.25">
      <c r="C195" s="4"/>
    </row>
    <row r="196" spans="1:16" x14ac:dyDescent="0.25">
      <c r="C196" s="4"/>
    </row>
    <row r="197" spans="1:16" x14ac:dyDescent="0.25">
      <c r="C197" s="4"/>
    </row>
    <row r="198" spans="1:16" x14ac:dyDescent="0.25">
      <c r="C198" s="4"/>
    </row>
    <row r="199" spans="1:16" x14ac:dyDescent="0.25">
      <c r="C199" s="4"/>
    </row>
    <row r="200" spans="1:16" x14ac:dyDescent="0.25">
      <c r="C200" s="4"/>
    </row>
    <row r="201" spans="1:16" x14ac:dyDescent="0.25">
      <c r="C201" s="4"/>
    </row>
    <row r="202" spans="1:16" x14ac:dyDescent="0.25">
      <c r="C202" s="4"/>
    </row>
    <row r="203" spans="1:16" x14ac:dyDescent="0.25">
      <c r="C203" s="4"/>
    </row>
    <row r="204" spans="1:16" x14ac:dyDescent="0.25">
      <c r="C204" s="4"/>
    </row>
    <row r="205" spans="1:16" x14ac:dyDescent="0.25">
      <c r="C205" s="4"/>
    </row>
    <row r="206" spans="1:16" x14ac:dyDescent="0.25">
      <c r="C206" s="4"/>
    </row>
    <row r="207" spans="1:16" x14ac:dyDescent="0.25">
      <c r="C207" s="4"/>
    </row>
    <row r="208" spans="1:16" x14ac:dyDescent="0.25">
      <c r="C208" s="4"/>
    </row>
    <row r="209" spans="3:3" x14ac:dyDescent="0.25">
      <c r="C209" s="4"/>
    </row>
    <row r="210" spans="3:3" x14ac:dyDescent="0.25">
      <c r="C210" s="4"/>
    </row>
  </sheetData>
  <mergeCells count="3">
    <mergeCell ref="C1:J1"/>
    <mergeCell ref="L1:S1"/>
    <mergeCell ref="AB3:AI18"/>
  </mergeCells>
  <conditionalFormatting sqref="W6">
    <cfRule type="cellIs" dxfId="8" priority="1" operator="greaterThan">
      <formula>0.05</formula>
    </cfRule>
    <cfRule type="cellIs" dxfId="7" priority="2" operator="between">
      <formula>0.05</formula>
      <formula>0.025</formula>
    </cfRule>
    <cfRule type="cellIs" dxfId="6" priority="3" operator="lessThan">
      <formula>0.025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03"/>
  <sheetViews>
    <sheetView workbookViewId="0">
      <selection activeCell="K3" sqref="K3"/>
    </sheetView>
  </sheetViews>
  <sheetFormatPr defaultRowHeight="15" x14ac:dyDescent="0.25"/>
  <cols>
    <col min="8" max="8" width="12" bestFit="1" customWidth="1"/>
    <col min="9" max="10" width="12" customWidth="1"/>
    <col min="11" max="11" width="12" bestFit="1" customWidth="1"/>
    <col min="17" max="17" width="12" bestFit="1" customWidth="1"/>
    <col min="18" max="19" width="12" customWidth="1"/>
    <col min="20" max="20" width="12.140625" bestFit="1" customWidth="1"/>
    <col min="21" max="21" width="12.42578125" bestFit="1" customWidth="1"/>
    <col min="24" max="24" width="16.42578125" bestFit="1" customWidth="1"/>
    <col min="25" max="25" width="12.28515625" bestFit="1" customWidth="1"/>
    <col min="26" max="28" width="9" bestFit="1" customWidth="1"/>
    <col min="30" max="30" width="11.5703125" bestFit="1" customWidth="1"/>
    <col min="31" max="31" width="12.42578125" customWidth="1"/>
    <col min="32" max="32" width="11.5703125" bestFit="1" customWidth="1"/>
  </cols>
  <sheetData>
    <row r="1" spans="1:37" ht="18" x14ac:dyDescent="0.35">
      <c r="E1" s="28" t="s">
        <v>18</v>
      </c>
      <c r="F1" s="28"/>
      <c r="G1" s="28"/>
      <c r="H1" s="28"/>
      <c r="I1" s="28"/>
      <c r="J1" s="28"/>
      <c r="K1" s="28"/>
      <c r="L1" s="28"/>
      <c r="N1" s="28" t="s">
        <v>19</v>
      </c>
      <c r="O1" s="28"/>
      <c r="P1" s="28"/>
      <c r="Q1" s="28"/>
      <c r="R1" s="28"/>
      <c r="S1" s="28"/>
      <c r="T1" s="28"/>
      <c r="U1" s="28"/>
    </row>
    <row r="2" spans="1:37" x14ac:dyDescent="0.25">
      <c r="A2" t="s">
        <v>30</v>
      </c>
      <c r="B2" t="s">
        <v>9</v>
      </c>
      <c r="C2" t="s">
        <v>32</v>
      </c>
      <c r="D2" t="s">
        <v>35</v>
      </c>
      <c r="E2" t="s">
        <v>0</v>
      </c>
      <c r="F2" t="s">
        <v>20</v>
      </c>
      <c r="G2" t="s">
        <v>8</v>
      </c>
      <c r="H2" t="s">
        <v>2</v>
      </c>
      <c r="K2" t="s">
        <v>4</v>
      </c>
      <c r="L2" t="s">
        <v>3</v>
      </c>
      <c r="N2" t="s">
        <v>0</v>
      </c>
      <c r="O2" t="s">
        <v>21</v>
      </c>
      <c r="P2" t="s">
        <v>8</v>
      </c>
      <c r="Q2" t="s">
        <v>2</v>
      </c>
      <c r="T2" t="s">
        <v>4</v>
      </c>
      <c r="U2" t="s">
        <v>3</v>
      </c>
      <c r="X2" t="s">
        <v>7</v>
      </c>
      <c r="Z2" t="s">
        <v>10</v>
      </c>
      <c r="AA2" t="s">
        <v>33</v>
      </c>
      <c r="AB2" t="s">
        <v>34</v>
      </c>
    </row>
    <row r="3" spans="1:37" x14ac:dyDescent="0.25">
      <c r="A3">
        <f>Input!G4</f>
        <v>0</v>
      </c>
      <c r="B3">
        <f>A3-$A$3</f>
        <v>0</v>
      </c>
      <c r="C3">
        <f>B3*$AA$3</f>
        <v>0</v>
      </c>
      <c r="D3">
        <f>POWER(C3,$AB$3)</f>
        <v>0</v>
      </c>
      <c r="E3" s="4">
        <f>Input!I4</f>
        <v>0.79843371428571441</v>
      </c>
      <c r="F3">
        <f>E3-$E$3</f>
        <v>0</v>
      </c>
      <c r="G3">
        <f>$Z$3*(1-EXP(-1*D3))</f>
        <v>0</v>
      </c>
      <c r="H3">
        <f>(F3-G3)^2</f>
        <v>0</v>
      </c>
      <c r="I3">
        <f>(G3-$J$4)^2</f>
        <v>426869.11262957472</v>
      </c>
      <c r="J3" s="2" t="s">
        <v>11</v>
      </c>
      <c r="K3" s="23">
        <f>SUM(H3:H167)</f>
        <v>5530762.6858337587</v>
      </c>
      <c r="L3">
        <f>1-(K3/K5)</f>
        <v>0.52845653058871789</v>
      </c>
      <c r="N3">
        <f>Input!J4</f>
        <v>0.10302371428571433</v>
      </c>
      <c r="O3">
        <f>N3-$N$3</f>
        <v>0</v>
      </c>
      <c r="P3">
        <f>POWER(C3,$AB$3)*EXP(-D3)*$Z$3*$AA$3*$AB$3</f>
        <v>0</v>
      </c>
      <c r="Q3">
        <f>(O3-P3)^2</f>
        <v>0</v>
      </c>
      <c r="R3">
        <f>(P3-$S$4)^2</f>
        <v>156.90825465813955</v>
      </c>
      <c r="S3" s="1" t="s">
        <v>11</v>
      </c>
      <c r="T3" s="23">
        <f>SUM(Q3:Q167)</f>
        <v>7279.9387065752571</v>
      </c>
      <c r="U3" s="5">
        <f>1-(T3/T5)</f>
        <v>-0.22664028024177663</v>
      </c>
      <c r="X3">
        <f>COUNT(B3:B500)</f>
        <v>81</v>
      </c>
      <c r="Z3">
        <v>578.28037316264226</v>
      </c>
      <c r="AA3">
        <v>2.7950913507624794E-2</v>
      </c>
      <c r="AB3">
        <v>2.7760187257807347</v>
      </c>
      <c r="AD3" s="29"/>
      <c r="AE3" s="29"/>
      <c r="AF3" s="29"/>
      <c r="AG3" s="29"/>
      <c r="AH3" s="29"/>
      <c r="AI3" s="29"/>
      <c r="AJ3" s="29"/>
      <c r="AK3" s="29"/>
    </row>
    <row r="4" spans="1:37" x14ac:dyDescent="0.25">
      <c r="A4">
        <f>Input!G5</f>
        <v>1</v>
      </c>
      <c r="B4">
        <f t="shared" ref="B4:B67" si="0">A4-$A$3</f>
        <v>1</v>
      </c>
      <c r="C4">
        <f t="shared" ref="C4:C67" si="1">B4*$AA$3</f>
        <v>2.7950913507624794E-2</v>
      </c>
      <c r="D4">
        <f t="shared" ref="D4:D67" si="2">POWER(C4,$AB$3)</f>
        <v>4.8659340792916818E-5</v>
      </c>
      <c r="E4" s="4">
        <f>Input!I5</f>
        <v>1.0559928571428574</v>
      </c>
      <c r="F4">
        <f t="shared" ref="F4:F67" si="3">E4-$E$3</f>
        <v>0.25755914285714299</v>
      </c>
      <c r="G4">
        <f t="shared" ref="G4:G67" si="4">$Z$3*(1-EXP(-1*D4))</f>
        <v>2.8138057156390874E-2</v>
      </c>
      <c r="H4">
        <f t="shared" ref="H4:H67" si="5">(F4-G4)^2</f>
        <v>5.2634034564111851E-2</v>
      </c>
      <c r="I4">
        <f t="shared" ref="I4:I67" si="6">(G4-$J$4)^2</f>
        <v>426832.34529756865</v>
      </c>
      <c r="J4">
        <f>AVERAGE(E3:E167)</f>
        <v>653.35221177369158</v>
      </c>
      <c r="K4" t="s">
        <v>5</v>
      </c>
      <c r="L4" t="s">
        <v>6</v>
      </c>
      <c r="N4">
        <f>Input!J5</f>
        <v>0.25755914285714299</v>
      </c>
      <c r="O4">
        <f t="shared" ref="O4:O67" si="7">N4-$N$3</f>
        <v>0.15453542857142866</v>
      </c>
      <c r="P4">
        <f t="shared" ref="P4:P67" si="8">POWER(C4,$AB$3)*EXP(-D4)*$Z$3*$AA$3*$AB$3</f>
        <v>2.1832423086434061E-3</v>
      </c>
      <c r="Q4">
        <f t="shared" ref="Q4:Q67" si="9">(O4-P4)^2</f>
        <v>2.3211188659050409E-2</v>
      </c>
      <c r="R4">
        <f t="shared" ref="R4:R67" si="10">(P4-$S$4)^2</f>
        <v>156.85356351745014</v>
      </c>
      <c r="S4">
        <f>AVERAGE(N3:N167)</f>
        <v>12.526302513437058</v>
      </c>
      <c r="T4" t="s">
        <v>5</v>
      </c>
      <c r="U4" t="s">
        <v>6</v>
      </c>
      <c r="AD4" s="29"/>
      <c r="AE4" s="29"/>
      <c r="AF4" s="29"/>
      <c r="AG4" s="29"/>
      <c r="AH4" s="29"/>
      <c r="AI4" s="29"/>
      <c r="AJ4" s="29"/>
      <c r="AK4" s="29"/>
    </row>
    <row r="5" spans="1:37" x14ac:dyDescent="0.25">
      <c r="A5">
        <f>Input!G6</f>
        <v>2</v>
      </c>
      <c r="B5">
        <f t="shared" si="0"/>
        <v>2</v>
      </c>
      <c r="C5">
        <f t="shared" si="1"/>
        <v>5.5901827015249587E-2</v>
      </c>
      <c r="D5">
        <f t="shared" si="2"/>
        <v>3.3329678623678381E-4</v>
      </c>
      <c r="E5" s="4">
        <f>Input!I6</f>
        <v>1.3908198571428574</v>
      </c>
      <c r="F5">
        <f t="shared" si="3"/>
        <v>0.59238614285714297</v>
      </c>
      <c r="G5">
        <f t="shared" si="4"/>
        <v>0.19270687384411697</v>
      </c>
      <c r="H5">
        <f t="shared" si="5"/>
        <v>0.15974351807878678</v>
      </c>
      <c r="I5">
        <f t="shared" si="6"/>
        <v>426617.33884101384</v>
      </c>
      <c r="K5">
        <f>SUM(I3:I167)</f>
        <v>11729062.20658483</v>
      </c>
      <c r="L5" s="5">
        <f>1-((1-L3)*(X3-1)/(X3-1-1))</f>
        <v>0.52248762591262576</v>
      </c>
      <c r="N5">
        <f>Input!J6</f>
        <v>0.33482699999999999</v>
      </c>
      <c r="O5">
        <f t="shared" si="7"/>
        <v>0.23180328571428566</v>
      </c>
      <c r="P5">
        <f t="shared" si="8"/>
        <v>1.4950070042209955E-2</v>
      </c>
      <c r="Q5">
        <f t="shared" si="9"/>
        <v>4.7025317147319771E-2</v>
      </c>
      <c r="R5">
        <f t="shared" si="10"/>
        <v>156.53393996284225</v>
      </c>
      <c r="T5">
        <f>SUM(R3:R167)</f>
        <v>5934.8603040659536</v>
      </c>
      <c r="U5" s="5">
        <f>1-((1-U3)*(X3-1)/(X3-1-1))</f>
        <v>-0.24216737239673569</v>
      </c>
      <c r="X5" s="17"/>
      <c r="Y5" s="18"/>
      <c r="AD5" s="29"/>
      <c r="AE5" s="29"/>
      <c r="AF5" s="29"/>
      <c r="AG5" s="29"/>
      <c r="AH5" s="29"/>
      <c r="AI5" s="29"/>
      <c r="AJ5" s="29"/>
      <c r="AK5" s="29"/>
    </row>
    <row r="6" spans="1:37" x14ac:dyDescent="0.25">
      <c r="A6">
        <f>Input!G7</f>
        <v>3</v>
      </c>
      <c r="B6">
        <f t="shared" si="0"/>
        <v>3</v>
      </c>
      <c r="C6">
        <f t="shared" si="1"/>
        <v>8.3852740522874378E-2</v>
      </c>
      <c r="D6">
        <f t="shared" si="2"/>
        <v>1.0272206909301531E-3</v>
      </c>
      <c r="E6" s="4">
        <f>Input!I7</f>
        <v>1.6998909999999998</v>
      </c>
      <c r="F6">
        <f t="shared" si="3"/>
        <v>0.90145728571428541</v>
      </c>
      <c r="G6">
        <f t="shared" si="4"/>
        <v>0.59371657329053196</v>
      </c>
      <c r="H6">
        <f t="shared" si="5"/>
        <v>9.4704346083079316E-2</v>
      </c>
      <c r="I6">
        <f t="shared" si="6"/>
        <v>426093.65305629204</v>
      </c>
      <c r="N6">
        <f>Input!J7</f>
        <v>0.30907114285714243</v>
      </c>
      <c r="O6">
        <f t="shared" si="7"/>
        <v>0.2060474285714281</v>
      </c>
      <c r="P6">
        <f t="shared" si="8"/>
        <v>4.6044153452238307E-2</v>
      </c>
      <c r="Q6">
        <f t="shared" si="9"/>
        <v>2.5601048048867141E-2</v>
      </c>
      <c r="R6">
        <f t="shared" si="10"/>
        <v>155.75684873197099</v>
      </c>
      <c r="X6" s="19" t="s">
        <v>17</v>
      </c>
      <c r="Y6" s="25">
        <f>SQRT((U5-L5)^2)</f>
        <v>0.76465499830936146</v>
      </c>
      <c r="AD6" s="29"/>
      <c r="AE6" s="29"/>
      <c r="AF6" s="29"/>
      <c r="AG6" s="29"/>
      <c r="AH6" s="29"/>
      <c r="AI6" s="29"/>
      <c r="AJ6" s="29"/>
      <c r="AK6" s="29"/>
    </row>
    <row r="7" spans="1:37" x14ac:dyDescent="0.25">
      <c r="A7">
        <f>Input!G8</f>
        <v>4</v>
      </c>
      <c r="B7">
        <f t="shared" si="0"/>
        <v>4</v>
      </c>
      <c r="C7">
        <f t="shared" si="1"/>
        <v>0.11180365403049917</v>
      </c>
      <c r="D7">
        <f t="shared" si="2"/>
        <v>2.2829480610624918E-3</v>
      </c>
      <c r="E7" s="4">
        <f>Input!I8</f>
        <v>2.1377415714285712</v>
      </c>
      <c r="F7">
        <f t="shared" si="3"/>
        <v>1.3393078571428569</v>
      </c>
      <c r="G7">
        <f t="shared" si="4"/>
        <v>1.3186782469590592</v>
      </c>
      <c r="H7">
        <f t="shared" si="5"/>
        <v>4.2558081633545057E-4</v>
      </c>
      <c r="I7">
        <f t="shared" si="6"/>
        <v>425147.72884335666</v>
      </c>
      <c r="N7">
        <f>Input!J8</f>
        <v>0.43785057142857142</v>
      </c>
      <c r="O7">
        <f t="shared" si="7"/>
        <v>0.33482685714285709</v>
      </c>
      <c r="P7">
        <f t="shared" si="8"/>
        <v>0.10220247417293375</v>
      </c>
      <c r="Q7">
        <f t="shared" si="9"/>
        <v>5.4114103552137555E-2</v>
      </c>
      <c r="R7">
        <f t="shared" si="10"/>
        <v>154.35826178564281</v>
      </c>
      <c r="X7" s="21"/>
      <c r="Y7" s="22"/>
      <c r="AD7" s="29"/>
      <c r="AE7" s="29"/>
      <c r="AF7" s="29"/>
      <c r="AG7" s="29"/>
      <c r="AH7" s="29"/>
      <c r="AI7" s="29"/>
      <c r="AJ7" s="29"/>
      <c r="AK7" s="29"/>
    </row>
    <row r="8" spans="1:37" x14ac:dyDescent="0.25">
      <c r="A8">
        <f>Input!G9</f>
        <v>5</v>
      </c>
      <c r="B8">
        <f t="shared" si="0"/>
        <v>5</v>
      </c>
      <c r="C8">
        <f t="shared" si="1"/>
        <v>0.13975456753812396</v>
      </c>
      <c r="D8">
        <f t="shared" si="2"/>
        <v>4.2415055720941598E-3</v>
      </c>
      <c r="E8" s="4">
        <f>Input!I9</f>
        <v>2.7558835714285719</v>
      </c>
      <c r="F8">
        <f t="shared" si="3"/>
        <v>1.9574498571428576</v>
      </c>
      <c r="G8">
        <f t="shared" si="4"/>
        <v>2.4475850328124493</v>
      </c>
      <c r="H8">
        <f t="shared" si="5"/>
        <v>0.24023249042866157</v>
      </c>
      <c r="I8">
        <f t="shared" si="6"/>
        <v>423676.83311268321</v>
      </c>
      <c r="N8">
        <f>Input!J9</f>
        <v>0.61814200000000064</v>
      </c>
      <c r="O8">
        <f t="shared" si="7"/>
        <v>0.51511828571428631</v>
      </c>
      <c r="P8">
        <f t="shared" si="8"/>
        <v>0.18951117733468156</v>
      </c>
      <c r="Q8">
        <f t="shared" si="9"/>
        <v>0.10601998902732765</v>
      </c>
      <c r="R8">
        <f t="shared" si="10"/>
        <v>152.19642047053065</v>
      </c>
      <c r="AD8" s="29"/>
      <c r="AE8" s="29"/>
      <c r="AF8" s="29"/>
      <c r="AG8" s="29"/>
      <c r="AH8" s="29"/>
      <c r="AI8" s="29"/>
      <c r="AJ8" s="29"/>
      <c r="AK8" s="29"/>
    </row>
    <row r="9" spans="1:37" x14ac:dyDescent="0.25">
      <c r="A9">
        <f>Input!G10</f>
        <v>6</v>
      </c>
      <c r="B9">
        <f t="shared" si="0"/>
        <v>6</v>
      </c>
      <c r="C9">
        <f t="shared" si="1"/>
        <v>0.16770548104574876</v>
      </c>
      <c r="D9">
        <f t="shared" si="2"/>
        <v>7.0360458950727602E-3</v>
      </c>
      <c r="E9" s="4">
        <f>Input!I10</f>
        <v>3.6315848571428573</v>
      </c>
      <c r="F9">
        <f t="shared" si="3"/>
        <v>2.833151142857143</v>
      </c>
      <c r="G9">
        <f t="shared" si="4"/>
        <v>4.0545266012515082</v>
      </c>
      <c r="H9">
        <f t="shared" si="5"/>
        <v>1.4917580103680459</v>
      </c>
      <c r="I9">
        <f t="shared" si="6"/>
        <v>421587.48397028912</v>
      </c>
      <c r="N9">
        <f>Input!J10</f>
        <v>0.8757012857142854</v>
      </c>
      <c r="O9">
        <f t="shared" si="7"/>
        <v>0.77267757142857107</v>
      </c>
      <c r="P9">
        <f t="shared" si="8"/>
        <v>0.31349440766667019</v>
      </c>
      <c r="Q9">
        <f t="shared" si="9"/>
        <v>0.21084917788238869</v>
      </c>
      <c r="R9">
        <f t="shared" si="10"/>
        <v>149.15268182837087</v>
      </c>
      <c r="AD9" s="29"/>
      <c r="AE9" s="29"/>
      <c r="AF9" s="29"/>
      <c r="AG9" s="29"/>
      <c r="AH9" s="29"/>
      <c r="AI9" s="29"/>
      <c r="AJ9" s="29"/>
      <c r="AK9" s="29"/>
    </row>
    <row r="10" spans="1:37" x14ac:dyDescent="0.25">
      <c r="A10">
        <f>Input!G11</f>
        <v>7</v>
      </c>
      <c r="B10">
        <f t="shared" si="0"/>
        <v>7</v>
      </c>
      <c r="C10">
        <f t="shared" si="1"/>
        <v>0.19565639455337355</v>
      </c>
      <c r="D10">
        <f t="shared" si="2"/>
        <v>1.0793795988231446E-2</v>
      </c>
      <c r="E10" s="4">
        <f>Input!I11</f>
        <v>4.9966485714285716</v>
      </c>
      <c r="F10">
        <f t="shared" si="3"/>
        <v>4.1982148571428572</v>
      </c>
      <c r="G10">
        <f t="shared" si="4"/>
        <v>6.2082746717893311</v>
      </c>
      <c r="H10">
        <f t="shared" si="5"/>
        <v>4.0403404584566172</v>
      </c>
      <c r="I10">
        <f t="shared" si="6"/>
        <v>418795.27532775077</v>
      </c>
      <c r="N10">
        <f>Input!J11</f>
        <v>1.3650637142857143</v>
      </c>
      <c r="O10">
        <f t="shared" si="7"/>
        <v>1.2620399999999998</v>
      </c>
      <c r="P10">
        <f t="shared" si="8"/>
        <v>0.47911897337772874</v>
      </c>
      <c r="Q10">
        <f t="shared" si="9"/>
        <v>0.61296533392727082</v>
      </c>
      <c r="R10">
        <f t="shared" si="10"/>
        <v>145.13463124787643</v>
      </c>
      <c r="AD10" s="29"/>
      <c r="AE10" s="29"/>
      <c r="AF10" s="29"/>
      <c r="AG10" s="29"/>
      <c r="AH10" s="29"/>
      <c r="AI10" s="29"/>
      <c r="AJ10" s="29"/>
      <c r="AK10" s="29"/>
    </row>
    <row r="11" spans="1:37" x14ac:dyDescent="0.25">
      <c r="A11">
        <f>Input!G12</f>
        <v>8</v>
      </c>
      <c r="B11">
        <f t="shared" si="0"/>
        <v>8</v>
      </c>
      <c r="C11">
        <f t="shared" si="1"/>
        <v>0.22360730806099835</v>
      </c>
      <c r="D11">
        <f t="shared" si="2"/>
        <v>1.5637270038980643E-2</v>
      </c>
      <c r="E11" s="4">
        <f>Input!I12</f>
        <v>6.2071768571428567</v>
      </c>
      <c r="F11">
        <f t="shared" si="3"/>
        <v>5.4087431428571424</v>
      </c>
      <c r="G11">
        <f t="shared" si="4"/>
        <v>8.9723916678438211</v>
      </c>
      <c r="H11">
        <f t="shared" si="5"/>
        <v>12.69959080963973</v>
      </c>
      <c r="I11">
        <f t="shared" si="6"/>
        <v>415225.35255964473</v>
      </c>
      <c r="N11">
        <f>Input!J12</f>
        <v>1.2105282857142852</v>
      </c>
      <c r="O11">
        <f t="shared" si="7"/>
        <v>1.1075045714285707</v>
      </c>
      <c r="P11">
        <f t="shared" si="8"/>
        <v>0.69075908603340519</v>
      </c>
      <c r="Q11">
        <f t="shared" si="9"/>
        <v>0.17367679959725213</v>
      </c>
      <c r="R11">
        <f t="shared" si="10"/>
        <v>140.08008822195782</v>
      </c>
      <c r="AD11" s="29"/>
      <c r="AE11" s="29"/>
      <c r="AF11" s="29"/>
      <c r="AG11" s="29"/>
      <c r="AH11" s="29"/>
      <c r="AI11" s="29"/>
      <c r="AJ11" s="29"/>
      <c r="AK11" s="29"/>
    </row>
    <row r="12" spans="1:37" x14ac:dyDescent="0.25">
      <c r="A12">
        <f>Input!G13</f>
        <v>9</v>
      </c>
      <c r="B12">
        <f t="shared" si="0"/>
        <v>9</v>
      </c>
      <c r="C12">
        <f t="shared" si="1"/>
        <v>0.25155822156862312</v>
      </c>
      <c r="D12">
        <f t="shared" si="2"/>
        <v>2.1685093358860746E-2</v>
      </c>
      <c r="E12" s="4">
        <f>Input!I13</f>
        <v>9.8130055714285724</v>
      </c>
      <c r="F12">
        <f t="shared" si="3"/>
        <v>9.0145718571428581</v>
      </c>
      <c r="G12">
        <f t="shared" si="4"/>
        <v>12.405075160024397</v>
      </c>
      <c r="H12">
        <f t="shared" si="5"/>
        <v>11.495512646850626</v>
      </c>
      <c r="I12">
        <f t="shared" si="6"/>
        <v>410813.231933259</v>
      </c>
      <c r="N12">
        <f>Input!J13</f>
        <v>3.6058287142857157</v>
      </c>
      <c r="O12">
        <f t="shared" si="7"/>
        <v>3.5028050000000013</v>
      </c>
      <c r="P12">
        <f t="shared" si="8"/>
        <v>0.95213916594707526</v>
      </c>
      <c r="Q12">
        <f t="shared" si="9"/>
        <v>6.5058961970049074</v>
      </c>
      <c r="R12">
        <f t="shared" si="10"/>
        <v>133.96125719438052</v>
      </c>
      <c r="AD12" s="29"/>
      <c r="AE12" s="29"/>
      <c r="AF12" s="29"/>
      <c r="AG12" s="29"/>
      <c r="AH12" s="29"/>
      <c r="AI12" s="29"/>
      <c r="AJ12" s="29"/>
      <c r="AK12" s="29"/>
    </row>
    <row r="13" spans="1:37" x14ac:dyDescent="0.25">
      <c r="A13">
        <f>Input!G14</f>
        <v>10</v>
      </c>
      <c r="B13">
        <f t="shared" si="0"/>
        <v>10</v>
      </c>
      <c r="C13">
        <f t="shared" si="1"/>
        <v>0.27950913507624792</v>
      </c>
      <c r="D13">
        <f t="shared" si="2"/>
        <v>2.9052596129501642E-2</v>
      </c>
      <c r="E13" s="4">
        <f>Input!I14</f>
        <v>15.221748714285713</v>
      </c>
      <c r="F13">
        <f t="shared" si="3"/>
        <v>14.423314999999999</v>
      </c>
      <c r="G13">
        <f t="shared" si="4"/>
        <v>16.558842749890477</v>
      </c>
      <c r="H13">
        <f t="shared" si="5"/>
        <v>4.5604787705522893</v>
      </c>
      <c r="I13">
        <f t="shared" si="6"/>
        <v>405505.79483268294</v>
      </c>
      <c r="N13">
        <f>Input!J14</f>
        <v>5.4087431428571406</v>
      </c>
      <c r="O13">
        <f t="shared" si="7"/>
        <v>5.3057194285714262</v>
      </c>
      <c r="P13">
        <f t="shared" si="8"/>
        <v>1.2662644516870174</v>
      </c>
      <c r="Q13">
        <f t="shared" si="9"/>
        <v>16.317196510276222</v>
      </c>
      <c r="R13">
        <f t="shared" si="10"/>
        <v>126.78845715205959</v>
      </c>
      <c r="AD13" s="29"/>
      <c r="AE13" s="29"/>
      <c r="AF13" s="29"/>
      <c r="AG13" s="29"/>
      <c r="AH13" s="29"/>
      <c r="AI13" s="29"/>
      <c r="AJ13" s="29"/>
      <c r="AK13" s="29"/>
    </row>
    <row r="14" spans="1:37" x14ac:dyDescent="0.25">
      <c r="A14">
        <f>Input!G15</f>
        <v>11</v>
      </c>
      <c r="B14">
        <f t="shared" si="0"/>
        <v>11</v>
      </c>
      <c r="C14">
        <f t="shared" si="1"/>
        <v>0.30746004858387271</v>
      </c>
      <c r="D14">
        <f t="shared" si="2"/>
        <v>3.7852260126577796E-2</v>
      </c>
      <c r="E14" s="4">
        <f>Input!I15</f>
        <v>20.913807142857141</v>
      </c>
      <c r="F14">
        <f t="shared" si="3"/>
        <v>20.115373428571427</v>
      </c>
      <c r="G14">
        <f t="shared" si="4"/>
        <v>21.480118932853156</v>
      </c>
      <c r="H14">
        <f t="shared" si="5"/>
        <v>1.8625302914571893</v>
      </c>
      <c r="I14">
        <f t="shared" si="6"/>
        <v>399262.34171106108</v>
      </c>
      <c r="N14">
        <f>Input!J15</f>
        <v>5.6920584285714284</v>
      </c>
      <c r="O14">
        <f t="shared" si="7"/>
        <v>5.589034714285714</v>
      </c>
      <c r="P14">
        <f t="shared" si="8"/>
        <v>1.6353459454415022</v>
      </c>
      <c r="Q14">
        <f t="shared" si="9"/>
        <v>15.631654880884861</v>
      </c>
      <c r="R14">
        <f t="shared" si="10"/>
        <v>118.61293496596554</v>
      </c>
      <c r="AD14" s="29"/>
      <c r="AE14" s="29"/>
      <c r="AF14" s="29"/>
      <c r="AG14" s="29"/>
      <c r="AH14" s="29"/>
      <c r="AI14" s="29"/>
      <c r="AJ14" s="29"/>
      <c r="AK14" s="29"/>
    </row>
    <row r="15" spans="1:37" x14ac:dyDescent="0.25">
      <c r="A15">
        <f>Input!G16</f>
        <v>12</v>
      </c>
      <c r="B15">
        <f t="shared" si="0"/>
        <v>12</v>
      </c>
      <c r="C15">
        <f t="shared" si="1"/>
        <v>0.33541096209149751</v>
      </c>
      <c r="D15">
        <f t="shared" si="2"/>
        <v>4.8194066060665529E-2</v>
      </c>
      <c r="E15" s="4">
        <f>Input!I16</f>
        <v>27.275519428571432</v>
      </c>
      <c r="F15">
        <f t="shared" si="3"/>
        <v>26.477085714285717</v>
      </c>
      <c r="G15">
        <f t="shared" si="4"/>
        <v>27.208765771331912</v>
      </c>
      <c r="H15">
        <f t="shared" si="5"/>
        <v>0.53535570587912218</v>
      </c>
      <c r="I15">
        <f t="shared" si="6"/>
        <v>392055.61497170996</v>
      </c>
      <c r="N15">
        <f>Input!J16</f>
        <v>6.3617122857142903</v>
      </c>
      <c r="O15">
        <f t="shared" si="7"/>
        <v>6.2586885714285758</v>
      </c>
      <c r="P15">
        <f t="shared" si="8"/>
        <v>2.0607248201126223</v>
      </c>
      <c r="Q15">
        <f t="shared" si="9"/>
        <v>17.622899657362709</v>
      </c>
      <c r="R15">
        <f t="shared" si="10"/>
        <v>109.52831645501001</v>
      </c>
      <c r="AD15" s="29"/>
      <c r="AE15" s="29"/>
      <c r="AF15" s="29"/>
      <c r="AG15" s="29"/>
      <c r="AH15" s="29"/>
      <c r="AI15" s="29"/>
      <c r="AJ15" s="29"/>
      <c r="AK15" s="29"/>
    </row>
    <row r="16" spans="1:37" x14ac:dyDescent="0.25">
      <c r="A16">
        <f>Input!G17</f>
        <v>13</v>
      </c>
      <c r="B16">
        <f t="shared" si="0"/>
        <v>13</v>
      </c>
      <c r="C16">
        <f t="shared" si="1"/>
        <v>0.36336187559912231</v>
      </c>
      <c r="D16">
        <f t="shared" si="2"/>
        <v>6.0185770748216294E-2</v>
      </c>
      <c r="E16" s="4">
        <f>Input!I17</f>
        <v>34.512932999999997</v>
      </c>
      <c r="F16">
        <f t="shared" si="3"/>
        <v>33.714499285714282</v>
      </c>
      <c r="G16">
        <f t="shared" si="4"/>
        <v>33.777589335945748</v>
      </c>
      <c r="H16">
        <f t="shared" si="5"/>
        <v>3.980354438208899E-3</v>
      </c>
      <c r="I16">
        <f t="shared" si="6"/>
        <v>383872.71276887524</v>
      </c>
      <c r="N16">
        <f>Input!J17</f>
        <v>7.237413571428565</v>
      </c>
      <c r="O16">
        <f t="shared" si="7"/>
        <v>7.1343898571428506</v>
      </c>
      <c r="P16">
        <f t="shared" si="8"/>
        <v>2.5428007372470898</v>
      </c>
      <c r="Q16">
        <f t="shared" si="9"/>
        <v>21.082690645945128</v>
      </c>
      <c r="R16">
        <f t="shared" si="10"/>
        <v>99.670307715188244</v>
      </c>
      <c r="AD16" s="29"/>
      <c r="AE16" s="29"/>
      <c r="AF16" s="29"/>
      <c r="AG16" s="29"/>
      <c r="AH16" s="29"/>
      <c r="AI16" s="29"/>
      <c r="AJ16" s="29"/>
      <c r="AK16" s="29"/>
    </row>
    <row r="17" spans="1:37" x14ac:dyDescent="0.25">
      <c r="A17">
        <f>Input!G18</f>
        <v>14</v>
      </c>
      <c r="B17">
        <f t="shared" si="0"/>
        <v>14</v>
      </c>
      <c r="C17">
        <f t="shared" si="1"/>
        <v>0.39131278910674711</v>
      </c>
      <c r="D17">
        <f t="shared" si="2"/>
        <v>7.393313299256031E-2</v>
      </c>
      <c r="E17" s="4">
        <f>Input!I18</f>
        <v>41.647322857142854</v>
      </c>
      <c r="F17">
        <f t="shared" si="3"/>
        <v>40.848889142857139</v>
      </c>
      <c r="G17">
        <f t="shared" si="4"/>
        <v>41.21184853813071</v>
      </c>
      <c r="H17">
        <f t="shared" si="5"/>
        <v>0.13173952261735589</v>
      </c>
      <c r="I17">
        <f t="shared" si="6"/>
        <v>374715.82430216449</v>
      </c>
      <c r="N17">
        <f>Input!J18</f>
        <v>7.1343898571428568</v>
      </c>
      <c r="O17">
        <f t="shared" si="7"/>
        <v>7.0313661428571423</v>
      </c>
      <c r="P17">
        <f t="shared" si="8"/>
        <v>3.0809681505881286</v>
      </c>
      <c r="Q17">
        <f t="shared" si="9"/>
        <v>15.605644297323055</v>
      </c>
      <c r="R17">
        <f t="shared" si="10"/>
        <v>89.214341226014781</v>
      </c>
      <c r="AD17" s="29"/>
      <c r="AE17" s="29"/>
      <c r="AF17" s="29"/>
      <c r="AG17" s="29"/>
      <c r="AH17" s="29"/>
      <c r="AI17" s="29"/>
      <c r="AJ17" s="29"/>
      <c r="AK17" s="29"/>
    </row>
    <row r="18" spans="1:37" x14ac:dyDescent="0.25">
      <c r="A18">
        <f>Input!G19</f>
        <v>15</v>
      </c>
      <c r="B18">
        <f t="shared" si="0"/>
        <v>15</v>
      </c>
      <c r="C18">
        <f t="shared" si="1"/>
        <v>0.4192637026143719</v>
      </c>
      <c r="D18">
        <f t="shared" si="2"/>
        <v>8.9540100900522085E-2</v>
      </c>
      <c r="E18" s="4">
        <f>Input!I19</f>
        <v>50.430091571428576</v>
      </c>
      <c r="F18">
        <f t="shared" si="3"/>
        <v>49.631657857142862</v>
      </c>
      <c r="G18">
        <f t="shared" si="4"/>
        <v>49.528789830806097</v>
      </c>
      <c r="H18">
        <f t="shared" si="5"/>
        <v>1.0581830842421322E-2</v>
      </c>
      <c r="I18">
        <f t="shared" si="6"/>
        <v>364602.72488681594</v>
      </c>
      <c r="N18">
        <f>Input!J19</f>
        <v>8.7827687142857229</v>
      </c>
      <c r="O18">
        <f t="shared" si="7"/>
        <v>8.6797450000000094</v>
      </c>
      <c r="P18">
        <f t="shared" si="8"/>
        <v>3.6735644021853897</v>
      </c>
      <c r="Q18">
        <f t="shared" si="9"/>
        <v>25.061844177935544</v>
      </c>
      <c r="R18">
        <f t="shared" si="10"/>
        <v>78.370972066407745</v>
      </c>
      <c r="AD18" s="29"/>
      <c r="AE18" s="29"/>
      <c r="AF18" s="29"/>
      <c r="AG18" s="29"/>
      <c r="AH18" s="29"/>
      <c r="AI18" s="29"/>
      <c r="AJ18" s="29"/>
      <c r="AK18" s="29"/>
    </row>
    <row r="19" spans="1:37" x14ac:dyDescent="0.25">
      <c r="A19">
        <f>Input!G20</f>
        <v>16</v>
      </c>
      <c r="B19">
        <f t="shared" si="0"/>
        <v>16</v>
      </c>
      <c r="C19">
        <f t="shared" si="1"/>
        <v>0.4472146161219967</v>
      </c>
      <c r="D19">
        <f t="shared" si="2"/>
        <v>0.10710896951295473</v>
      </c>
      <c r="E19" s="4">
        <f>Input!I20</f>
        <v>58.028088142857143</v>
      </c>
      <c r="F19">
        <f t="shared" si="3"/>
        <v>57.229654428571429</v>
      </c>
      <c r="G19">
        <f t="shared" si="4"/>
        <v>58.737229137689312</v>
      </c>
      <c r="H19">
        <f t="shared" si="5"/>
        <v>2.2727815035718684</v>
      </c>
      <c r="I19">
        <f t="shared" si="6"/>
        <v>353566.97757521336</v>
      </c>
      <c r="N19">
        <f>Input!J20</f>
        <v>7.5979965714285669</v>
      </c>
      <c r="O19">
        <f t="shared" si="7"/>
        <v>7.4949728571428524</v>
      </c>
      <c r="P19">
        <f t="shared" si="8"/>
        <v>4.3178331556667091</v>
      </c>
      <c r="Q19">
        <f t="shared" si="9"/>
        <v>10.094216682695917</v>
      </c>
      <c r="R19">
        <f t="shared" si="10"/>
        <v>67.378969197454737</v>
      </c>
    </row>
    <row r="20" spans="1:37" x14ac:dyDescent="0.25">
      <c r="A20">
        <f>Input!G21</f>
        <v>17</v>
      </c>
      <c r="B20">
        <f t="shared" si="0"/>
        <v>17</v>
      </c>
      <c r="C20">
        <f t="shared" si="1"/>
        <v>0.4751655296296215</v>
      </c>
      <c r="D20">
        <f t="shared" si="2"/>
        <v>0.12674051512452342</v>
      </c>
      <c r="E20" s="4">
        <f>Input!I21</f>
        <v>65.703352428571421</v>
      </c>
      <c r="F20">
        <f t="shared" si="3"/>
        <v>64.904918714285699</v>
      </c>
      <c r="G20">
        <f t="shared" si="4"/>
        <v>68.837200667609224</v>
      </c>
      <c r="H20">
        <f t="shared" si="5"/>
        <v>15.462841360433876</v>
      </c>
      <c r="I20">
        <f t="shared" si="6"/>
        <v>341657.79820834362</v>
      </c>
      <c r="N20">
        <f>Input!J21</f>
        <v>7.6752642857142774</v>
      </c>
      <c r="O20">
        <f t="shared" si="7"/>
        <v>7.572240571428563</v>
      </c>
      <c r="P20">
        <f t="shared" si="8"/>
        <v>5.009906397950024</v>
      </c>
      <c r="Q20">
        <f t="shared" si="9"/>
        <v>6.5655564165759479</v>
      </c>
      <c r="R20">
        <f t="shared" si="10"/>
        <v>56.496210564908566</v>
      </c>
    </row>
    <row r="21" spans="1:37" x14ac:dyDescent="0.25">
      <c r="A21">
        <f>Input!G22</f>
        <v>18</v>
      </c>
      <c r="B21">
        <f t="shared" si="0"/>
        <v>18</v>
      </c>
      <c r="C21">
        <f t="shared" si="1"/>
        <v>0.50311644313724624</v>
      </c>
      <c r="D21">
        <f t="shared" si="2"/>
        <v>0.14853411098419592</v>
      </c>
      <c r="E21" s="4">
        <f>Input!I22</f>
        <v>75.542113857142866</v>
      </c>
      <c r="F21">
        <f t="shared" si="3"/>
        <v>74.743680142857144</v>
      </c>
      <c r="G21">
        <f t="shared" si="4"/>
        <v>79.819690624347885</v>
      </c>
      <c r="H21">
        <f t="shared" si="5"/>
        <v>25.765882408203861</v>
      </c>
      <c r="I21">
        <f t="shared" si="6"/>
        <v>328939.55281592236</v>
      </c>
      <c r="N21">
        <f>Input!J22</f>
        <v>9.8387614285714449</v>
      </c>
      <c r="O21">
        <f t="shared" si="7"/>
        <v>9.7357377142857313</v>
      </c>
      <c r="P21">
        <f t="shared" si="8"/>
        <v>5.7448078437272878</v>
      </c>
      <c r="Q21">
        <f t="shared" si="9"/>
        <v>15.927521231715634</v>
      </c>
      <c r="R21">
        <f t="shared" si="10"/>
        <v>45.988669955302022</v>
      </c>
    </row>
    <row r="22" spans="1:37" x14ac:dyDescent="0.25">
      <c r="A22">
        <f>Input!G23</f>
        <v>19</v>
      </c>
      <c r="B22">
        <f t="shared" si="0"/>
        <v>19</v>
      </c>
      <c r="C22">
        <f t="shared" si="1"/>
        <v>0.53106735664487104</v>
      </c>
      <c r="D22">
        <f t="shared" si="2"/>
        <v>0.17258782790226207</v>
      </c>
      <c r="E22" s="4">
        <f>Input!I23</f>
        <v>86.436868142857151</v>
      </c>
      <c r="F22">
        <f t="shared" si="3"/>
        <v>85.638434428571429</v>
      </c>
      <c r="G22">
        <f t="shared" si="4"/>
        <v>91.666472025465424</v>
      </c>
      <c r="H22">
        <f t="shared" si="5"/>
        <v>36.337237269567531</v>
      </c>
      <c r="I22">
        <f t="shared" si="6"/>
        <v>315490.8702365121</v>
      </c>
      <c r="N22">
        <f>Input!J23</f>
        <v>10.894754285714285</v>
      </c>
      <c r="O22">
        <f t="shared" si="7"/>
        <v>10.791730571428571</v>
      </c>
      <c r="P22">
        <f t="shared" si="8"/>
        <v>6.516480078860555</v>
      </c>
      <c r="Q22">
        <f t="shared" si="9"/>
        <v>18.277766774203066</v>
      </c>
      <c r="R22">
        <f t="shared" si="10"/>
        <v>36.117965695139041</v>
      </c>
    </row>
    <row r="23" spans="1:37" x14ac:dyDescent="0.25">
      <c r="A23">
        <f>Input!G24</f>
        <v>20</v>
      </c>
      <c r="B23">
        <f t="shared" si="0"/>
        <v>20</v>
      </c>
      <c r="C23">
        <f t="shared" si="1"/>
        <v>0.55901827015249583</v>
      </c>
      <c r="D23">
        <f t="shared" si="2"/>
        <v>0.1989985224626733</v>
      </c>
      <c r="E23" s="4">
        <f>Input!I24</f>
        <v>98.567906428571433</v>
      </c>
      <c r="F23">
        <f t="shared" si="3"/>
        <v>97.769472714285712</v>
      </c>
      <c r="G23">
        <f t="shared" si="4"/>
        <v>104.35005477145602</v>
      </c>
      <c r="H23">
        <f t="shared" si="5"/>
        <v>43.30406021115175</v>
      </c>
      <c r="I23">
        <f t="shared" si="6"/>
        <v>301403.36839310732</v>
      </c>
      <c r="N23">
        <f>Input!J24</f>
        <v>12.131038285714283</v>
      </c>
      <c r="O23">
        <f t="shared" si="7"/>
        <v>12.028014571428569</v>
      </c>
      <c r="P23">
        <f t="shared" si="8"/>
        <v>7.3178371728195879</v>
      </c>
      <c r="Q23">
        <f t="shared" si="9"/>
        <v>22.18577112636687</v>
      </c>
      <c r="R23">
        <f t="shared" si="10"/>
        <v>27.128111204413454</v>
      </c>
    </row>
    <row r="24" spans="1:37" x14ac:dyDescent="0.25">
      <c r="A24">
        <f>Input!G25</f>
        <v>21</v>
      </c>
      <c r="B24">
        <f t="shared" si="0"/>
        <v>21</v>
      </c>
      <c r="C24">
        <f t="shared" si="1"/>
        <v>0.58696918366012063</v>
      </c>
      <c r="D24">
        <f t="shared" si="2"/>
        <v>0.22786191493996186</v>
      </c>
      <c r="E24" s="4">
        <f>Input!I25</f>
        <v>112.57912699999999</v>
      </c>
      <c r="F24">
        <f t="shared" si="3"/>
        <v>111.78069328571426</v>
      </c>
      <c r="G24">
        <f t="shared" si="4"/>
        <v>117.83376269288975</v>
      </c>
      <c r="H24">
        <f t="shared" si="5"/>
        <v>36.639649248083778</v>
      </c>
      <c r="I24">
        <f t="shared" si="6"/>
        <v>286780.00930590736</v>
      </c>
      <c r="N24">
        <f>Input!J25</f>
        <v>14.011220571428552</v>
      </c>
      <c r="O24">
        <f t="shared" si="7"/>
        <v>13.908196857142839</v>
      </c>
      <c r="P24">
        <f t="shared" si="8"/>
        <v>8.1408437791198107</v>
      </c>
      <c r="Q24">
        <f t="shared" si="9"/>
        <v>33.262361526581692</v>
      </c>
      <c r="R24">
        <f t="shared" si="10"/>
        <v>19.232248310399427</v>
      </c>
    </row>
    <row r="25" spans="1:37" x14ac:dyDescent="0.25">
      <c r="A25">
        <f>Input!G26</f>
        <v>22</v>
      </c>
      <c r="B25">
        <f t="shared" si="0"/>
        <v>22</v>
      </c>
      <c r="C25">
        <f t="shared" si="1"/>
        <v>0.61492009716774543</v>
      </c>
      <c r="D25">
        <f t="shared" si="2"/>
        <v>0.25927265857706872</v>
      </c>
      <c r="E25" s="4">
        <f>Input!I26</f>
        <v>126.95093057142857</v>
      </c>
      <c r="F25">
        <f t="shared" si="3"/>
        <v>126.15249685714285</v>
      </c>
      <c r="G25">
        <f t="shared" si="4"/>
        <v>132.07194652377132</v>
      </c>
      <c r="H25">
        <f t="shared" si="5"/>
        <v>35.039884355747859</v>
      </c>
      <c r="I25">
        <f t="shared" si="6"/>
        <v>271733.11493902723</v>
      </c>
      <c r="N25">
        <f>Input!J26</f>
        <v>14.371803571428586</v>
      </c>
      <c r="O25">
        <f t="shared" si="7"/>
        <v>14.268779857142873</v>
      </c>
      <c r="P25">
        <f t="shared" si="8"/>
        <v>8.9766209373486117</v>
      </c>
      <c r="Q25">
        <f t="shared" si="9"/>
        <v>28.006946032357959</v>
      </c>
      <c r="R25">
        <f t="shared" si="10"/>
        <v>12.600239291621753</v>
      </c>
    </row>
    <row r="26" spans="1:37" x14ac:dyDescent="0.25">
      <c r="A26">
        <f>Input!G27</f>
        <v>23</v>
      </c>
      <c r="B26">
        <f t="shared" si="0"/>
        <v>23</v>
      </c>
      <c r="C26">
        <f t="shared" si="1"/>
        <v>0.64287101067537022</v>
      </c>
      <c r="D26">
        <f t="shared" si="2"/>
        <v>0.29332440154764733</v>
      </c>
      <c r="E26" s="4">
        <f>Input!I27</f>
        <v>142.17267928571428</v>
      </c>
      <c r="F26">
        <f t="shared" si="3"/>
        <v>141.37424557142856</v>
      </c>
      <c r="G26">
        <f t="shared" si="4"/>
        <v>147.01033861442042</v>
      </c>
      <c r="H26">
        <f t="shared" si="5"/>
        <v>31.765544789261241</v>
      </c>
      <c r="I26">
        <f t="shared" si="6"/>
        <v>256382.09251443943</v>
      </c>
      <c r="N26">
        <f>Input!J27</f>
        <v>15.22174871428571</v>
      </c>
      <c r="O26">
        <f t="shared" si="7"/>
        <v>15.118724999999996</v>
      </c>
      <c r="P26">
        <f t="shared" si="8"/>
        <v>9.8155779094059259</v>
      </c>
      <c r="Q26">
        <f t="shared" si="9"/>
        <v>28.12336906447635</v>
      </c>
      <c r="R26">
        <f t="shared" si="10"/>
        <v>7.3480278788997353</v>
      </c>
    </row>
    <row r="27" spans="1:37" x14ac:dyDescent="0.25">
      <c r="A27">
        <f>Input!G28</f>
        <v>24</v>
      </c>
      <c r="B27">
        <f t="shared" si="0"/>
        <v>24</v>
      </c>
      <c r="C27">
        <f t="shared" si="1"/>
        <v>0.67082192418299502</v>
      </c>
      <c r="D27">
        <f t="shared" si="2"/>
        <v>0.33010984267261845</v>
      </c>
      <c r="E27" s="4">
        <f>Input!I28</f>
        <v>158.75949185714285</v>
      </c>
      <c r="F27">
        <f t="shared" si="3"/>
        <v>157.96105814285713</v>
      </c>
      <c r="G27">
        <f t="shared" si="4"/>
        <v>162.58655174633401</v>
      </c>
      <c r="H27">
        <f t="shared" si="5"/>
        <v>21.395191075805563</v>
      </c>
      <c r="I27">
        <f t="shared" si="6"/>
        <v>240850.93306208792</v>
      </c>
      <c r="N27">
        <f>Input!J28</f>
        <v>16.586812571428567</v>
      </c>
      <c r="O27">
        <f t="shared" si="7"/>
        <v>16.483788857142851</v>
      </c>
      <c r="P27">
        <f t="shared" si="8"/>
        <v>10.647568451594033</v>
      </c>
      <c r="Q27">
        <f t="shared" si="9"/>
        <v>34.061468622144417</v>
      </c>
      <c r="R27">
        <f t="shared" si="10"/>
        <v>3.5296416751291897</v>
      </c>
    </row>
    <row r="28" spans="1:37" x14ac:dyDescent="0.25">
      <c r="A28">
        <f>Input!G29</f>
        <v>25</v>
      </c>
      <c r="B28">
        <f t="shared" si="0"/>
        <v>25</v>
      </c>
      <c r="C28">
        <f t="shared" si="1"/>
        <v>0.69877283769061982</v>
      </c>
      <c r="D28">
        <f t="shared" si="2"/>
        <v>0.36972078176456985</v>
      </c>
      <c r="E28" s="4">
        <f>Input!I29</f>
        <v>174.57362685714287</v>
      </c>
      <c r="F28">
        <f t="shared" si="3"/>
        <v>173.77519314285715</v>
      </c>
      <c r="G28">
        <f t="shared" si="4"/>
        <v>178.73072071006024</v>
      </c>
      <c r="H28">
        <f t="shared" si="5"/>
        <v>24.557253469309792</v>
      </c>
      <c r="I28">
        <f t="shared" si="6"/>
        <v>225265.55977946465</v>
      </c>
      <c r="N28">
        <f>Input!J29</f>
        <v>15.814135000000022</v>
      </c>
      <c r="O28">
        <f t="shared" si="7"/>
        <v>15.711111285714308</v>
      </c>
      <c r="P28">
        <f t="shared" si="8"/>
        <v>11.462068974785389</v>
      </c>
      <c r="Q28">
        <f t="shared" si="9"/>
        <v>18.054360560064172</v>
      </c>
      <c r="R28">
        <f t="shared" si="10"/>
        <v>1.1325930247910529</v>
      </c>
    </row>
    <row r="29" spans="1:37" x14ac:dyDescent="0.25">
      <c r="A29">
        <f>Input!G30</f>
        <v>26</v>
      </c>
      <c r="B29">
        <f t="shared" si="0"/>
        <v>26</v>
      </c>
      <c r="C29">
        <f t="shared" si="1"/>
        <v>0.72672375119824462</v>
      </c>
      <c r="D29">
        <f t="shared" si="2"/>
        <v>0.4122481653200773</v>
      </c>
      <c r="E29" s="4">
        <f>Input!I30</f>
        <v>191.36648671428571</v>
      </c>
      <c r="F29">
        <f t="shared" si="3"/>
        <v>190.56805299999999</v>
      </c>
      <c r="G29">
        <f t="shared" si="4"/>
        <v>195.36628144273195</v>
      </c>
      <c r="H29">
        <f t="shared" si="5"/>
        <v>23.022996188641915</v>
      </c>
      <c r="I29">
        <f t="shared" si="6"/>
        <v>209751.1123811146</v>
      </c>
      <c r="N29">
        <f>Input!J30</f>
        <v>16.792859857142844</v>
      </c>
      <c r="O29">
        <f t="shared" si="7"/>
        <v>16.689836142857128</v>
      </c>
      <c r="P29">
        <f t="shared" si="8"/>
        <v>12.248375113537199</v>
      </c>
      <c r="Q29">
        <f t="shared" si="9"/>
        <v>19.726576074967653</v>
      </c>
      <c r="R29">
        <f t="shared" si="10"/>
        <v>7.7243639615096171E-2</v>
      </c>
    </row>
    <row r="30" spans="1:37" x14ac:dyDescent="0.25">
      <c r="A30">
        <f>Input!G31</f>
        <v>27</v>
      </c>
      <c r="B30">
        <f t="shared" si="0"/>
        <v>27</v>
      </c>
      <c r="C30">
        <f t="shared" si="1"/>
        <v>0.75467466470586941</v>
      </c>
      <c r="D30">
        <f t="shared" si="2"/>
        <v>0.45778212815855479</v>
      </c>
      <c r="E30" s="4">
        <f>Input!I31</f>
        <v>207.48969285714287</v>
      </c>
      <c r="F30">
        <f t="shared" si="3"/>
        <v>206.69125914285715</v>
      </c>
      <c r="G30">
        <f t="shared" si="4"/>
        <v>212.41087860079324</v>
      </c>
      <c r="H30">
        <f t="shared" si="5"/>
        <v>32.714046743601138</v>
      </c>
      <c r="I30">
        <f t="shared" si="6"/>
        <v>194429.25930029294</v>
      </c>
      <c r="N30">
        <f>Input!J31</f>
        <v>16.123206142857157</v>
      </c>
      <c r="O30">
        <f t="shared" si="7"/>
        <v>16.020182428571442</v>
      </c>
      <c r="P30">
        <f t="shared" si="8"/>
        <v>12.995812351487539</v>
      </c>
      <c r="Q30">
        <f t="shared" si="9"/>
        <v>9.1468143631604928</v>
      </c>
      <c r="R30">
        <f t="shared" si="10"/>
        <v>0.22043948802618887</v>
      </c>
    </row>
    <row r="31" spans="1:37" x14ac:dyDescent="0.25">
      <c r="A31">
        <f>Input!G32</f>
        <v>28</v>
      </c>
      <c r="B31">
        <f t="shared" si="0"/>
        <v>28</v>
      </c>
      <c r="C31">
        <f t="shared" si="1"/>
        <v>0.78262557821349421</v>
      </c>
      <c r="D31">
        <f t="shared" si="2"/>
        <v>0.50641203150915115</v>
      </c>
      <c r="E31" s="4">
        <f>Input!I32</f>
        <v>222.06754371428573</v>
      </c>
      <c r="F31">
        <f t="shared" si="3"/>
        <v>221.26911000000001</v>
      </c>
      <c r="G31">
        <f t="shared" si="4"/>
        <v>229.77738858617028</v>
      </c>
      <c r="H31">
        <f t="shared" si="5"/>
        <v>72.390804499883458</v>
      </c>
      <c r="I31">
        <f t="shared" si="6"/>
        <v>179415.63083833994</v>
      </c>
      <c r="N31">
        <f>Input!J32</f>
        <v>14.577850857142863</v>
      </c>
      <c r="O31">
        <f t="shared" si="7"/>
        <v>14.47482714285715</v>
      </c>
      <c r="P31">
        <f t="shared" si="8"/>
        <v>13.693955575918697</v>
      </c>
      <c r="Q31">
        <f t="shared" si="9"/>
        <v>0.60976040405291476</v>
      </c>
      <c r="R31">
        <f t="shared" si="10"/>
        <v>1.3634136743227505</v>
      </c>
    </row>
    <row r="32" spans="1:37" x14ac:dyDescent="0.25">
      <c r="A32">
        <f>Input!G33</f>
        <v>29</v>
      </c>
      <c r="B32">
        <f t="shared" si="0"/>
        <v>29</v>
      </c>
      <c r="C32">
        <f t="shared" si="1"/>
        <v>0.81057649172111901</v>
      </c>
      <c r="D32">
        <f t="shared" si="2"/>
        <v>0.55822649796888613</v>
      </c>
      <c r="E32" s="4">
        <f>Input!I33</f>
        <v>236.490859</v>
      </c>
      <c r="F32">
        <f t="shared" si="3"/>
        <v>235.69242528571428</v>
      </c>
      <c r="G32">
        <f t="shared" si="4"/>
        <v>247.37504138057139</v>
      </c>
      <c r="H32">
        <f t="shared" si="5"/>
        <v>136.48351881981438</v>
      </c>
      <c r="I32">
        <f t="shared" si="6"/>
        <v>164817.46288040458</v>
      </c>
      <c r="N32">
        <f>Input!J33</f>
        <v>14.423315285714267</v>
      </c>
      <c r="O32">
        <f t="shared" si="7"/>
        <v>14.320291571428553</v>
      </c>
      <c r="P32">
        <f t="shared" si="8"/>
        <v>14.332851799650502</v>
      </c>
      <c r="Q32">
        <f t="shared" si="9"/>
        <v>1.5775933298743352E-4</v>
      </c>
      <c r="R32">
        <f t="shared" si="10"/>
        <v>3.2636203235183059</v>
      </c>
    </row>
    <row r="33" spans="1:18" x14ac:dyDescent="0.25">
      <c r="A33">
        <f>Input!G34</f>
        <v>30</v>
      </c>
      <c r="B33">
        <f t="shared" si="0"/>
        <v>30</v>
      </c>
      <c r="C33">
        <f t="shared" si="1"/>
        <v>0.83852740522874381</v>
      </c>
      <c r="D33">
        <f t="shared" si="2"/>
        <v>0.61331344369148577</v>
      </c>
      <c r="E33" s="4">
        <f>Input!I34</f>
        <v>251.2747571428572</v>
      </c>
      <c r="F33">
        <f t="shared" si="3"/>
        <v>250.47632342857148</v>
      </c>
      <c r="G33">
        <f t="shared" si="4"/>
        <v>265.1106212064193</v>
      </c>
      <c r="H33">
        <f t="shared" si="5"/>
        <v>214.16267145072163</v>
      </c>
      <c r="I33">
        <f t="shared" si="6"/>
        <v>150731.53264620548</v>
      </c>
      <c r="N33">
        <f>Input!J34</f>
        <v>14.783898142857197</v>
      </c>
      <c r="O33">
        <f t="shared" si="7"/>
        <v>14.680874428571483</v>
      </c>
      <c r="P33">
        <f t="shared" si="8"/>
        <v>14.903239831189785</v>
      </c>
      <c r="Q33">
        <f t="shared" si="9"/>
        <v>4.9446372281599232E-2</v>
      </c>
      <c r="R33">
        <f t="shared" si="10"/>
        <v>5.6498310125255289</v>
      </c>
    </row>
    <row r="34" spans="1:18" x14ac:dyDescent="0.25">
      <c r="A34">
        <f>Input!G35</f>
        <v>31</v>
      </c>
      <c r="B34">
        <f t="shared" si="0"/>
        <v>31</v>
      </c>
      <c r="C34">
        <f t="shared" si="1"/>
        <v>0.8664783187363686</v>
      </c>
      <c r="D34">
        <f t="shared" si="2"/>
        <v>0.67176010811411335</v>
      </c>
      <c r="E34" s="4">
        <f>Input!I35</f>
        <v>269.69024000000002</v>
      </c>
      <c r="F34">
        <f t="shared" si="3"/>
        <v>268.89180628571432</v>
      </c>
      <c r="G34">
        <f t="shared" si="4"/>
        <v>282.88972315544225</v>
      </c>
      <c r="H34">
        <f t="shared" si="5"/>
        <v>195.9416766918138</v>
      </c>
      <c r="I34">
        <f t="shared" si="6"/>
        <v>137242.45547322652</v>
      </c>
      <c r="N34">
        <f>Input!J35</f>
        <v>18.41548285714282</v>
      </c>
      <c r="O34">
        <f t="shared" si="7"/>
        <v>18.312459142857104</v>
      </c>
      <c r="P34">
        <f t="shared" si="8"/>
        <v>15.396760426872753</v>
      </c>
      <c r="Q34">
        <f t="shared" si="9"/>
        <v>8.5012990023927966</v>
      </c>
      <c r="R34">
        <f t="shared" si="10"/>
        <v>8.2395286328056052</v>
      </c>
    </row>
    <row r="35" spans="1:18" x14ac:dyDescent="0.25">
      <c r="A35">
        <f>Input!G36</f>
        <v>32</v>
      </c>
      <c r="B35">
        <f t="shared" si="0"/>
        <v>32</v>
      </c>
      <c r="C35">
        <f t="shared" si="1"/>
        <v>0.8944292322439934</v>
      </c>
      <c r="D35">
        <f t="shared" si="2"/>
        <v>0.73365308148601394</v>
      </c>
      <c r="E35" s="4">
        <f>Input!I36</f>
        <v>287.38455714285715</v>
      </c>
      <c r="F35">
        <f t="shared" si="3"/>
        <v>286.58612342857145</v>
      </c>
      <c r="G35">
        <f t="shared" si="4"/>
        <v>300.61804062979024</v>
      </c>
      <c r="H35">
        <f t="shared" si="5"/>
        <v>196.89470034185973</v>
      </c>
      <c r="I35">
        <f t="shared" si="6"/>
        <v>124421.39549257507</v>
      </c>
      <c r="N35">
        <f>Input!J36</f>
        <v>17.69431714285713</v>
      </c>
      <c r="O35">
        <f t="shared" si="7"/>
        <v>17.591293428571415</v>
      </c>
      <c r="P35">
        <f t="shared" si="8"/>
        <v>15.806150446725413</v>
      </c>
      <c r="Q35">
        <f t="shared" si="9"/>
        <v>3.1867354656340363</v>
      </c>
      <c r="R35">
        <f t="shared" si="10"/>
        <v>10.757402465495895</v>
      </c>
    </row>
    <row r="36" spans="1:18" x14ac:dyDescent="0.25">
      <c r="A36">
        <f>Input!G37</f>
        <v>33</v>
      </c>
      <c r="B36">
        <f t="shared" si="0"/>
        <v>33</v>
      </c>
      <c r="C36">
        <f t="shared" si="1"/>
        <v>0.9223801457516182</v>
      </c>
      <c r="D36">
        <f t="shared" si="2"/>
        <v>0.79907833042718102</v>
      </c>
      <c r="E36" s="4">
        <f>Input!I37</f>
        <v>308.60743542857148</v>
      </c>
      <c r="F36">
        <f t="shared" si="3"/>
        <v>307.80900171428578</v>
      </c>
      <c r="G36">
        <f t="shared" si="4"/>
        <v>318.20265683324652</v>
      </c>
      <c r="H36">
        <f t="shared" si="5"/>
        <v>108.02806673189873</v>
      </c>
      <c r="I36">
        <f t="shared" si="6"/>
        <v>112325.2241767784</v>
      </c>
      <c r="N36">
        <f>Input!J37</f>
        <v>21.22287828571433</v>
      </c>
      <c r="O36">
        <f t="shared" si="7"/>
        <v>21.119854571428615</v>
      </c>
      <c r="P36">
        <f t="shared" si="8"/>
        <v>16.125414774629284</v>
      </c>
      <c r="Q36">
        <f t="shared" si="9"/>
        <v>24.944428883852936</v>
      </c>
      <c r="R36">
        <f t="shared" si="10"/>
        <v>12.953609068664225</v>
      </c>
    </row>
    <row r="37" spans="1:18" x14ac:dyDescent="0.25">
      <c r="A37">
        <f>Input!G38</f>
        <v>34</v>
      </c>
      <c r="B37">
        <f t="shared" si="0"/>
        <v>34</v>
      </c>
      <c r="C37">
        <f t="shared" si="1"/>
        <v>0.95033105925924299</v>
      </c>
      <c r="D37">
        <f t="shared" si="2"/>
        <v>0.86812122171509698</v>
      </c>
      <c r="E37" s="4">
        <f>Input!I38</f>
        <v>331.53020428571432</v>
      </c>
      <c r="F37">
        <f t="shared" si="3"/>
        <v>330.73177057142863</v>
      </c>
      <c r="G37">
        <f t="shared" si="4"/>
        <v>335.55331271811264</v>
      </c>
      <c r="H37">
        <f t="shared" si="5"/>
        <v>23.24726867225025</v>
      </c>
      <c r="I37">
        <f t="shared" si="6"/>
        <v>100996.14024093805</v>
      </c>
      <c r="N37">
        <f>Input!J38</f>
        <v>22.922768857142842</v>
      </c>
      <c r="O37">
        <f t="shared" si="7"/>
        <v>22.819745142857126</v>
      </c>
      <c r="P37">
        <f t="shared" si="8"/>
        <v>16.349970257758859</v>
      </c>
      <c r="Q37">
        <f t="shared" si="9"/>
        <v>41.857987063848306</v>
      </c>
      <c r="R37">
        <f t="shared" si="10"/>
        <v>14.620435018966969</v>
      </c>
    </row>
    <row r="38" spans="1:18" x14ac:dyDescent="0.25">
      <c r="A38">
        <f>Input!G39</f>
        <v>35</v>
      </c>
      <c r="B38">
        <f t="shared" si="0"/>
        <v>35</v>
      </c>
      <c r="C38">
        <f t="shared" si="1"/>
        <v>0.97828197276686779</v>
      </c>
      <c r="D38">
        <f t="shared" si="2"/>
        <v>0.94086654447229257</v>
      </c>
      <c r="E38" s="4">
        <f>Input!I39</f>
        <v>358.34211714285715</v>
      </c>
      <c r="F38">
        <f t="shared" si="3"/>
        <v>357.54368342857146</v>
      </c>
      <c r="G38">
        <f t="shared" si="4"/>
        <v>352.58362379662879</v>
      </c>
      <c r="H38">
        <f t="shared" si="5"/>
        <v>24.602191552427254</v>
      </c>
      <c r="I38">
        <f t="shared" si="6"/>
        <v>90461.743513716166</v>
      </c>
      <c r="N38">
        <f>Input!J39</f>
        <v>26.811912857142829</v>
      </c>
      <c r="O38">
        <f t="shared" si="7"/>
        <v>26.708889142857114</v>
      </c>
      <c r="P38">
        <f t="shared" si="8"/>
        <v>16.47675666264281</v>
      </c>
      <c r="Q38">
        <f t="shared" si="9"/>
        <v>104.69653509265652</v>
      </c>
      <c r="R38">
        <f t="shared" si="10"/>
        <v>15.606087984976945</v>
      </c>
    </row>
    <row r="39" spans="1:18" x14ac:dyDescent="0.25">
      <c r="A39">
        <f>Input!G40</f>
        <v>36</v>
      </c>
      <c r="B39">
        <f t="shared" si="0"/>
        <v>36</v>
      </c>
      <c r="C39">
        <f t="shared" si="1"/>
        <v>1.0062328862744925</v>
      </c>
      <c r="D39">
        <f t="shared" si="2"/>
        <v>1.0173985309060487</v>
      </c>
      <c r="E39" s="4">
        <f>Input!I40</f>
        <v>386.33880228571428</v>
      </c>
      <c r="F39">
        <f t="shared" si="3"/>
        <v>385.54036857142859</v>
      </c>
      <c r="G39">
        <f t="shared" si="4"/>
        <v>369.21221909353574</v>
      </c>
      <c r="H39">
        <f t="shared" si="5"/>
        <v>266.60846537241258</v>
      </c>
      <c r="I39">
        <f t="shared" si="6"/>
        <v>80735.535440279011</v>
      </c>
      <c r="N39">
        <f>Input!J40</f>
        <v>27.996685142857132</v>
      </c>
      <c r="O39">
        <f t="shared" si="7"/>
        <v>27.893661428571416</v>
      </c>
      <c r="P39">
        <f t="shared" si="8"/>
        <v>16.504310615464874</v>
      </c>
      <c r="Q39">
        <f t="shared" si="9"/>
        <v>129.71731194401065</v>
      </c>
      <c r="R39">
        <f t="shared" si="10"/>
        <v>15.824548459798951</v>
      </c>
    </row>
    <row r="40" spans="1:18" x14ac:dyDescent="0.25">
      <c r="A40">
        <f>Input!G41</f>
        <v>37</v>
      </c>
      <c r="B40">
        <f t="shared" si="0"/>
        <v>37</v>
      </c>
      <c r="C40">
        <f t="shared" si="1"/>
        <v>1.0341837997821173</v>
      </c>
      <c r="D40">
        <f t="shared" si="2"/>
        <v>1.0978008757333357</v>
      </c>
      <c r="E40" s="4">
        <f>Input!I41</f>
        <v>416.0611341428571</v>
      </c>
      <c r="F40">
        <f t="shared" si="3"/>
        <v>415.26270042857141</v>
      </c>
      <c r="G40">
        <f t="shared" si="4"/>
        <v>385.36377724393094</v>
      </c>
      <c r="H40">
        <f t="shared" si="5"/>
        <v>893.94560760103116</v>
      </c>
      <c r="I40">
        <f t="shared" si="6"/>
        <v>71817.801041711806</v>
      </c>
      <c r="N40">
        <f>Input!J41</f>
        <v>29.722331857142819</v>
      </c>
      <c r="O40">
        <f t="shared" si="7"/>
        <v>29.619308142857104</v>
      </c>
      <c r="P40">
        <f t="shared" si="8"/>
        <v>16.432799659877794</v>
      </c>
      <c r="Q40">
        <f t="shared" si="9"/>
        <v>173.8840059716853</v>
      </c>
      <c r="R40">
        <f t="shared" si="10"/>
        <v>15.26071995514962</v>
      </c>
    </row>
    <row r="41" spans="1:18" x14ac:dyDescent="0.25">
      <c r="A41">
        <f>Input!G42</f>
        <v>38</v>
      </c>
      <c r="B41">
        <f t="shared" si="0"/>
        <v>38</v>
      </c>
      <c r="C41">
        <f t="shared" si="1"/>
        <v>1.0621347132897421</v>
      </c>
      <c r="D41">
        <f t="shared" si="2"/>
        <v>1.182156754408489</v>
      </c>
      <c r="E41" s="4">
        <f>Input!I42</f>
        <v>442.40944042857137</v>
      </c>
      <c r="F41">
        <f t="shared" si="3"/>
        <v>441.61100671428568</v>
      </c>
      <c r="G41">
        <f t="shared" si="4"/>
        <v>400.96993728799862</v>
      </c>
      <c r="H41">
        <f t="shared" si="5"/>
        <v>1651.6965241122848</v>
      </c>
      <c r="I41">
        <f t="shared" si="6"/>
        <v>63696.812474571663</v>
      </c>
      <c r="N41">
        <f>Input!J42</f>
        <v>26.348306285714273</v>
      </c>
      <c r="O41">
        <f t="shared" si="7"/>
        <v>26.245282571428557</v>
      </c>
      <c r="P41">
        <f t="shared" si="8"/>
        <v>16.264014882830374</v>
      </c>
      <c r="Q41">
        <f t="shared" si="9"/>
        <v>99.62570467145413</v>
      </c>
      <c r="R41">
        <f t="shared" si="10"/>
        <v>13.970493756315797</v>
      </c>
    </row>
    <row r="42" spans="1:18" x14ac:dyDescent="0.25">
      <c r="A42">
        <f>Input!G43</f>
        <v>39</v>
      </c>
      <c r="B42">
        <f t="shared" si="0"/>
        <v>39</v>
      </c>
      <c r="C42">
        <f t="shared" si="1"/>
        <v>1.0900856267973669</v>
      </c>
      <c r="D42">
        <f t="shared" si="2"/>
        <v>1.2705488402577403</v>
      </c>
      <c r="E42" s="4">
        <f>Input!I43</f>
        <v>469.3758888571428</v>
      </c>
      <c r="F42">
        <f t="shared" si="3"/>
        <v>468.5774551428571</v>
      </c>
      <c r="G42">
        <f t="shared" si="4"/>
        <v>415.97006500661826</v>
      </c>
      <c r="H42">
        <f t="shared" si="5"/>
        <v>2767.5374969464406</v>
      </c>
      <c r="I42">
        <f t="shared" si="6"/>
        <v>56350.283603744341</v>
      </c>
      <c r="N42">
        <f>Input!J43</f>
        <v>26.966448428571425</v>
      </c>
      <c r="O42">
        <f t="shared" si="7"/>
        <v>26.86342471428571</v>
      </c>
      <c r="P42">
        <f t="shared" si="8"/>
        <v>16.001321974312685</v>
      </c>
      <c r="Q42">
        <f t="shared" si="9"/>
        <v>117.9852759337295</v>
      </c>
      <c r="R42">
        <f t="shared" si="10"/>
        <v>12.075760253464335</v>
      </c>
    </row>
    <row r="43" spans="1:18" x14ac:dyDescent="0.25">
      <c r="A43">
        <f>Input!G44</f>
        <v>40</v>
      </c>
      <c r="B43">
        <f t="shared" si="0"/>
        <v>40</v>
      </c>
      <c r="C43">
        <f t="shared" si="1"/>
        <v>1.1180365403049917</v>
      </c>
      <c r="D43">
        <f t="shared" si="2"/>
        <v>1.3630593206131623</v>
      </c>
      <c r="E43" s="4">
        <f>Input!I44</f>
        <v>492.24714599999999</v>
      </c>
      <c r="F43">
        <f t="shared" si="3"/>
        <v>491.44871228571429</v>
      </c>
      <c r="G43">
        <f t="shared" si="4"/>
        <v>430.3118595715444</v>
      </c>
      <c r="H43">
        <f t="shared" si="5"/>
        <v>3737.7147597941025</v>
      </c>
      <c r="I43">
        <f t="shared" si="6"/>
        <v>49746.998710457861</v>
      </c>
      <c r="N43">
        <f>Input!J44</f>
        <v>22.871257142857189</v>
      </c>
      <c r="O43">
        <f t="shared" si="7"/>
        <v>22.768233428571474</v>
      </c>
      <c r="P43">
        <f t="shared" si="8"/>
        <v>15.649572040008229</v>
      </c>
      <c r="Q43">
        <f t="shared" si="9"/>
        <v>50.675339965021188</v>
      </c>
      <c r="R43">
        <f t="shared" si="10"/>
        <v>9.7548125356081083</v>
      </c>
    </row>
    <row r="44" spans="1:18" x14ac:dyDescent="0.25">
      <c r="A44">
        <f>Input!G45</f>
        <v>41</v>
      </c>
      <c r="B44">
        <f t="shared" si="0"/>
        <v>41</v>
      </c>
      <c r="C44">
        <f t="shared" si="1"/>
        <v>1.1459874538126165</v>
      </c>
      <c r="D44">
        <f t="shared" si="2"/>
        <v>1.4597699120285783</v>
      </c>
      <c r="E44" s="4">
        <f>Input!I45</f>
        <v>514.21694585714283</v>
      </c>
      <c r="F44">
        <f t="shared" si="3"/>
        <v>513.41851214285714</v>
      </c>
      <c r="G44">
        <f t="shared" si="4"/>
        <v>443.95178971418261</v>
      </c>
      <c r="H44">
        <f t="shared" si="5"/>
        <v>4825.6255249825126</v>
      </c>
      <c r="I44">
        <f t="shared" si="6"/>
        <v>43848.536758700488</v>
      </c>
      <c r="N44">
        <f>Input!J45</f>
        <v>21.969799857142846</v>
      </c>
      <c r="O44">
        <f t="shared" si="7"/>
        <v>21.86677614285713</v>
      </c>
      <c r="P44">
        <f t="shared" si="8"/>
        <v>15.214974912020228</v>
      </c>
      <c r="Q44">
        <f t="shared" si="9"/>
        <v>44.246459614563328</v>
      </c>
      <c r="R44">
        <f t="shared" si="10"/>
        <v>7.2289592669029785</v>
      </c>
    </row>
    <row r="45" spans="1:18" x14ac:dyDescent="0.25">
      <c r="A45">
        <f>Input!G46</f>
        <v>42</v>
      </c>
      <c r="B45">
        <f t="shared" si="0"/>
        <v>42</v>
      </c>
      <c r="C45">
        <f t="shared" si="1"/>
        <v>1.1739383673202413</v>
      </c>
      <c r="D45">
        <f t="shared" si="2"/>
        <v>1.5607618746512888</v>
      </c>
      <c r="E45" s="4">
        <f>Input!I46</f>
        <v>533.53388599999994</v>
      </c>
      <c r="F45">
        <f t="shared" si="3"/>
        <v>532.73545228571425</v>
      </c>
      <c r="G45">
        <f t="shared" si="4"/>
        <v>456.85535338803993</v>
      </c>
      <c r="H45">
        <f t="shared" si="5"/>
        <v>5757.7894087208351</v>
      </c>
      <c r="I45">
        <f t="shared" si="6"/>
        <v>38611.015355430842</v>
      </c>
      <c r="N45">
        <f>Input!J46</f>
        <v>19.316940142857106</v>
      </c>
      <c r="O45">
        <f t="shared" si="7"/>
        <v>19.213916428571391</v>
      </c>
      <c r="P45">
        <f t="shared" si="8"/>
        <v>14.704939036873528</v>
      </c>
      <c r="Q45">
        <f t="shared" si="9"/>
        <v>20.330877118842466</v>
      </c>
      <c r="R45">
        <f t="shared" si="10"/>
        <v>4.746457101251349</v>
      </c>
    </row>
    <row r="46" spans="1:18" x14ac:dyDescent="0.25">
      <c r="A46">
        <f>Input!G47</f>
        <v>43</v>
      </c>
      <c r="B46">
        <f t="shared" si="0"/>
        <v>43</v>
      </c>
      <c r="C46">
        <f t="shared" si="1"/>
        <v>1.2018892808278661</v>
      </c>
      <c r="D46">
        <f t="shared" si="2"/>
        <v>1.6661160258158696</v>
      </c>
      <c r="E46" s="4">
        <f>Input!I47</f>
        <v>553.21140900000012</v>
      </c>
      <c r="F46">
        <f t="shared" si="3"/>
        <v>552.41297528571442</v>
      </c>
      <c r="G46">
        <f t="shared" si="4"/>
        <v>468.99715983544047</v>
      </c>
      <c r="H46">
        <f t="shared" si="5"/>
        <v>6958.1982672341628</v>
      </c>
      <c r="I46">
        <f t="shared" si="6"/>
        <v>33986.785175155266</v>
      </c>
      <c r="N46">
        <f>Input!J47</f>
        <v>19.677523000000178</v>
      </c>
      <c r="O46">
        <f t="shared" si="7"/>
        <v>19.574499285714463</v>
      </c>
      <c r="P46">
        <f t="shared" si="8"/>
        <v>14.127883199608817</v>
      </c>
      <c r="Q46">
        <f t="shared" si="9"/>
        <v>29.665626789424785</v>
      </c>
      <c r="R46">
        <f t="shared" si="10"/>
        <v>2.5650606943184044</v>
      </c>
    </row>
    <row r="47" spans="1:18" x14ac:dyDescent="0.25">
      <c r="A47">
        <f>Input!G48</f>
        <v>44</v>
      </c>
      <c r="B47">
        <f t="shared" si="0"/>
        <v>44</v>
      </c>
      <c r="C47">
        <f t="shared" si="1"/>
        <v>1.2298401943354909</v>
      </c>
      <c r="D47">
        <f t="shared" si="2"/>
        <v>1.7759127529196437</v>
      </c>
      <c r="E47" s="4">
        <f>Input!I48</f>
        <v>571.75567157142848</v>
      </c>
      <c r="F47">
        <f t="shared" si="3"/>
        <v>570.95723785714279</v>
      </c>
      <c r="G47">
        <f t="shared" si="4"/>
        <v>480.36083788458353</v>
      </c>
      <c r="H47">
        <f t="shared" si="5"/>
        <v>8207.7076879879351</v>
      </c>
      <c r="I47">
        <f t="shared" si="6"/>
        <v>29926.015440041174</v>
      </c>
      <c r="N47">
        <f>Input!J48</f>
        <v>18.544262571428362</v>
      </c>
      <c r="O47">
        <f t="shared" si="7"/>
        <v>18.441238857142647</v>
      </c>
      <c r="P47">
        <f t="shared" si="8"/>
        <v>13.493026312253917</v>
      </c>
      <c r="Q47">
        <f t="shared" si="9"/>
        <v>24.484807389394199</v>
      </c>
      <c r="R47">
        <f t="shared" si="10"/>
        <v>0.93455490319890033</v>
      </c>
    </row>
    <row r="48" spans="1:18" x14ac:dyDescent="0.25">
      <c r="A48">
        <f>Input!G49</f>
        <v>45</v>
      </c>
      <c r="B48">
        <f t="shared" si="0"/>
        <v>45</v>
      </c>
      <c r="C48">
        <f t="shared" si="1"/>
        <v>1.2577911078431157</v>
      </c>
      <c r="D48">
        <f t="shared" si="2"/>
        <v>1.8902320256335836</v>
      </c>
      <c r="E48" s="4">
        <f>Input!I49</f>
        <v>591.74226571428574</v>
      </c>
      <c r="F48">
        <f t="shared" si="3"/>
        <v>590.94383200000004</v>
      </c>
      <c r="G48">
        <f t="shared" si="4"/>
        <v>490.93877901434911</v>
      </c>
      <c r="H48">
        <f t="shared" si="5"/>
        <v>10001.01062266285</v>
      </c>
      <c r="I48">
        <f t="shared" si="6"/>
        <v>26378.123140673459</v>
      </c>
      <c r="N48">
        <f>Input!J49</f>
        <v>19.986594142857257</v>
      </c>
      <c r="O48">
        <f t="shared" si="7"/>
        <v>19.883570428571542</v>
      </c>
      <c r="P48">
        <f t="shared" si="8"/>
        <v>12.810162208398079</v>
      </c>
      <c r="Q48">
        <f t="shared" si="9"/>
        <v>50.033103849217504</v>
      </c>
      <c r="R48">
        <f t="shared" si="10"/>
        <v>8.0576326423364292E-2</v>
      </c>
    </row>
    <row r="49" spans="1:18" x14ac:dyDescent="0.25">
      <c r="A49">
        <f>Input!G50</f>
        <v>46</v>
      </c>
      <c r="B49">
        <f t="shared" si="0"/>
        <v>46</v>
      </c>
      <c r="C49">
        <f t="shared" si="1"/>
        <v>1.2857420213507404</v>
      </c>
      <c r="D49">
        <f t="shared" si="2"/>
        <v>2.0091534074972528</v>
      </c>
      <c r="E49" s="4">
        <f>Input!I50</f>
        <v>612.57880514285716</v>
      </c>
      <c r="F49">
        <f t="shared" si="3"/>
        <v>611.78037142857147</v>
      </c>
      <c r="G49">
        <f t="shared" si="4"/>
        <v>500.73172805650057</v>
      </c>
      <c r="H49">
        <f t="shared" si="5"/>
        <v>12331.801194777387</v>
      </c>
      <c r="I49">
        <f t="shared" si="6"/>
        <v>23293.012050069367</v>
      </c>
      <c r="N49">
        <f>Input!J50</f>
        <v>20.836539428571427</v>
      </c>
      <c r="O49">
        <f t="shared" si="7"/>
        <v>20.733515714285712</v>
      </c>
      <c r="P49">
        <f t="shared" si="8"/>
        <v>12.089426809762275</v>
      </c>
      <c r="Q49">
        <f t="shared" si="9"/>
        <v>74.720272989305201</v>
      </c>
      <c r="R49">
        <f t="shared" si="10"/>
        <v>0.19086038046133683</v>
      </c>
    </row>
    <row r="50" spans="1:18" x14ac:dyDescent="0.25">
      <c r="A50">
        <f>Input!G51</f>
        <v>47</v>
      </c>
      <c r="B50">
        <f t="shared" si="0"/>
        <v>47</v>
      </c>
      <c r="C50">
        <f t="shared" si="1"/>
        <v>1.3136929348583652</v>
      </c>
      <c r="D50">
        <f t="shared" si="2"/>
        <v>2.1327560669418295</v>
      </c>
      <c r="E50" s="4">
        <f>Input!I51</f>
        <v>633.28656485714271</v>
      </c>
      <c r="F50">
        <f t="shared" si="3"/>
        <v>632.48813114285701</v>
      </c>
      <c r="G50">
        <f t="shared" si="4"/>
        <v>509.74823820072953</v>
      </c>
      <c r="H50">
        <f t="shared" si="5"/>
        <v>15065.081319444917</v>
      </c>
      <c r="I50">
        <f t="shared" si="6"/>
        <v>20622.101225943981</v>
      </c>
      <c r="N50">
        <f>Input!J51</f>
        <v>20.707759714285544</v>
      </c>
      <c r="O50">
        <f t="shared" si="7"/>
        <v>20.604735999999829</v>
      </c>
      <c r="P50">
        <f t="shared" si="8"/>
        <v>11.341065147006006</v>
      </c>
      <c r="Q50">
        <f t="shared" si="9"/>
        <v>85.815597672607296</v>
      </c>
      <c r="R50">
        <f t="shared" si="10"/>
        <v>1.4047876147844149</v>
      </c>
    </row>
    <row r="51" spans="1:18" x14ac:dyDescent="0.25">
      <c r="A51">
        <f>Input!G52</f>
        <v>48</v>
      </c>
      <c r="B51">
        <f t="shared" si="0"/>
        <v>48</v>
      </c>
      <c r="C51">
        <f t="shared" si="1"/>
        <v>1.34164384836599</v>
      </c>
      <c r="D51">
        <f t="shared" si="2"/>
        <v>2.2611187877812373</v>
      </c>
      <c r="E51" s="4">
        <f>Input!I52</f>
        <v>655.2563648571429</v>
      </c>
      <c r="F51">
        <f t="shared" si="3"/>
        <v>654.45793114285721</v>
      </c>
      <c r="G51">
        <f t="shared" si="4"/>
        <v>518.00401009506663</v>
      </c>
      <c r="H51">
        <f t="shared" si="5"/>
        <v>18619.672569316663</v>
      </c>
      <c r="I51">
        <f t="shared" si="6"/>
        <v>18319.135697637732</v>
      </c>
      <c r="N51">
        <f>Input!J52</f>
        <v>21.969800000000191</v>
      </c>
      <c r="O51">
        <f t="shared" si="7"/>
        <v>21.866776285714476</v>
      </c>
      <c r="P51">
        <f t="shared" si="8"/>
        <v>10.575205522881379</v>
      </c>
      <c r="Q51">
        <f t="shared" si="9"/>
        <v>127.49957029206719</v>
      </c>
      <c r="R51">
        <f t="shared" si="10"/>
        <v>3.8067794665554238</v>
      </c>
    </row>
    <row r="52" spans="1:18" x14ac:dyDescent="0.25">
      <c r="A52">
        <f>Input!G53</f>
        <v>49</v>
      </c>
      <c r="B52">
        <f t="shared" si="0"/>
        <v>49</v>
      </c>
      <c r="C52">
        <f t="shared" si="1"/>
        <v>1.3695947618736148</v>
      </c>
      <c r="D52">
        <f t="shared" si="2"/>
        <v>2.3943199792077885</v>
      </c>
      <c r="E52" s="4">
        <f>Input!I53</f>
        <v>678.23064557142857</v>
      </c>
      <c r="F52">
        <f t="shared" si="3"/>
        <v>677.43221185714287</v>
      </c>
      <c r="G52">
        <f t="shared" si="4"/>
        <v>525.52113719151976</v>
      </c>
      <c r="H52">
        <f t="shared" si="5"/>
        <v>23076.974606064523</v>
      </c>
      <c r="I52">
        <f t="shared" si="6"/>
        <v>16340.783628832774</v>
      </c>
      <c r="N52">
        <f>Input!J53</f>
        <v>22.974280714285669</v>
      </c>
      <c r="O52">
        <f t="shared" si="7"/>
        <v>22.871256999999954</v>
      </c>
      <c r="P52">
        <f t="shared" si="8"/>
        <v>9.8016476146760976</v>
      </c>
      <c r="Q52">
        <f t="shared" si="9"/>
        <v>170.81468948494543</v>
      </c>
      <c r="R52">
        <f t="shared" si="10"/>
        <v>7.4237443173420976</v>
      </c>
    </row>
    <row r="53" spans="1:18" x14ac:dyDescent="0.25">
      <c r="A53">
        <f>Input!G54</f>
        <v>50</v>
      </c>
      <c r="B53">
        <f t="shared" si="0"/>
        <v>50</v>
      </c>
      <c r="C53">
        <f t="shared" si="1"/>
        <v>1.3975456753812396</v>
      </c>
      <c r="D53">
        <f t="shared" si="2"/>
        <v>2.5324376853255748</v>
      </c>
      <c r="E53" s="4">
        <f>Input!I54</f>
        <v>701.79731257142862</v>
      </c>
      <c r="F53">
        <f t="shared" si="3"/>
        <v>700.99887885714293</v>
      </c>
      <c r="G53">
        <f t="shared" si="4"/>
        <v>532.32728100911356</v>
      </c>
      <c r="H53">
        <f t="shared" si="5"/>
        <v>28450.107920607345</v>
      </c>
      <c r="I53">
        <f t="shared" si="6"/>
        <v>14647.033866570902</v>
      </c>
      <c r="N53">
        <f>Input!J54</f>
        <v>23.566667000000052</v>
      </c>
      <c r="O53">
        <f t="shared" si="7"/>
        <v>23.463643285714337</v>
      </c>
      <c r="P53">
        <f t="shared" si="8"/>
        <v>9.029670553413311</v>
      </c>
      <c r="Q53">
        <f t="shared" si="9"/>
        <v>208.33956883680955</v>
      </c>
      <c r="R53">
        <f t="shared" si="10"/>
        <v>12.226435063859508</v>
      </c>
    </row>
    <row r="54" spans="1:18" x14ac:dyDescent="0.25">
      <c r="A54">
        <f>Input!G55</f>
        <v>51</v>
      </c>
      <c r="B54">
        <f t="shared" si="0"/>
        <v>51</v>
      </c>
      <c r="C54">
        <f t="shared" si="1"/>
        <v>1.4254965888888644</v>
      </c>
      <c r="D54">
        <f t="shared" si="2"/>
        <v>2.6755495942519634</v>
      </c>
      <c r="E54" s="4">
        <f>Input!I55</f>
        <v>725.13217628571431</v>
      </c>
      <c r="F54">
        <f t="shared" si="3"/>
        <v>724.33374257142862</v>
      </c>
      <c r="G54">
        <f t="shared" si="4"/>
        <v>538.45480064669425</v>
      </c>
      <c r="H54">
        <f t="shared" si="5"/>
        <v>34550.98105105877</v>
      </c>
      <c r="I54">
        <f t="shared" si="6"/>
        <v>13201.415083686248</v>
      </c>
      <c r="N54">
        <f>Input!J55</f>
        <v>23.334863714285689</v>
      </c>
      <c r="O54">
        <f t="shared" si="7"/>
        <v>23.231839999999973</v>
      </c>
      <c r="P54">
        <f t="shared" si="8"/>
        <v>8.2678660317617449</v>
      </c>
      <c r="Q54">
        <f t="shared" si="9"/>
        <v>223.92051692211135</v>
      </c>
      <c r="R54">
        <f t="shared" si="10"/>
        <v>18.134281268463216</v>
      </c>
    </row>
    <row r="55" spans="1:18" x14ac:dyDescent="0.25">
      <c r="A55">
        <f>Input!G56</f>
        <v>52</v>
      </c>
      <c r="B55">
        <f t="shared" si="0"/>
        <v>52</v>
      </c>
      <c r="C55">
        <f t="shared" si="1"/>
        <v>1.4534475023964892</v>
      </c>
      <c r="D55">
        <f t="shared" si="2"/>
        <v>2.8237330468149975</v>
      </c>
      <c r="E55" s="4">
        <f>Input!I56</f>
        <v>745.58237685714289</v>
      </c>
      <c r="F55">
        <f t="shared" si="3"/>
        <v>744.7839431428572</v>
      </c>
      <c r="G55">
        <f t="shared" si="4"/>
        <v>543.93986068743493</v>
      </c>
      <c r="H55">
        <f t="shared" si="5"/>
        <v>40338.345457360461</v>
      </c>
      <c r="I55">
        <f t="shared" si="6"/>
        <v>11971.062570222286</v>
      </c>
      <c r="N55">
        <f>Input!J56</f>
        <v>20.450200571428581</v>
      </c>
      <c r="O55">
        <f t="shared" si="7"/>
        <v>20.347176857142866</v>
      </c>
      <c r="P55">
        <f t="shared" si="8"/>
        <v>7.5240003342364963</v>
      </c>
      <c r="Q55">
        <f t="shared" si="9"/>
        <v>164.43385613761708</v>
      </c>
      <c r="R55">
        <f t="shared" si="10"/>
        <v>25.023027092034685</v>
      </c>
    </row>
    <row r="56" spans="1:18" x14ac:dyDescent="0.25">
      <c r="A56">
        <f>Input!G57</f>
        <v>53</v>
      </c>
      <c r="B56">
        <f t="shared" si="0"/>
        <v>53</v>
      </c>
      <c r="C56">
        <f t="shared" si="1"/>
        <v>1.481398415904114</v>
      </c>
      <c r="D56">
        <f t="shared" si="2"/>
        <v>2.977065044872206</v>
      </c>
      <c r="E56" s="4">
        <f>Input!I57</f>
        <v>766.00682157142876</v>
      </c>
      <c r="F56">
        <f t="shared" si="3"/>
        <v>765.20838785714307</v>
      </c>
      <c r="G56">
        <f t="shared" si="4"/>
        <v>548.82154064429153</v>
      </c>
      <c r="H56">
        <f t="shared" si="5"/>
        <v>46823.267646717955</v>
      </c>
      <c r="I56">
        <f t="shared" si="6"/>
        <v>10926.661206762788</v>
      </c>
      <c r="N56">
        <f>Input!J57</f>
        <v>20.424444714285869</v>
      </c>
      <c r="O56">
        <f t="shared" si="7"/>
        <v>20.321421000000154</v>
      </c>
      <c r="P56">
        <f t="shared" si="8"/>
        <v>6.8049079128576748</v>
      </c>
      <c r="Q56">
        <f t="shared" si="9"/>
        <v>182.69612603489387</v>
      </c>
      <c r="R56">
        <f t="shared" si="10"/>
        <v>32.734356175538913</v>
      </c>
    </row>
    <row r="57" spans="1:18" x14ac:dyDescent="0.25">
      <c r="A57">
        <f>Input!G58</f>
        <v>54</v>
      </c>
      <c r="B57">
        <f t="shared" si="0"/>
        <v>54</v>
      </c>
      <c r="C57">
        <f t="shared" si="1"/>
        <v>1.5093493294117388</v>
      </c>
      <c r="D57">
        <f t="shared" si="2"/>
        <v>3.13562225927426</v>
      </c>
      <c r="E57" s="4">
        <f>Input!I58</f>
        <v>787.30696757142869</v>
      </c>
      <c r="F57">
        <f t="shared" si="3"/>
        <v>786.50853385714299</v>
      </c>
      <c r="G57">
        <f t="shared" si="4"/>
        <v>553.14096738222793</v>
      </c>
      <c r="H57">
        <f t="shared" si="5"/>
        <v>54460.421082423905</v>
      </c>
      <c r="I57">
        <f t="shared" si="6"/>
        <v>10042.293502485654</v>
      </c>
      <c r="N57">
        <f>Input!J58</f>
        <v>21.300145999999927</v>
      </c>
      <c r="O57">
        <f t="shared" si="7"/>
        <v>21.197122285714212</v>
      </c>
      <c r="P57">
        <f t="shared" si="8"/>
        <v>6.1164178137220597</v>
      </c>
      <c r="Q57">
        <f t="shared" si="9"/>
        <v>227.42764737156412</v>
      </c>
      <c r="R57">
        <f t="shared" si="10"/>
        <v>41.086621863640431</v>
      </c>
    </row>
    <row r="58" spans="1:18" x14ac:dyDescent="0.25">
      <c r="A58">
        <f>Input!G59</f>
        <v>55</v>
      </c>
      <c r="B58">
        <f t="shared" si="0"/>
        <v>55</v>
      </c>
      <c r="C58">
        <f t="shared" si="1"/>
        <v>1.5373002429193636</v>
      </c>
      <c r="D58">
        <f t="shared" si="2"/>
        <v>3.299481037495033</v>
      </c>
      <c r="E58" s="4">
        <f>Input!I59</f>
        <v>806.00576557142847</v>
      </c>
      <c r="F58">
        <f t="shared" si="3"/>
        <v>805.20733185714278</v>
      </c>
      <c r="G58">
        <f t="shared" si="4"/>
        <v>556.94048962817214</v>
      </c>
      <c r="H58">
        <f t="shared" si="5"/>
        <v>61636.424950344597</v>
      </c>
      <c r="I58">
        <f t="shared" si="6"/>
        <v>9295.2201670648428</v>
      </c>
      <c r="N58">
        <f>Input!J59</f>
        <v>18.698797999999783</v>
      </c>
      <c r="O58">
        <f t="shared" si="7"/>
        <v>18.595774285714068</v>
      </c>
      <c r="P58">
        <f t="shared" si="8"/>
        <v>5.4633129597063359</v>
      </c>
      <c r="Q58">
        <f t="shared" si="9"/>
        <v>172.46154047908877</v>
      </c>
      <c r="R58">
        <f t="shared" si="10"/>
        <v>49.885821436109296</v>
      </c>
    </row>
    <row r="59" spans="1:18" x14ac:dyDescent="0.25">
      <c r="A59">
        <f>Input!G60</f>
        <v>56</v>
      </c>
      <c r="B59">
        <f t="shared" si="0"/>
        <v>56</v>
      </c>
      <c r="C59">
        <f t="shared" si="1"/>
        <v>1.5652511564269884</v>
      </c>
      <c r="D59">
        <f t="shared" si="2"/>
        <v>3.4687174109479662</v>
      </c>
      <c r="E59" s="4">
        <f>Input!I60</f>
        <v>826.01811557142844</v>
      </c>
      <c r="F59">
        <f t="shared" si="3"/>
        <v>825.21968185714275</v>
      </c>
      <c r="G59">
        <f t="shared" si="4"/>
        <v>560.26291087371476</v>
      </c>
      <c r="H59">
        <f t="shared" si="5"/>
        <v>70202.090489964714</v>
      </c>
      <c r="I59">
        <f t="shared" si="6"/>
        <v>8665.617942046425</v>
      </c>
      <c r="N59">
        <f>Input!J60</f>
        <v>20.012349999999969</v>
      </c>
      <c r="O59">
        <f t="shared" si="7"/>
        <v>19.909326285714254</v>
      </c>
      <c r="P59">
        <f t="shared" si="8"/>
        <v>4.8493210727806453</v>
      </c>
      <c r="Q59">
        <f t="shared" si="9"/>
        <v>226.80375701358747</v>
      </c>
      <c r="R59">
        <f t="shared" si="10"/>
        <v>58.936044040183006</v>
      </c>
    </row>
    <row r="60" spans="1:18" x14ac:dyDescent="0.25">
      <c r="A60">
        <f>Input!G61</f>
        <v>57</v>
      </c>
      <c r="B60">
        <f t="shared" si="0"/>
        <v>57</v>
      </c>
      <c r="C60">
        <f t="shared" si="1"/>
        <v>1.5932020699346132</v>
      </c>
      <c r="D60">
        <f t="shared" si="2"/>
        <v>3.6434071020070853</v>
      </c>
      <c r="E60" s="4">
        <f>Input!I61</f>
        <v>844.33057471428572</v>
      </c>
      <c r="F60">
        <f t="shared" si="3"/>
        <v>843.53214100000002</v>
      </c>
      <c r="G60">
        <f t="shared" si="4"/>
        <v>563.15079383237025</v>
      </c>
      <c r="H60">
        <f t="shared" si="5"/>
        <v>78613.699839534936</v>
      </c>
      <c r="I60">
        <f t="shared" si="6"/>
        <v>8136.2957986249248</v>
      </c>
      <c r="N60">
        <f>Input!J61</f>
        <v>18.312459142857278</v>
      </c>
      <c r="O60">
        <f t="shared" si="7"/>
        <v>18.209435428571563</v>
      </c>
      <c r="P60">
        <f t="shared" si="8"/>
        <v>4.2771349300131583</v>
      </c>
      <c r="Q60">
        <f t="shared" si="9"/>
        <v>194.10899718213076</v>
      </c>
      <c r="R60">
        <f t="shared" si="10"/>
        <v>68.048765819411699</v>
      </c>
    </row>
    <row r="61" spans="1:18" x14ac:dyDescent="0.25">
      <c r="A61">
        <f>Input!G62</f>
        <v>58</v>
      </c>
      <c r="B61">
        <f t="shared" si="0"/>
        <v>58</v>
      </c>
      <c r="C61">
        <f t="shared" si="1"/>
        <v>1.621152983442238</v>
      </c>
      <c r="D61">
        <f t="shared" si="2"/>
        <v>3.8236255307496472</v>
      </c>
      <c r="E61" s="4">
        <f>Input!I62</f>
        <v>861.22645828571422</v>
      </c>
      <c r="F61">
        <f t="shared" si="3"/>
        <v>860.42802457142852</v>
      </c>
      <c r="G61">
        <f t="shared" si="4"/>
        <v>565.64584628212742</v>
      </c>
      <c r="H61">
        <f t="shared" si="5"/>
        <v>86896.532636985299</v>
      </c>
      <c r="I61">
        <f t="shared" si="6"/>
        <v>7692.4065477398362</v>
      </c>
      <c r="N61">
        <f>Input!J62</f>
        <v>16.895883571428499</v>
      </c>
      <c r="O61">
        <f t="shared" si="7"/>
        <v>16.792859857142783</v>
      </c>
      <c r="P61">
        <f t="shared" si="8"/>
        <v>3.7484587341252475</v>
      </c>
      <c r="Q61">
        <f t="shared" si="9"/>
        <v>170.15640065818116</v>
      </c>
      <c r="R61">
        <f t="shared" si="10"/>
        <v>77.05054141400305</v>
      </c>
    </row>
    <row r="62" spans="1:18" x14ac:dyDescent="0.25">
      <c r="A62">
        <f>Input!G63</f>
        <v>59</v>
      </c>
      <c r="B62">
        <f t="shared" si="0"/>
        <v>59</v>
      </c>
      <c r="C62">
        <f t="shared" si="1"/>
        <v>1.6491038969498628</v>
      </c>
      <c r="D62">
        <f t="shared" si="2"/>
        <v>4.0094478214361473</v>
      </c>
      <c r="E62" s="4">
        <f>Input!I63</f>
        <v>879.28135828571419</v>
      </c>
      <c r="F62">
        <f t="shared" si="3"/>
        <v>878.4829245714285</v>
      </c>
      <c r="G62">
        <f t="shared" si="4"/>
        <v>567.78839475204234</v>
      </c>
      <c r="H62">
        <f t="shared" si="5"/>
        <v>96531.09085968943</v>
      </c>
      <c r="I62">
        <f t="shared" si="6"/>
        <v>7321.1667833142728</v>
      </c>
      <c r="N62">
        <f>Input!J63</f>
        <v>18.054899999999975</v>
      </c>
      <c r="O62">
        <f t="shared" si="7"/>
        <v>17.95187628571426</v>
      </c>
      <c r="P62">
        <f t="shared" si="8"/>
        <v>3.2640766741776002</v>
      </c>
      <c r="Q62">
        <f t="shared" si="9"/>
        <v>215.73145742865646</v>
      </c>
      <c r="R62">
        <f t="shared" si="10"/>
        <v>85.788827497445567</v>
      </c>
    </row>
    <row r="63" spans="1:18" x14ac:dyDescent="0.25">
      <c r="A63">
        <f>Input!G64</f>
        <v>60</v>
      </c>
      <c r="B63">
        <f t="shared" si="0"/>
        <v>60</v>
      </c>
      <c r="C63">
        <f t="shared" si="1"/>
        <v>1.6770548104574876</v>
      </c>
      <c r="D63">
        <f t="shared" si="2"/>
        <v>4.2009488087422513</v>
      </c>
      <c r="E63" s="4">
        <f>Input!I64</f>
        <v>896.74387214285707</v>
      </c>
      <c r="F63">
        <f t="shared" si="3"/>
        <v>895.94543842857138</v>
      </c>
      <c r="G63">
        <f t="shared" si="4"/>
        <v>569.61694923627192</v>
      </c>
      <c r="H63">
        <f t="shared" si="5"/>
        <v>106490.28285852871</v>
      </c>
      <c r="I63">
        <f t="shared" si="6"/>
        <v>7011.5941922105958</v>
      </c>
      <c r="N63">
        <f>Input!J64</f>
        <v>17.462513857142881</v>
      </c>
      <c r="O63">
        <f t="shared" si="7"/>
        <v>17.359490142857165</v>
      </c>
      <c r="P63">
        <f t="shared" si="8"/>
        <v>2.8239392731445094</v>
      </c>
      <c r="Q63">
        <f t="shared" si="9"/>
        <v>211.28223908600435</v>
      </c>
      <c r="R63">
        <f t="shared" si="10"/>
        <v>94.135852446580117</v>
      </c>
    </row>
    <row r="64" spans="1:18" x14ac:dyDescent="0.25">
      <c r="A64">
        <f>Input!G65</f>
        <v>61</v>
      </c>
      <c r="B64">
        <f t="shared" si="0"/>
        <v>61</v>
      </c>
      <c r="C64">
        <f t="shared" si="1"/>
        <v>1.7050057239651124</v>
      </c>
      <c r="D64">
        <f t="shared" si="2"/>
        <v>4.3982030437561939</v>
      </c>
      <c r="E64" s="4">
        <f>Input!I65</f>
        <v>913.02161371428554</v>
      </c>
      <c r="F64">
        <f t="shared" si="3"/>
        <v>912.22317999999984</v>
      </c>
      <c r="G64">
        <f t="shared" si="4"/>
        <v>571.16785906189148</v>
      </c>
      <c r="H64">
        <f t="shared" si="5"/>
        <v>116318.7319401961</v>
      </c>
      <c r="I64">
        <f t="shared" si="6"/>
        <v>6754.2678306575644</v>
      </c>
      <c r="N64">
        <f>Input!J65</f>
        <v>16.277741571428464</v>
      </c>
      <c r="O64">
        <f t="shared" si="7"/>
        <v>16.174717857142749</v>
      </c>
      <c r="P64">
        <f t="shared" si="8"/>
        <v>2.4272628717757292</v>
      </c>
      <c r="Q64">
        <f t="shared" si="9"/>
        <v>188.99251857469253</v>
      </c>
      <c r="R64">
        <f t="shared" si="10"/>
        <v>101.99060168384696</v>
      </c>
    </row>
    <row r="65" spans="1:18" x14ac:dyDescent="0.25">
      <c r="A65">
        <f>Input!G66</f>
        <v>62</v>
      </c>
      <c r="B65">
        <f t="shared" si="0"/>
        <v>62</v>
      </c>
      <c r="C65">
        <f t="shared" si="1"/>
        <v>1.7329566374727372</v>
      </c>
      <c r="D65">
        <f t="shared" si="2"/>
        <v>4.6012847997542217</v>
      </c>
      <c r="E65" s="4">
        <f>Input!I66</f>
        <v>930.32959199999993</v>
      </c>
      <c r="F65">
        <f t="shared" si="3"/>
        <v>929.53115828571424</v>
      </c>
      <c r="G65">
        <f t="shared" si="4"/>
        <v>572.47505729916088</v>
      </c>
      <c r="H65">
        <f t="shared" si="5"/>
        <v>127489.05925171979</v>
      </c>
      <c r="I65">
        <f t="shared" si="6"/>
        <v>6541.1141158971013</v>
      </c>
      <c r="N65">
        <f>Input!J66</f>
        <v>17.307978285714398</v>
      </c>
      <c r="O65">
        <f t="shared" si="7"/>
        <v>17.204954571428683</v>
      </c>
      <c r="P65">
        <f t="shared" si="8"/>
        <v>2.0726375743971328</v>
      </c>
      <c r="Q65">
        <f t="shared" si="9"/>
        <v>228.98701769864994</v>
      </c>
      <c r="R65">
        <f t="shared" si="10"/>
        <v>109.27911065771259</v>
      </c>
    </row>
    <row r="66" spans="1:18" x14ac:dyDescent="0.25">
      <c r="A66">
        <f>Input!G67</f>
        <v>63</v>
      </c>
      <c r="B66">
        <f t="shared" si="0"/>
        <v>63</v>
      </c>
      <c r="C66">
        <f t="shared" si="1"/>
        <v>1.760907550980362</v>
      </c>
      <c r="D66">
        <f t="shared" si="2"/>
        <v>4.8102680777658158</v>
      </c>
      <c r="E66" s="4">
        <f>Input!I67</f>
        <v>947.50879071428574</v>
      </c>
      <c r="F66">
        <f t="shared" si="3"/>
        <v>946.71035700000004</v>
      </c>
      <c r="G66">
        <f t="shared" si="4"/>
        <v>573.56988876160142</v>
      </c>
      <c r="H66">
        <f t="shared" si="5"/>
        <v>139233.80903717136</v>
      </c>
      <c r="I66">
        <f t="shared" si="6"/>
        <v>6365.2190652054915</v>
      </c>
      <c r="N66">
        <f>Input!J67</f>
        <v>17.179198714285803</v>
      </c>
      <c r="O66">
        <f t="shared" si="7"/>
        <v>17.076175000000088</v>
      </c>
      <c r="P66">
        <f t="shared" si="8"/>
        <v>1.7581391628764542</v>
      </c>
      <c r="Q66">
        <f t="shared" si="9"/>
        <v>234.64222190740398</v>
      </c>
      <c r="R66">
        <f t="shared" si="10"/>
        <v>115.95334194435658</v>
      </c>
    </row>
    <row r="67" spans="1:18" x14ac:dyDescent="0.25">
      <c r="A67">
        <f>Input!G68</f>
        <v>64</v>
      </c>
      <c r="B67">
        <f t="shared" si="0"/>
        <v>64</v>
      </c>
      <c r="C67">
        <f t="shared" si="1"/>
        <v>1.7888584644879868</v>
      </c>
      <c r="D67">
        <f t="shared" si="2"/>
        <v>5.0252266119395648</v>
      </c>
      <c r="E67" s="4">
        <f>Input!I68</f>
        <v>964.97130457142862</v>
      </c>
      <c r="F67">
        <f t="shared" si="3"/>
        <v>964.17287085714293</v>
      </c>
      <c r="G67">
        <f t="shared" si="4"/>
        <v>574.48101474962436</v>
      </c>
      <c r="H67">
        <f t="shared" si="5"/>
        <v>151859.74271652295</v>
      </c>
      <c r="I67">
        <f t="shared" si="6"/>
        <v>6220.6657200092286</v>
      </c>
      <c r="N67">
        <f>Input!J68</f>
        <v>17.462513857142881</v>
      </c>
      <c r="O67">
        <f t="shared" si="7"/>
        <v>17.359490142857165</v>
      </c>
      <c r="P67">
        <f t="shared" si="8"/>
        <v>1.4814408412403171</v>
      </c>
      <c r="Q67">
        <f t="shared" si="9"/>
        <v>252.11244962457528</v>
      </c>
      <c r="R67">
        <f t="shared" si="10"/>
        <v>121.98896935796057</v>
      </c>
    </row>
    <row r="68" spans="1:18" x14ac:dyDescent="0.25">
      <c r="A68">
        <f>Input!G69</f>
        <v>65</v>
      </c>
      <c r="B68">
        <f t="shared" ref="B68:B83" si="11">A68-$A$3</f>
        <v>65</v>
      </c>
      <c r="C68">
        <f t="shared" ref="C68:C83" si="12">B68*$AA$3</f>
        <v>1.8168093779956116</v>
      </c>
      <c r="D68">
        <f t="shared" ref="D68:D83" si="13">POWER(C68,$AB$3)</f>
        <v>5.2462338747199277</v>
      </c>
      <c r="E68" s="4">
        <f>Input!I69</f>
        <v>982.66562171428575</v>
      </c>
      <c r="F68">
        <f t="shared" ref="F68:F83" si="14">E68-$E$3</f>
        <v>981.86718800000006</v>
      </c>
      <c r="G68">
        <f t="shared" ref="G68:G83" si="15">$Z$3*(1-EXP(-1*D68))</f>
        <v>575.23438627093901</v>
      </c>
      <c r="H68">
        <f t="shared" ref="H68:H83" si="16">(F68-G68)^2</f>
        <v>165350.23544202588</v>
      </c>
      <c r="I68">
        <f t="shared" ref="I68:I83" si="17">(G68-$J$4)^2</f>
        <v>6102.3946612784994</v>
      </c>
      <c r="N68">
        <f>Input!J69</f>
        <v>17.69431714285713</v>
      </c>
      <c r="O68">
        <f t="shared" ref="O68:O83" si="18">N68-$N$3</f>
        <v>17.591293428571415</v>
      </c>
      <c r="P68">
        <f t="shared" ref="P68:P83" si="19">POWER(C68,$AB$3)*EXP(-D68)*$Z$3*$AA$3*$AB$3</f>
        <v>1.2399211699089256</v>
      </c>
      <c r="Q68">
        <f t="shared" ref="Q68:Q83" si="20">(O68-P68)^2</f>
        <v>267.36737474135725</v>
      </c>
      <c r="R68">
        <f t="shared" ref="R68:R83" si="21">(P68-$S$4)^2</f>
        <v>127.38240383153989</v>
      </c>
    </row>
    <row r="69" spans="1:18" x14ac:dyDescent="0.25">
      <c r="A69">
        <f>Input!G70</f>
        <v>66</v>
      </c>
      <c r="B69">
        <f t="shared" si="11"/>
        <v>66</v>
      </c>
      <c r="C69">
        <f t="shared" si="12"/>
        <v>1.8447602915032364</v>
      </c>
      <c r="D69">
        <f t="shared" si="13"/>
        <v>5.4733630818443686</v>
      </c>
      <c r="E69" s="4">
        <f>Input!I70</f>
        <v>1000.7977895714287</v>
      </c>
      <c r="F69">
        <f t="shared" si="14"/>
        <v>999.99935585714297</v>
      </c>
      <c r="G69">
        <f t="shared" si="15"/>
        <v>575.85327652449848</v>
      </c>
      <c r="H69">
        <f t="shared" si="16"/>
        <v>179899.89661325395</v>
      </c>
      <c r="I69">
        <f t="shared" si="17"/>
        <v>6006.0849647586238</v>
      </c>
      <c r="N69">
        <f>Input!J70</f>
        <v>18.132167857142917</v>
      </c>
      <c r="O69">
        <f t="shared" si="18"/>
        <v>18.029144142857202</v>
      </c>
      <c r="P69">
        <f t="shared" si="19"/>
        <v>1.0307651456869917</v>
      </c>
      <c r="Q69">
        <f t="shared" si="20"/>
        <v>288.9448885314373</v>
      </c>
      <c r="R69">
        <f t="shared" si="21"/>
        <v>132.14737937333811</v>
      </c>
    </row>
    <row r="70" spans="1:18" x14ac:dyDescent="0.25">
      <c r="A70">
        <f>Input!G71</f>
        <v>67</v>
      </c>
      <c r="B70">
        <f t="shared" si="11"/>
        <v>67</v>
      </c>
      <c r="C70">
        <f t="shared" si="12"/>
        <v>1.8727112050108612</v>
      </c>
      <c r="D70">
        <f t="shared" si="13"/>
        <v>5.7066871971697486</v>
      </c>
      <c r="E70" s="4">
        <f>Input!I71</f>
        <v>1019.0329810000001</v>
      </c>
      <c r="F70">
        <f t="shared" si="14"/>
        <v>1018.2345472857144</v>
      </c>
      <c r="G70">
        <f t="shared" si="15"/>
        <v>576.3583629413813</v>
      </c>
      <c r="H70">
        <f t="shared" si="16"/>
        <v>195254.56229070702</v>
      </c>
      <c r="I70">
        <f t="shared" si="17"/>
        <v>5928.0527580126463</v>
      </c>
      <c r="N70">
        <f>Input!J71</f>
        <v>18.235191428571397</v>
      </c>
      <c r="O70">
        <f t="shared" si="18"/>
        <v>18.132167714285682</v>
      </c>
      <c r="P70">
        <f t="shared" si="19"/>
        <v>0.85105604069835972</v>
      </c>
      <c r="Q70">
        <f t="shared" si="20"/>
        <v>298.63682067499599</v>
      </c>
      <c r="R70">
        <f t="shared" si="21"/>
        <v>136.3113801991974</v>
      </c>
    </row>
    <row r="71" spans="1:18" x14ac:dyDescent="0.25">
      <c r="A71">
        <f>Input!G72</f>
        <v>68</v>
      </c>
      <c r="B71">
        <f t="shared" si="11"/>
        <v>68</v>
      </c>
      <c r="C71">
        <f t="shared" si="12"/>
        <v>1.900662118518486</v>
      </c>
      <c r="D71">
        <f t="shared" si="13"/>
        <v>5.9462789373363485</v>
      </c>
      <c r="E71" s="4">
        <f>Input!I72</f>
        <v>1035.9546205714287</v>
      </c>
      <c r="F71">
        <f t="shared" si="14"/>
        <v>1035.156186857143</v>
      </c>
      <c r="G71">
        <f t="shared" si="15"/>
        <v>576.76784899651318</v>
      </c>
      <c r="H71">
        <f t="shared" si="16"/>
        <v>210119.8682866309</v>
      </c>
      <c r="I71">
        <f t="shared" si="17"/>
        <v>5865.1646219864679</v>
      </c>
      <c r="N71">
        <f>Input!J72</f>
        <v>16.921639571428614</v>
      </c>
      <c r="O71">
        <f t="shared" si="18"/>
        <v>16.818615857142898</v>
      </c>
      <c r="P71">
        <f t="shared" si="19"/>
        <v>0.69785629087188539</v>
      </c>
      <c r="Q71">
        <f t="shared" si="20"/>
        <v>259.87888899351833</v>
      </c>
      <c r="R71">
        <f t="shared" si="21"/>
        <v>139.9121400401163</v>
      </c>
    </row>
    <row r="72" spans="1:18" x14ac:dyDescent="0.25">
      <c r="A72">
        <f>Input!G73</f>
        <v>69</v>
      </c>
      <c r="B72">
        <f t="shared" si="11"/>
        <v>69</v>
      </c>
      <c r="C72">
        <f t="shared" si="12"/>
        <v>1.9286130320261108</v>
      </c>
      <c r="D72">
        <f t="shared" si="13"/>
        <v>6.1922107762772844</v>
      </c>
      <c r="E72" s="4">
        <f>Input!I73</f>
        <v>1051.1763694285714</v>
      </c>
      <c r="F72">
        <f t="shared" si="14"/>
        <v>1050.3779357142857</v>
      </c>
      <c r="G72">
        <f t="shared" si="15"/>
        <v>577.09761628619526</v>
      </c>
      <c r="H72">
        <f t="shared" si="16"/>
        <v>223994.26075795534</v>
      </c>
      <c r="I72">
        <f t="shared" si="17"/>
        <v>5814.7633329616938</v>
      </c>
      <c r="N72">
        <f>Input!J73</f>
        <v>15.221748857142757</v>
      </c>
      <c r="O72">
        <f t="shared" si="18"/>
        <v>15.118725142857043</v>
      </c>
      <c r="P72">
        <f t="shared" si="19"/>
        <v>0.5682763864234921</v>
      </c>
      <c r="Q72">
        <f t="shared" si="20"/>
        <v>211.71555901359869</v>
      </c>
      <c r="R72">
        <f t="shared" si="21"/>
        <v>142.99438885433906</v>
      </c>
    </row>
    <row r="73" spans="1:18" x14ac:dyDescent="0.25">
      <c r="A73">
        <f>Input!G74</f>
        <v>70</v>
      </c>
      <c r="B73">
        <f t="shared" si="11"/>
        <v>70</v>
      </c>
      <c r="C73">
        <f t="shared" si="12"/>
        <v>1.9565639455337356</v>
      </c>
      <c r="D73">
        <f t="shared" si="13"/>
        <v>6.4445549495806453</v>
      </c>
      <c r="E73" s="4">
        <f>Input!I74</f>
        <v>1063.5649671428571</v>
      </c>
      <c r="F73">
        <f t="shared" si="14"/>
        <v>1062.7665334285714</v>
      </c>
      <c r="G73">
        <f t="shared" si="15"/>
        <v>577.36139794518022</v>
      </c>
      <c r="H73">
        <f t="shared" si="16"/>
        <v>235618.14555364934</v>
      </c>
      <c r="I73">
        <f t="shared" si="17"/>
        <v>5774.6037863194742</v>
      </c>
      <c r="N73">
        <f>Input!J74</f>
        <v>12.388597714285652</v>
      </c>
      <c r="O73">
        <f t="shared" si="18"/>
        <v>12.285573999999938</v>
      </c>
      <c r="P73">
        <f t="shared" si="19"/>
        <v>0.45953133239554417</v>
      </c>
      <c r="Q73">
        <f t="shared" si="20"/>
        <v>139.85528517599965</v>
      </c>
      <c r="R73">
        <f t="shared" si="21"/>
        <v>145.60696673561401</v>
      </c>
    </row>
    <row r="74" spans="1:18" x14ac:dyDescent="0.25">
      <c r="A74">
        <f>Input!G75</f>
        <v>71</v>
      </c>
      <c r="B74">
        <f t="shared" si="11"/>
        <v>71</v>
      </c>
      <c r="C74">
        <f t="shared" si="12"/>
        <v>1.9845148590413604</v>
      </c>
      <c r="D74">
        <f t="shared" si="13"/>
        <v>6.7033834587112402</v>
      </c>
      <c r="E74" s="4">
        <f>Input!I75</f>
        <v>1075.7217615714285</v>
      </c>
      <c r="F74">
        <f t="shared" si="14"/>
        <v>1074.9233278571428</v>
      </c>
      <c r="G74">
        <f t="shared" si="15"/>
        <v>577.5709652856558</v>
      </c>
      <c r="H74">
        <f t="shared" si="16"/>
        <v>247359.37255543986</v>
      </c>
      <c r="I74">
        <f t="shared" si="17"/>
        <v>5742.7973192804347</v>
      </c>
      <c r="N74">
        <f>Input!J75</f>
        <v>12.156794428571402</v>
      </c>
      <c r="O74">
        <f t="shared" si="18"/>
        <v>12.053770714285688</v>
      </c>
      <c r="P74">
        <f t="shared" si="19"/>
        <v>0.36898479259708888</v>
      </c>
      <c r="Q74">
        <f t="shared" si="20"/>
        <v>136.53422203569207</v>
      </c>
      <c r="R74">
        <f t="shared" si="21"/>
        <v>147.80037416544951</v>
      </c>
    </row>
    <row r="75" spans="1:18" x14ac:dyDescent="0.25">
      <c r="A75">
        <f>Input!G76</f>
        <v>72</v>
      </c>
      <c r="B75">
        <f t="shared" si="11"/>
        <v>72</v>
      </c>
      <c r="C75">
        <f t="shared" si="12"/>
        <v>2.012465772548985</v>
      </c>
      <c r="D75">
        <f t="shared" si="13"/>
        <v>6.968768075098394</v>
      </c>
      <c r="E75" s="4">
        <f>Input!I76</f>
        <v>1088.3421624285716</v>
      </c>
      <c r="F75">
        <f t="shared" si="14"/>
        <v>1087.5437287142859</v>
      </c>
      <c r="G75">
        <f t="shared" si="15"/>
        <v>577.73632051027005</v>
      </c>
      <c r="H75">
        <f t="shared" si="16"/>
        <v>259903.59345969601</v>
      </c>
      <c r="I75">
        <f t="shared" si="17"/>
        <v>5717.7630115615884</v>
      </c>
      <c r="N75">
        <f>Input!J76</f>
        <v>12.620400857143068</v>
      </c>
      <c r="O75">
        <f t="shared" si="18"/>
        <v>12.517377142857354</v>
      </c>
      <c r="P75">
        <f t="shared" si="19"/>
        <v>0.29418148827923685</v>
      </c>
      <c r="Q75">
        <f t="shared" si="20"/>
        <v>149.40651201009734</v>
      </c>
      <c r="R75">
        <f t="shared" si="21"/>
        <v>149.62478477410801</v>
      </c>
    </row>
    <row r="76" spans="1:18" x14ac:dyDescent="0.25">
      <c r="A76">
        <f>Input!G77</f>
        <v>73</v>
      </c>
      <c r="B76">
        <f t="shared" si="11"/>
        <v>73</v>
      </c>
      <c r="C76">
        <f t="shared" si="12"/>
        <v>2.0404166860566098</v>
      </c>
      <c r="D76">
        <f t="shared" si="13"/>
        <v>7.2407803440958736</v>
      </c>
      <c r="E76" s="4">
        <f>Input!I77</f>
        <v>1098.799066</v>
      </c>
      <c r="F76">
        <f t="shared" si="14"/>
        <v>1098.0006322857143</v>
      </c>
      <c r="G76">
        <f t="shared" si="15"/>
        <v>577.86588941650643</v>
      </c>
      <c r="H76">
        <f t="shared" si="16"/>
        <v>270540.15073961701</v>
      </c>
      <c r="I76">
        <f t="shared" si="17"/>
        <v>5698.1848630128698</v>
      </c>
      <c r="N76">
        <f>Input!J77</f>
        <v>10.456903571428484</v>
      </c>
      <c r="O76">
        <f t="shared" si="18"/>
        <v>10.35387985714277</v>
      </c>
      <c r="P76">
        <f t="shared" si="19"/>
        <v>0.23286878384955506</v>
      </c>
      <c r="Q76">
        <f t="shared" si="20"/>
        <v>102.43486514572386</v>
      </c>
      <c r="R76">
        <f t="shared" si="21"/>
        <v>151.12851286375968</v>
      </c>
    </row>
    <row r="77" spans="1:18" x14ac:dyDescent="0.25">
      <c r="A77">
        <f>Input!G78</f>
        <v>74</v>
      </c>
      <c r="B77">
        <f t="shared" si="11"/>
        <v>74</v>
      </c>
      <c r="C77">
        <f t="shared" si="12"/>
        <v>2.0683675995642345</v>
      </c>
      <c r="D77">
        <f t="shared" si="13"/>
        <v>7.5194915888196752</v>
      </c>
      <c r="E77" s="4">
        <f>Input!I78</f>
        <v>1108.7150952857144</v>
      </c>
      <c r="F77">
        <f t="shared" si="14"/>
        <v>1107.9166615714287</v>
      </c>
      <c r="G77">
        <f t="shared" si="15"/>
        <v>577.96670911038177</v>
      </c>
      <c r="H77">
        <f t="shared" si="16"/>
        <v>280846.95211346587</v>
      </c>
      <c r="I77">
        <f t="shared" si="17"/>
        <v>5682.9740117998899</v>
      </c>
      <c r="N77">
        <f>Input!J78</f>
        <v>9.9160292857143304</v>
      </c>
      <c r="O77">
        <f t="shared" si="18"/>
        <v>9.8130055714286168</v>
      </c>
      <c r="P77">
        <f t="shared" si="19"/>
        <v>0.1830086529580584</v>
      </c>
      <c r="Q77">
        <f t="shared" si="20"/>
        <v>92.736840649752452</v>
      </c>
      <c r="R77">
        <f t="shared" si="21"/>
        <v>152.35690332613856</v>
      </c>
    </row>
    <row r="78" spans="1:18" x14ac:dyDescent="0.25">
      <c r="A78">
        <f>Input!G79</f>
        <v>75</v>
      </c>
      <c r="B78">
        <f t="shared" si="11"/>
        <v>75</v>
      </c>
      <c r="C78">
        <f t="shared" si="12"/>
        <v>2.0963185130718593</v>
      </c>
      <c r="D78">
        <f t="shared" si="13"/>
        <v>7.8049729138690331</v>
      </c>
      <c r="E78" s="4">
        <f>Input!I79</f>
        <v>1118.9144395714286</v>
      </c>
      <c r="F78">
        <f t="shared" si="14"/>
        <v>1118.1160058571429</v>
      </c>
      <c r="G78">
        <f t="shared" si="15"/>
        <v>578.04460683183049</v>
      </c>
      <c r="H78">
        <f t="shared" si="16"/>
        <v>291677.11604515824</v>
      </c>
      <c r="I78">
        <f t="shared" si="17"/>
        <v>5671.2353620794202</v>
      </c>
      <c r="N78">
        <f>Input!J79</f>
        <v>10.199344285714233</v>
      </c>
      <c r="O78">
        <f t="shared" si="18"/>
        <v>10.096320571428519</v>
      </c>
      <c r="P78">
        <f t="shared" si="19"/>
        <v>0.14278138244866692</v>
      </c>
      <c r="Q78">
        <f t="shared" si="20"/>
        <v>99.072942386557685</v>
      </c>
      <c r="R78">
        <f t="shared" si="21"/>
        <v>153.35159560163598</v>
      </c>
    </row>
    <row r="79" spans="1:18" x14ac:dyDescent="0.25">
      <c r="A79">
        <f>Input!G80</f>
        <v>76</v>
      </c>
      <c r="B79">
        <f t="shared" si="11"/>
        <v>76</v>
      </c>
      <c r="C79">
        <f t="shared" si="12"/>
        <v>2.1242694265794841</v>
      </c>
      <c r="D79">
        <f t="shared" si="13"/>
        <v>8.0972952089357406</v>
      </c>
      <c r="E79" s="4">
        <f>Input!I80</f>
        <v>1129.1137840000001</v>
      </c>
      <c r="F79">
        <f t="shared" si="14"/>
        <v>1128.3153502857144</v>
      </c>
      <c r="G79">
        <f t="shared" si="15"/>
        <v>578.10436702000379</v>
      </c>
      <c r="H79">
        <f t="shared" si="16"/>
        <v>302732.12610622012</v>
      </c>
      <c r="I79">
        <f t="shared" si="17"/>
        <v>5662.2381400750983</v>
      </c>
      <c r="N79">
        <f>Input!J80</f>
        <v>10.199344428571521</v>
      </c>
      <c r="O79">
        <f t="shared" si="18"/>
        <v>10.096320714285808</v>
      </c>
      <c r="P79">
        <f t="shared" si="19"/>
        <v>0.11058244693084768</v>
      </c>
      <c r="Q79">
        <f t="shared" si="20"/>
        <v>99.714968744117257</v>
      </c>
      <c r="R79">
        <f t="shared" si="21"/>
        <v>154.15010476984497</v>
      </c>
    </row>
    <row r="80" spans="1:18" x14ac:dyDescent="0.25">
      <c r="A80">
        <f>Input!G81</f>
        <v>77</v>
      </c>
      <c r="B80">
        <f t="shared" si="11"/>
        <v>77</v>
      </c>
      <c r="C80">
        <f t="shared" si="12"/>
        <v>2.1522203400871089</v>
      </c>
      <c r="D80">
        <f t="shared" si="13"/>
        <v>8.3965291523066234</v>
      </c>
      <c r="E80" s="4">
        <f>Input!I81</f>
        <v>1139.1328368571428</v>
      </c>
      <c r="F80">
        <f t="shared" si="14"/>
        <v>1138.3344031428571</v>
      </c>
      <c r="G80">
        <f t="shared" si="15"/>
        <v>578.14988468193644</v>
      </c>
      <c r="H80">
        <f t="shared" si="16"/>
        <v>313806.69472329359</v>
      </c>
      <c r="I80">
        <f t="shared" si="17"/>
        <v>5655.390000015329</v>
      </c>
      <c r="N80">
        <f>Input!J81</f>
        <v>10.019052857142697</v>
      </c>
      <c r="O80">
        <f t="shared" si="18"/>
        <v>9.9160291428569831</v>
      </c>
      <c r="P80">
        <f t="shared" si="19"/>
        <v>8.5013984684731564E-2</v>
      </c>
      <c r="Q80">
        <f t="shared" si="20"/>
        <v>96.648859040212571</v>
      </c>
      <c r="R80">
        <f t="shared" si="21"/>
        <v>154.7856602556642</v>
      </c>
    </row>
    <row r="81" spans="1:18" x14ac:dyDescent="0.25">
      <c r="A81">
        <f>Input!G82</f>
        <v>78</v>
      </c>
      <c r="B81">
        <f t="shared" si="11"/>
        <v>78</v>
      </c>
      <c r="C81">
        <f t="shared" si="12"/>
        <v>2.1801712535947337</v>
      </c>
      <c r="D81">
        <f t="shared" si="13"/>
        <v>8.7027452142635955</v>
      </c>
      <c r="E81" s="4">
        <f>Input!I82</f>
        <v>1148.0958969999999</v>
      </c>
      <c r="F81">
        <f t="shared" si="14"/>
        <v>1147.2974632857142</v>
      </c>
      <c r="G81">
        <f t="shared" si="15"/>
        <v>578.18430395060182</v>
      </c>
      <c r="H81">
        <f t="shared" si="16"/>
        <v>323889.78812839306</v>
      </c>
      <c r="I81">
        <f t="shared" si="17"/>
        <v>5650.2143665005196</v>
      </c>
      <c r="N81">
        <f>Input!J82</f>
        <v>8.9630601428571026</v>
      </c>
      <c r="O81">
        <f t="shared" si="18"/>
        <v>8.8600364285713891</v>
      </c>
      <c r="P81">
        <f t="shared" si="19"/>
        <v>6.4872240189787114E-2</v>
      </c>
      <c r="Q81">
        <f t="shared" si="20"/>
        <v>77.354913100590196</v>
      </c>
      <c r="R81">
        <f t="shared" si="21"/>
        <v>155.28724445500353</v>
      </c>
    </row>
    <row r="82" spans="1:18" x14ac:dyDescent="0.25">
      <c r="A82">
        <f>Input!G83</f>
        <v>79</v>
      </c>
      <c r="B82">
        <f t="shared" si="11"/>
        <v>79</v>
      </c>
      <c r="C82">
        <f t="shared" si="12"/>
        <v>2.2081221671023585</v>
      </c>
      <c r="D82">
        <f t="shared" si="13"/>
        <v>9.0160136603856849</v>
      </c>
      <c r="E82" s="4">
        <f>Input!I83</f>
        <v>1156.0544764285714</v>
      </c>
      <c r="F82">
        <f t="shared" si="14"/>
        <v>1155.2560427142857</v>
      </c>
      <c r="G82">
        <f t="shared" si="15"/>
        <v>578.21014141570799</v>
      </c>
      <c r="H82">
        <f t="shared" si="16"/>
        <v>332981.97220548795</v>
      </c>
      <c r="I82">
        <f t="shared" si="17"/>
        <v>5646.3307376841549</v>
      </c>
      <c r="N82">
        <f>Input!J83</f>
        <v>7.958579428571511</v>
      </c>
      <c r="O82">
        <f t="shared" si="18"/>
        <v>7.8555557142857966</v>
      </c>
      <c r="P82">
        <f t="shared" si="19"/>
        <v>4.9132224752952591E-2</v>
      </c>
      <c r="Q82">
        <f t="shared" si="20"/>
        <v>60.940247697930147</v>
      </c>
      <c r="R82">
        <f t="shared" si="21"/>
        <v>155.67977841282141</v>
      </c>
    </row>
    <row r="83" spans="1:18" x14ac:dyDescent="0.25">
      <c r="A83">
        <f>Input!G84</f>
        <v>80</v>
      </c>
      <c r="B83">
        <f t="shared" si="11"/>
        <v>80</v>
      </c>
      <c r="C83">
        <f t="shared" si="12"/>
        <v>2.2360730806099833</v>
      </c>
      <c r="D83">
        <f t="shared" si="13"/>
        <v>9.3364045547569994</v>
      </c>
      <c r="E83" s="4">
        <f>Input!I84</f>
        <v>1163.3176458571429</v>
      </c>
      <c r="F83">
        <f t="shared" si="14"/>
        <v>1162.5192121428572</v>
      </c>
      <c r="G83">
        <f t="shared" si="15"/>
        <v>578.229394378449</v>
      </c>
      <c r="H83">
        <f t="shared" si="16"/>
        <v>341394.59114316537</v>
      </c>
      <c r="I83">
        <f t="shared" si="17"/>
        <v>5643.4376933989606</v>
      </c>
      <c r="N83">
        <f>Input!J84</f>
        <v>7.263169428571473</v>
      </c>
      <c r="O83">
        <f t="shared" si="18"/>
        <v>7.1601457142857585</v>
      </c>
      <c r="P83">
        <f t="shared" si="19"/>
        <v>3.6930699455514852E-2</v>
      </c>
      <c r="Q83">
        <f t="shared" si="20"/>
        <v>50.740192147503031</v>
      </c>
      <c r="R83">
        <f t="shared" si="21"/>
        <v>155.98440830787658</v>
      </c>
    </row>
    <row r="84" spans="1:18" x14ac:dyDescent="0.25">
      <c r="A84">
        <f>Input!G85</f>
        <v>81</v>
      </c>
      <c r="E84" s="4">
        <f>Input!I85</f>
        <v>1169.2930192857143</v>
      </c>
      <c r="N84">
        <f>Input!J85</f>
        <v>5.9753734285714017</v>
      </c>
    </row>
    <row r="85" spans="1:18" x14ac:dyDescent="0.25">
      <c r="A85">
        <f>Input!G86</f>
        <v>82</v>
      </c>
      <c r="E85" s="4">
        <f>Input!I86</f>
        <v>1174.9335658571429</v>
      </c>
      <c r="N85">
        <f>Input!J86</f>
        <v>5.6405465714285583</v>
      </c>
    </row>
    <row r="86" spans="1:18" x14ac:dyDescent="0.25">
      <c r="A86">
        <f>Input!G87</f>
        <v>83</v>
      </c>
      <c r="E86" s="4">
        <f>Input!I87</f>
        <v>1180.8316715714286</v>
      </c>
      <c r="N86">
        <f>Input!J87</f>
        <v>5.898105714285748</v>
      </c>
    </row>
    <row r="87" spans="1:18" x14ac:dyDescent="0.25">
      <c r="A87">
        <f>Input!G88</f>
        <v>84</v>
      </c>
      <c r="E87" s="4">
        <f>Input!I88</f>
        <v>1187.2448957142858</v>
      </c>
      <c r="N87">
        <f>Input!J88</f>
        <v>6.4132241428571888</v>
      </c>
    </row>
    <row r="88" spans="1:18" x14ac:dyDescent="0.25">
      <c r="A88">
        <f>Input!G89</f>
        <v>85</v>
      </c>
      <c r="E88" s="4">
        <f>Input!I89</f>
        <v>1193.6838757142857</v>
      </c>
      <c r="N88">
        <f>Input!J89</f>
        <v>6.4389799999999013</v>
      </c>
    </row>
    <row r="89" spans="1:18" x14ac:dyDescent="0.25">
      <c r="A89">
        <f>Input!G90</f>
        <v>86</v>
      </c>
      <c r="E89" s="4">
        <f>Input!I90</f>
        <v>1199.8395405714286</v>
      </c>
      <c r="N89">
        <f>Input!J90</f>
        <v>6.1556648571429378</v>
      </c>
    </row>
    <row r="90" spans="1:18" x14ac:dyDescent="0.25">
      <c r="A90">
        <f>Input!G91</f>
        <v>87</v>
      </c>
      <c r="E90" s="4">
        <f>Input!I91</f>
        <v>1206.4845680000001</v>
      </c>
      <c r="N90">
        <f>Input!J91</f>
        <v>6.6450274285714386</v>
      </c>
    </row>
    <row r="91" spans="1:18" x14ac:dyDescent="0.25">
      <c r="A91">
        <f>Input!G92</f>
        <v>88</v>
      </c>
      <c r="E91" s="4">
        <f>Input!I92</f>
        <v>1213.6962257142859</v>
      </c>
      <c r="N91">
        <f>Input!J92</f>
        <v>7.2116577142858205</v>
      </c>
    </row>
    <row r="92" spans="1:18" x14ac:dyDescent="0.25">
      <c r="A92">
        <f>Input!G93</f>
        <v>89</v>
      </c>
      <c r="E92" s="4">
        <f>Input!I93</f>
        <v>1221.062418857143</v>
      </c>
      <c r="N92">
        <f>Input!J93</f>
        <v>7.3661931428571279</v>
      </c>
    </row>
    <row r="93" spans="1:18" x14ac:dyDescent="0.25">
      <c r="A93">
        <f>Input!G94</f>
        <v>90</v>
      </c>
      <c r="E93" s="4">
        <f>Input!I94</f>
        <v>1227.7332021428572</v>
      </c>
      <c r="N93">
        <f>Input!J94</f>
        <v>6.6707832857141511</v>
      </c>
    </row>
    <row r="94" spans="1:18" x14ac:dyDescent="0.25">
      <c r="A94">
        <f>Input!G95</f>
        <v>91</v>
      </c>
      <c r="E94" s="4">
        <f>Input!I95</f>
        <v>1233.3737487142857</v>
      </c>
      <c r="N94">
        <f>Input!J95</f>
        <v>5.6405465714285583</v>
      </c>
    </row>
    <row r="95" spans="1:18" x14ac:dyDescent="0.25">
      <c r="A95">
        <f>Input!G96</f>
        <v>92</v>
      </c>
      <c r="E95" s="4">
        <f>Input!I96</f>
        <v>1237.7007434285715</v>
      </c>
      <c r="N95">
        <f>Input!J96</f>
        <v>4.3269947142857745</v>
      </c>
    </row>
    <row r="96" spans="1:18" x14ac:dyDescent="0.25">
      <c r="A96">
        <f>Input!G97</f>
        <v>93</v>
      </c>
      <c r="E96" s="4">
        <f>Input!I97</f>
        <v>1241.9504702857143</v>
      </c>
      <c r="N96">
        <f>Input!J97</f>
        <v>4.2497268571428322</v>
      </c>
    </row>
    <row r="97" spans="1:14" x14ac:dyDescent="0.25">
      <c r="A97">
        <f>Input!G98</f>
        <v>94</v>
      </c>
      <c r="E97" s="4">
        <f>Input!I98</f>
        <v>1245.5047872857144</v>
      </c>
      <c r="N97">
        <f>Input!J98</f>
        <v>3.5543170000000828</v>
      </c>
    </row>
    <row r="98" spans="1:14" x14ac:dyDescent="0.25">
      <c r="A98">
        <f>Input!G99</f>
        <v>95</v>
      </c>
      <c r="E98" s="4">
        <f>Input!I99</f>
        <v>1248.6470094285712</v>
      </c>
      <c r="N98">
        <f>Input!J99</f>
        <v>3.1422221428567809</v>
      </c>
    </row>
    <row r="99" spans="1:14" x14ac:dyDescent="0.25">
      <c r="A99">
        <f>Input!G100</f>
        <v>96</v>
      </c>
      <c r="E99" s="4">
        <f>Input!I100</f>
        <v>1251.6346961428571</v>
      </c>
      <c r="N99">
        <f>Input!J100</f>
        <v>2.9876867142859282</v>
      </c>
    </row>
    <row r="100" spans="1:14" x14ac:dyDescent="0.25">
      <c r="A100">
        <f>Input!G101</f>
        <v>97</v>
      </c>
      <c r="E100" s="4">
        <f>Input!I101</f>
        <v>1255.1890131428572</v>
      </c>
      <c r="N100">
        <f>Input!J101</f>
        <v>3.5543170000000828</v>
      </c>
    </row>
    <row r="101" spans="1:14" x14ac:dyDescent="0.25">
      <c r="A101">
        <f>Input!G102</f>
        <v>98</v>
      </c>
      <c r="E101" s="4">
        <f>Input!I102</f>
        <v>1258.5115267142858</v>
      </c>
      <c r="N101">
        <f>Input!J102</f>
        <v>3.3225135714285443</v>
      </c>
    </row>
    <row r="102" spans="1:14" x14ac:dyDescent="0.25">
      <c r="A102">
        <f>Input!G103</f>
        <v>99</v>
      </c>
      <c r="E102" s="4">
        <f>Input!I103</f>
        <v>1262.4521824285714</v>
      </c>
      <c r="N102">
        <f>Input!J103</f>
        <v>3.94065571428564</v>
      </c>
    </row>
    <row r="103" spans="1:14" x14ac:dyDescent="0.25">
      <c r="A103">
        <f>Input!G104</f>
        <v>100</v>
      </c>
      <c r="E103" s="4">
        <f>Input!I104</f>
        <v>1265.8519638571429</v>
      </c>
      <c r="N103">
        <f>Input!J104</f>
        <v>3.3997814285714867</v>
      </c>
    </row>
  </sheetData>
  <mergeCells count="3">
    <mergeCell ref="E1:L1"/>
    <mergeCell ref="N1:U1"/>
    <mergeCell ref="AD3:AK18"/>
  </mergeCells>
  <conditionalFormatting sqref="Y6">
    <cfRule type="cellIs" dxfId="5" priority="1" operator="greaterThan">
      <formula>0.05</formula>
    </cfRule>
    <cfRule type="cellIs" dxfId="4" priority="2" operator="between">
      <formula>0.05</formula>
      <formula>0.025</formula>
    </cfRule>
    <cfRule type="cellIs" dxfId="3" priority="3" operator="lessThan">
      <formula>0.025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4"/>
  <sheetViews>
    <sheetView topLeftCell="C1" workbookViewId="0">
      <selection activeCell="D1" sqref="D1:L1"/>
    </sheetView>
  </sheetViews>
  <sheetFormatPr defaultRowHeight="15" x14ac:dyDescent="0.25"/>
  <cols>
    <col min="7" max="7" width="12.42578125" bestFit="1" customWidth="1"/>
    <col min="8" max="8" width="12" bestFit="1" customWidth="1"/>
    <col min="9" max="10" width="12" customWidth="1"/>
    <col min="11" max="11" width="12" bestFit="1" customWidth="1"/>
    <col min="16" max="17" width="12" bestFit="1" customWidth="1"/>
    <col min="18" max="19" width="12" customWidth="1"/>
    <col min="20" max="20" width="12" bestFit="1" customWidth="1"/>
    <col min="23" max="23" width="11.28515625" bestFit="1" customWidth="1"/>
  </cols>
  <sheetData>
    <row r="1" spans="1:27" ht="18" x14ac:dyDescent="0.35">
      <c r="D1" s="30" t="s">
        <v>18</v>
      </c>
      <c r="E1" s="30"/>
      <c r="F1" s="30"/>
      <c r="G1" s="30"/>
      <c r="H1" s="30"/>
      <c r="I1" s="30"/>
      <c r="J1" s="30"/>
      <c r="K1" s="30"/>
      <c r="L1" s="30"/>
      <c r="N1" s="31" t="s">
        <v>19</v>
      </c>
      <c r="O1" s="31"/>
      <c r="P1" s="31"/>
      <c r="Q1" s="31"/>
      <c r="R1" s="31"/>
      <c r="S1" s="31"/>
      <c r="T1" s="31"/>
      <c r="U1" s="31"/>
    </row>
    <row r="2" spans="1:27" x14ac:dyDescent="0.25">
      <c r="A2" t="s">
        <v>30</v>
      </c>
      <c r="B2" t="s">
        <v>9</v>
      </c>
      <c r="C2" t="s">
        <v>463</v>
      </c>
      <c r="D2" t="s">
        <v>15</v>
      </c>
      <c r="E2" t="s">
        <v>0</v>
      </c>
      <c r="F2" t="s">
        <v>16</v>
      </c>
      <c r="G2" t="s">
        <v>8</v>
      </c>
      <c r="H2" t="s">
        <v>2</v>
      </c>
      <c r="K2" t="s">
        <v>4</v>
      </c>
      <c r="L2" t="s">
        <v>3</v>
      </c>
      <c r="N2" t="s">
        <v>0</v>
      </c>
      <c r="O2" t="s">
        <v>16</v>
      </c>
      <c r="P2" t="s">
        <v>8</v>
      </c>
      <c r="Q2" t="s">
        <v>2</v>
      </c>
      <c r="T2" t="s">
        <v>4</v>
      </c>
      <c r="U2" t="s">
        <v>3</v>
      </c>
      <c r="W2" t="s">
        <v>7</v>
      </c>
      <c r="Y2" t="s">
        <v>10</v>
      </c>
      <c r="Z2" t="s">
        <v>13</v>
      </c>
      <c r="AA2" t="s">
        <v>12</v>
      </c>
    </row>
    <row r="3" spans="1:27" x14ac:dyDescent="0.25">
      <c r="A3">
        <f>Input!G4</f>
        <v>0</v>
      </c>
      <c r="B3">
        <f>A3-$A$3</f>
        <v>0</v>
      </c>
      <c r="C3">
        <f>EXP(B3)</f>
        <v>1</v>
      </c>
      <c r="D3" s="4">
        <f>((C3-$Z$3)/$AA$3)</f>
        <v>-2.742751828078053</v>
      </c>
      <c r="E3" s="4">
        <f>Input!I4</f>
        <v>0.79843371428571441</v>
      </c>
      <c r="F3">
        <f>E3-$E$3</f>
        <v>0</v>
      </c>
      <c r="G3">
        <f>P3</f>
        <v>0</v>
      </c>
      <c r="H3">
        <f>(F3-G3)^2</f>
        <v>0</v>
      </c>
      <c r="I3">
        <f>(G3-$J$4)^2</f>
        <v>270105.52835864777</v>
      </c>
      <c r="J3" s="2" t="s">
        <v>11</v>
      </c>
      <c r="K3" s="23">
        <f>SUM(H3:H161)</f>
        <v>31423170.739442319</v>
      </c>
      <c r="L3">
        <f>1-(K3/K5)</f>
        <v>-0.7653927363013695</v>
      </c>
      <c r="N3" s="4">
        <f>Input!J4</f>
        <v>0.10302371428571433</v>
      </c>
      <c r="O3">
        <f>N3-$N$3</f>
        <v>0</v>
      </c>
      <c r="P3" s="4">
        <v>0</v>
      </c>
      <c r="Q3">
        <f>(O3-P3)^2</f>
        <v>0</v>
      </c>
      <c r="R3">
        <f>(O3-$S$4)^2</f>
        <v>200.17061935405536</v>
      </c>
      <c r="S3" s="2" t="s">
        <v>11</v>
      </c>
      <c r="T3" s="23">
        <f>SUM(Q4:Q167)</f>
        <v>22230.90955745793</v>
      </c>
      <c r="U3">
        <f>1-(T3/T5)</f>
        <v>-4.1202545076289985</v>
      </c>
      <c r="W3">
        <f>COUNT(B4:B500)</f>
        <v>81</v>
      </c>
      <c r="Y3">
        <v>1960.5215182617712</v>
      </c>
      <c r="Z3">
        <v>34.861429552128349</v>
      </c>
      <c r="AA3">
        <v>12.345786886543175</v>
      </c>
    </row>
    <row r="4" spans="1:27" x14ac:dyDescent="0.25">
      <c r="A4">
        <f>Input!G5</f>
        <v>1</v>
      </c>
      <c r="B4">
        <f t="shared" ref="B4:B67" si="0">A4-$A$3</f>
        <v>1</v>
      </c>
      <c r="C4">
        <f t="shared" ref="C4:C67" si="1">EXP(B4)</f>
        <v>2.7182818284590451</v>
      </c>
      <c r="D4" s="4">
        <f t="shared" ref="D4:D67" si="2">((C4-$Z$3)/$AA$3)</f>
        <v>-2.6035722160978754</v>
      </c>
      <c r="E4" s="4">
        <f>Input!I5</f>
        <v>1.0559928571428574</v>
      </c>
      <c r="F4">
        <f t="shared" ref="F4:F67" si="3">E4-$E$3</f>
        <v>0.25755914285714299</v>
      </c>
      <c r="G4">
        <f>P4</f>
        <v>2.1370326615924773</v>
      </c>
      <c r="H4">
        <f>(F4-G4)^2</f>
        <v>3.5324207076273786</v>
      </c>
      <c r="I4">
        <f t="shared" ref="I4:I67" si="4">(G4-$J$4)^2</f>
        <v>267888.79181253078</v>
      </c>
      <c r="J4">
        <f>AVERAGE(F3:F161)</f>
        <v>519.71677706097557</v>
      </c>
      <c r="K4" t="s">
        <v>5</v>
      </c>
      <c r="L4" t="s">
        <v>6</v>
      </c>
      <c r="N4" s="4">
        <f>Input!J5</f>
        <v>0.25755914285714299</v>
      </c>
      <c r="O4">
        <f>N4-$N$3</f>
        <v>0.15453542857142866</v>
      </c>
      <c r="P4">
        <f>$Y$3*((1/$AA$3)*(1/SQRT(2*PI()))*EXP(-1*D4*D4/2))</f>
        <v>2.1370326615924773</v>
      </c>
      <c r="Q4">
        <f>(O4-P4)^2</f>
        <v>3.9302952789361139</v>
      </c>
      <c r="R4">
        <f t="shared" ref="R4:R67" si="5">(O4-$S$4)^2</f>
        <v>195.82171456143129</v>
      </c>
      <c r="S4">
        <f>AVERAGE(O3:O167)</f>
        <v>14.148166642857136</v>
      </c>
      <c r="T4" t="s">
        <v>5</v>
      </c>
      <c r="U4" t="s">
        <v>6</v>
      </c>
    </row>
    <row r="5" spans="1:27" x14ac:dyDescent="0.25">
      <c r="A5">
        <f>Input!G6</f>
        <v>2</v>
      </c>
      <c r="B5">
        <f t="shared" si="0"/>
        <v>2</v>
      </c>
      <c r="C5">
        <f t="shared" si="1"/>
        <v>7.3890560989306504</v>
      </c>
      <c r="D5" s="4">
        <f t="shared" si="2"/>
        <v>-2.2252428059601774</v>
      </c>
      <c r="E5" s="4">
        <f>Input!I6</f>
        <v>1.3908198571428574</v>
      </c>
      <c r="F5">
        <f t="shared" si="3"/>
        <v>0.59238614285714297</v>
      </c>
      <c r="G5">
        <f>G4+P5</f>
        <v>7.4644130315874202</v>
      </c>
      <c r="H5">
        <f t="shared" ref="H5:H68" si="6">(F5-G5)^2</f>
        <v>47.224753559431932</v>
      </c>
      <c r="I5">
        <f t="shared" si="4"/>
        <v>262402.48445369676</v>
      </c>
      <c r="K5">
        <f>SUM(I3:I161)</f>
        <v>17799535.532969408</v>
      </c>
      <c r="L5">
        <f>1-((1-L3)*(W3-1)/(W3-1-1))</f>
        <v>-0.78773947979885506</v>
      </c>
      <c r="N5" s="4">
        <f>Input!J6</f>
        <v>0.33482699999999999</v>
      </c>
      <c r="O5">
        <f t="shared" ref="O5:O68" si="7">N5-$N$3</f>
        <v>0.23180328571428566</v>
      </c>
      <c r="P5">
        <f t="shared" ref="P5:P68" si="8">$Y$3*((1/$AA$3)*(1/SQRT(2*PI()))*EXP(-1*D5*D5/2))</f>
        <v>5.3273803699949429</v>
      </c>
      <c r="Q5">
        <f t="shared" ref="Q5:Q68" si="9">(O5-P5)^2</f>
        <v>25.964905821846166</v>
      </c>
      <c r="R5">
        <f t="shared" si="5"/>
        <v>193.66516908802825</v>
      </c>
      <c r="T5">
        <f>SUM(R4:R167)</f>
        <v>4341.7587005362057</v>
      </c>
      <c r="U5">
        <f>1-((1-U3)*(Y3-1)/(Y3-1-1))</f>
        <v>-4.1228688544512755</v>
      </c>
    </row>
    <row r="6" spans="1:27" x14ac:dyDescent="0.25">
      <c r="A6">
        <f>Input!G7</f>
        <v>3</v>
      </c>
      <c r="B6">
        <f t="shared" si="0"/>
        <v>3</v>
      </c>
      <c r="C6">
        <f t="shared" si="1"/>
        <v>20.085536923187668</v>
      </c>
      <c r="D6" s="4">
        <f t="shared" si="2"/>
        <v>-1.1968368452112441</v>
      </c>
      <c r="E6" s="4">
        <f>Input!I7</f>
        <v>1.6998909999999998</v>
      </c>
      <c r="F6">
        <f t="shared" si="3"/>
        <v>0.90145728571428541</v>
      </c>
      <c r="G6">
        <f t="shared" ref="G6:G69" si="10">G5+P6</f>
        <v>38.418442554684681</v>
      </c>
      <c r="H6">
        <f t="shared" si="6"/>
        <v>1407.5241836721416</v>
      </c>
      <c r="I6">
        <f t="shared" si="4"/>
        <v>231648.08679852946</v>
      </c>
      <c r="N6" s="4">
        <f>Input!J7</f>
        <v>0.30907114285714243</v>
      </c>
      <c r="O6">
        <f t="shared" si="7"/>
        <v>0.2060474285714281</v>
      </c>
      <c r="P6">
        <f t="shared" si="8"/>
        <v>30.954029523097262</v>
      </c>
      <c r="Q6">
        <f t="shared" si="9"/>
        <v>945.43840288528133</v>
      </c>
      <c r="R6">
        <f t="shared" si="5"/>
        <v>194.38268818535471</v>
      </c>
    </row>
    <row r="7" spans="1:27" x14ac:dyDescent="0.25">
      <c r="A7">
        <f>Input!G8</f>
        <v>4</v>
      </c>
      <c r="B7">
        <f t="shared" si="0"/>
        <v>4</v>
      </c>
      <c r="C7">
        <f t="shared" si="1"/>
        <v>54.598150033144236</v>
      </c>
      <c r="D7" s="4">
        <f t="shared" si="2"/>
        <v>1.5986603901715475</v>
      </c>
      <c r="E7" s="4">
        <f>Input!I8</f>
        <v>2.1377415714285712</v>
      </c>
      <c r="F7">
        <f t="shared" si="3"/>
        <v>1.3393078571428569</v>
      </c>
      <c r="G7">
        <f t="shared" si="10"/>
        <v>56.070544748267977</v>
      </c>
      <c r="H7">
        <f t="shared" si="6"/>
        <v>2995.5082916324554</v>
      </c>
      <c r="I7">
        <f t="shared" si="4"/>
        <v>214967.82873776922</v>
      </c>
      <c r="N7" s="4">
        <f>Input!J8</f>
        <v>0.43785057142857142</v>
      </c>
      <c r="O7">
        <f t="shared" si="7"/>
        <v>0.33482685714285709</v>
      </c>
      <c r="P7">
        <f t="shared" si="8"/>
        <v>17.652102193583296</v>
      </c>
      <c r="Q7">
        <f t="shared" si="9"/>
        <v>299.88802507808833</v>
      </c>
      <c r="R7">
        <f t="shared" si="5"/>
        <v>190.808356035597</v>
      </c>
      <c r="T7" s="17"/>
      <c r="U7" s="18"/>
    </row>
    <row r="8" spans="1:27" x14ac:dyDescent="0.25">
      <c r="A8">
        <f>Input!G9</f>
        <v>5</v>
      </c>
      <c r="B8">
        <f t="shared" si="0"/>
        <v>5</v>
      </c>
      <c r="C8">
        <f t="shared" si="1"/>
        <v>148.4131591025766</v>
      </c>
      <c r="D8" s="4">
        <f t="shared" si="2"/>
        <v>9.1976097266200885</v>
      </c>
      <c r="E8" s="4">
        <f>Input!I9</f>
        <v>2.7558835714285719</v>
      </c>
      <c r="F8">
        <f t="shared" si="3"/>
        <v>1.9574498571428576</v>
      </c>
      <c r="G8">
        <f t="shared" si="10"/>
        <v>56.070544748267977</v>
      </c>
      <c r="H8">
        <f t="shared" si="6"/>
        <v>2928.2270386959117</v>
      </c>
      <c r="I8">
        <f t="shared" si="4"/>
        <v>214967.82873776922</v>
      </c>
      <c r="N8" s="4">
        <f>Input!J9</f>
        <v>0.61814200000000064</v>
      </c>
      <c r="O8">
        <f t="shared" si="7"/>
        <v>0.51511828571428631</v>
      </c>
      <c r="P8">
        <f t="shared" si="8"/>
        <v>2.7037687730027737E-17</v>
      </c>
      <c r="Q8">
        <f t="shared" si="9"/>
        <v>0.2653468482772251</v>
      </c>
      <c r="R8">
        <f t="shared" si="5"/>
        <v>185.86000750819534</v>
      </c>
      <c r="T8" s="19" t="s">
        <v>28</v>
      </c>
      <c r="U8" s="24">
        <f>SQRT((U5-L5)^2)</f>
        <v>3.3351293746524204</v>
      </c>
    </row>
    <row r="9" spans="1:27" x14ac:dyDescent="0.25">
      <c r="A9">
        <f>Input!G10</f>
        <v>6</v>
      </c>
      <c r="B9">
        <f t="shared" si="0"/>
        <v>6</v>
      </c>
      <c r="C9">
        <f t="shared" si="1"/>
        <v>403.42879349273511</v>
      </c>
      <c r="D9" s="4">
        <f t="shared" si="2"/>
        <v>29.853695623269076</v>
      </c>
      <c r="E9" s="4">
        <f>Input!I10</f>
        <v>3.6315848571428573</v>
      </c>
      <c r="F9">
        <f t="shared" si="3"/>
        <v>2.833151142857143</v>
      </c>
      <c r="G9">
        <f t="shared" si="10"/>
        <v>56.070544748267977</v>
      </c>
      <c r="H9">
        <f t="shared" si="6"/>
        <v>2834.2200778974388</v>
      </c>
      <c r="I9">
        <f t="shared" si="4"/>
        <v>214967.82873776922</v>
      </c>
      <c r="N9" s="4">
        <f>Input!J10</f>
        <v>0.8757012857142854</v>
      </c>
      <c r="O9">
        <f t="shared" si="7"/>
        <v>0.77267757142857107</v>
      </c>
      <c r="P9">
        <f t="shared" si="8"/>
        <v>1.8654066528481725E-192</v>
      </c>
      <c r="Q9">
        <f t="shared" si="9"/>
        <v>0.59703062938875451</v>
      </c>
      <c r="R9">
        <f t="shared" si="5"/>
        <v>178.90370789990496</v>
      </c>
      <c r="T9" s="21"/>
      <c r="U9" s="22"/>
    </row>
    <row r="10" spans="1:27" x14ac:dyDescent="0.25">
      <c r="A10">
        <f>Input!G11</f>
        <v>7</v>
      </c>
      <c r="B10">
        <f t="shared" si="0"/>
        <v>7</v>
      </c>
      <c r="C10">
        <f t="shared" si="1"/>
        <v>1096.6331584284585</v>
      </c>
      <c r="D10" s="4">
        <f t="shared" si="2"/>
        <v>86.002758563219189</v>
      </c>
      <c r="E10" s="4">
        <f>Input!I11</f>
        <v>4.9966485714285716</v>
      </c>
      <c r="F10">
        <f t="shared" si="3"/>
        <v>4.1982148571428572</v>
      </c>
      <c r="G10">
        <f t="shared" si="10"/>
        <v>56.070544748267977</v>
      </c>
      <c r="H10">
        <f t="shared" si="6"/>
        <v>2690.7386083337124</v>
      </c>
      <c r="I10">
        <f t="shared" si="4"/>
        <v>214967.82873776922</v>
      </c>
      <c r="N10" s="4">
        <f>Input!J11</f>
        <v>1.3650637142857143</v>
      </c>
      <c r="O10">
        <f t="shared" si="7"/>
        <v>1.2620399999999998</v>
      </c>
      <c r="P10">
        <f t="shared" si="8"/>
        <v>0</v>
      </c>
      <c r="Q10">
        <f t="shared" si="9"/>
        <v>1.5927449615999996</v>
      </c>
      <c r="R10">
        <f t="shared" si="5"/>
        <v>166.05225985575251</v>
      </c>
    </row>
    <row r="11" spans="1:27" x14ac:dyDescent="0.25">
      <c r="A11">
        <f>Input!G12</f>
        <v>8</v>
      </c>
      <c r="B11">
        <f t="shared" si="0"/>
        <v>8</v>
      </c>
      <c r="C11">
        <f t="shared" si="1"/>
        <v>2980.9579870417283</v>
      </c>
      <c r="D11" s="4">
        <f t="shared" si="2"/>
        <v>238.6317360378888</v>
      </c>
      <c r="E11" s="4">
        <f>Input!I12</f>
        <v>6.2071768571428567</v>
      </c>
      <c r="F11">
        <f t="shared" si="3"/>
        <v>5.4087431428571424</v>
      </c>
      <c r="G11">
        <f t="shared" si="10"/>
        <v>56.070544748267977</v>
      </c>
      <c r="H11">
        <f t="shared" si="6"/>
        <v>2566.6181419060081</v>
      </c>
      <c r="I11">
        <f t="shared" si="4"/>
        <v>214967.82873776922</v>
      </c>
      <c r="N11" s="4">
        <f>Input!J12</f>
        <v>1.2105282857142852</v>
      </c>
      <c r="O11">
        <f t="shared" si="7"/>
        <v>1.1075045714285707</v>
      </c>
      <c r="P11">
        <f t="shared" si="8"/>
        <v>0</v>
      </c>
      <c r="Q11">
        <f t="shared" si="9"/>
        <v>1.2265663757351821</v>
      </c>
      <c r="R11">
        <f t="shared" si="5"/>
        <v>170.05886726119556</v>
      </c>
    </row>
    <row r="12" spans="1:27" x14ac:dyDescent="0.25">
      <c r="A12">
        <f>Input!G13</f>
        <v>9</v>
      </c>
      <c r="B12">
        <f t="shared" si="0"/>
        <v>9</v>
      </c>
      <c r="C12">
        <f t="shared" si="1"/>
        <v>8103.0839275753842</v>
      </c>
      <c r="D12" s="4">
        <f t="shared" si="2"/>
        <v>653.52031200356816</v>
      </c>
      <c r="E12" s="4">
        <f>Input!I13</f>
        <v>9.8130055714285724</v>
      </c>
      <c r="F12">
        <f t="shared" si="3"/>
        <v>9.0145718571428581</v>
      </c>
      <c r="G12">
        <f t="shared" si="10"/>
        <v>56.070544748267977</v>
      </c>
      <c r="H12">
        <f t="shared" si="6"/>
        <v>2214.2645847303024</v>
      </c>
      <c r="I12">
        <f t="shared" si="4"/>
        <v>214967.82873776922</v>
      </c>
      <c r="N12" s="4">
        <f>Input!J13</f>
        <v>3.6058287142857157</v>
      </c>
      <c r="O12">
        <f t="shared" si="7"/>
        <v>3.5028050000000013</v>
      </c>
      <c r="P12">
        <f t="shared" si="8"/>
        <v>0</v>
      </c>
      <c r="Q12">
        <f t="shared" si="9"/>
        <v>12.269642868025009</v>
      </c>
      <c r="R12">
        <f t="shared" si="5"/>
        <v>113.32372450721398</v>
      </c>
    </row>
    <row r="13" spans="1:27" x14ac:dyDescent="0.25">
      <c r="A13">
        <f>Input!G14</f>
        <v>10</v>
      </c>
      <c r="B13">
        <f t="shared" si="0"/>
        <v>10</v>
      </c>
      <c r="C13">
        <f t="shared" si="1"/>
        <v>22026.465794806718</v>
      </c>
      <c r="D13" s="4">
        <f t="shared" si="2"/>
        <v>1781.3043888863244</v>
      </c>
      <c r="E13" s="4">
        <f>Input!I14</f>
        <v>15.221748714285713</v>
      </c>
      <c r="F13">
        <f t="shared" si="3"/>
        <v>14.423314999999999</v>
      </c>
      <c r="G13">
        <f t="shared" si="10"/>
        <v>56.070544748267977</v>
      </c>
      <c r="H13">
        <f t="shared" si="6"/>
        <v>1734.4917457050169</v>
      </c>
      <c r="I13">
        <f t="shared" si="4"/>
        <v>214967.82873776922</v>
      </c>
      <c r="N13" s="4">
        <f>Input!J14</f>
        <v>5.4087431428571406</v>
      </c>
      <c r="O13">
        <f t="shared" si="7"/>
        <v>5.3057194285714262</v>
      </c>
      <c r="P13">
        <f t="shared" si="8"/>
        <v>0</v>
      </c>
      <c r="Q13">
        <f t="shared" si="9"/>
        <v>28.150658654720303</v>
      </c>
      <c r="R13">
        <f t="shared" si="5"/>
        <v>78.188872737429094</v>
      </c>
    </row>
    <row r="14" spans="1:27" x14ac:dyDescent="0.25">
      <c r="A14">
        <f>Input!G15</f>
        <v>11</v>
      </c>
      <c r="B14">
        <f t="shared" si="0"/>
        <v>11</v>
      </c>
      <c r="C14">
        <f t="shared" si="1"/>
        <v>59874.141715197817</v>
      </c>
      <c r="D14" s="4">
        <f t="shared" si="2"/>
        <v>4846.9393515021793</v>
      </c>
      <c r="E14" s="4">
        <f>Input!I15</f>
        <v>20.913807142857141</v>
      </c>
      <c r="F14">
        <f t="shared" si="3"/>
        <v>20.115373428571427</v>
      </c>
      <c r="G14">
        <f t="shared" si="10"/>
        <v>56.070544748267977</v>
      </c>
      <c r="H14">
        <f t="shared" si="6"/>
        <v>1292.7743446287291</v>
      </c>
      <c r="I14">
        <f t="shared" si="4"/>
        <v>214967.82873776922</v>
      </c>
      <c r="N14" s="4">
        <f>Input!J15</f>
        <v>5.6920584285714284</v>
      </c>
      <c r="O14">
        <f t="shared" si="7"/>
        <v>5.589034714285714</v>
      </c>
      <c r="P14">
        <f t="shared" si="8"/>
        <v>0</v>
      </c>
      <c r="Q14">
        <f t="shared" si="9"/>
        <v>31.237309037490792</v>
      </c>
      <c r="R14">
        <f t="shared" si="5"/>
        <v>73.258739370690733</v>
      </c>
    </row>
    <row r="15" spans="1:27" x14ac:dyDescent="0.25">
      <c r="A15">
        <f>Input!G16</f>
        <v>12</v>
      </c>
      <c r="B15">
        <f t="shared" si="0"/>
        <v>12</v>
      </c>
      <c r="C15">
        <f t="shared" si="1"/>
        <v>162754.79141900392</v>
      </c>
      <c r="D15" s="4">
        <f t="shared" si="2"/>
        <v>13180.199163069581</v>
      </c>
      <c r="E15" s="4">
        <f>Input!I16</f>
        <v>27.275519428571432</v>
      </c>
      <c r="F15">
        <f t="shared" si="3"/>
        <v>26.477085714285717</v>
      </c>
      <c r="G15">
        <f t="shared" si="10"/>
        <v>56.070544748267977</v>
      </c>
      <c r="H15">
        <f t="shared" si="6"/>
        <v>875.77281759598623</v>
      </c>
      <c r="I15">
        <f t="shared" si="4"/>
        <v>214967.82873776922</v>
      </c>
      <c r="N15" s="4">
        <f>Input!J16</f>
        <v>6.3617122857142903</v>
      </c>
      <c r="O15">
        <f t="shared" si="7"/>
        <v>6.2586885714285758</v>
      </c>
      <c r="P15">
        <f t="shared" si="8"/>
        <v>0</v>
      </c>
      <c r="Q15">
        <f t="shared" si="9"/>
        <v>39.171182634130666</v>
      </c>
      <c r="R15">
        <f t="shared" si="5"/>
        <v>62.243864239552117</v>
      </c>
    </row>
    <row r="16" spans="1:27" x14ac:dyDescent="0.25">
      <c r="A16">
        <f>Input!G17</f>
        <v>13</v>
      </c>
      <c r="B16">
        <f t="shared" si="0"/>
        <v>13</v>
      </c>
      <c r="C16">
        <f t="shared" si="1"/>
        <v>442413.39200892049</v>
      </c>
      <c r="D16" s="4">
        <f t="shared" si="2"/>
        <v>35832.3478806813</v>
      </c>
      <c r="E16" s="4">
        <f>Input!I17</f>
        <v>34.512932999999997</v>
      </c>
      <c r="F16">
        <f t="shared" si="3"/>
        <v>33.714499285714282</v>
      </c>
      <c r="G16">
        <f t="shared" si="10"/>
        <v>56.070544748267977</v>
      </c>
      <c r="H16">
        <f t="shared" si="6"/>
        <v>499.79276872376767</v>
      </c>
      <c r="I16">
        <f t="shared" si="4"/>
        <v>214967.82873776922</v>
      </c>
      <c r="N16" s="4">
        <f>Input!J17</f>
        <v>7.237413571428565</v>
      </c>
      <c r="O16">
        <f t="shared" si="7"/>
        <v>7.1343898571428506</v>
      </c>
      <c r="P16">
        <f t="shared" si="8"/>
        <v>0</v>
      </c>
      <c r="Q16">
        <f t="shared" si="9"/>
        <v>50.899518633702783</v>
      </c>
      <c r="R16">
        <f t="shared" si="5"/>
        <v>49.193064799824619</v>
      </c>
    </row>
    <row r="17" spans="1:18" x14ac:dyDescent="0.25">
      <c r="A17">
        <f>Input!G18</f>
        <v>14</v>
      </c>
      <c r="B17">
        <f t="shared" si="0"/>
        <v>14</v>
      </c>
      <c r="C17">
        <f t="shared" si="1"/>
        <v>1202604.2841647768</v>
      </c>
      <c r="D17" s="4">
        <f t="shared" si="2"/>
        <v>97407.272115317115</v>
      </c>
      <c r="E17" s="4">
        <f>Input!I18</f>
        <v>41.647322857142854</v>
      </c>
      <c r="F17">
        <f t="shared" si="3"/>
        <v>40.848889142857139</v>
      </c>
      <c r="G17">
        <f t="shared" si="10"/>
        <v>56.070544748267977</v>
      </c>
      <c r="H17">
        <f t="shared" si="6"/>
        <v>231.69879936973518</v>
      </c>
      <c r="I17">
        <f t="shared" si="4"/>
        <v>214967.82873776922</v>
      </c>
      <c r="N17" s="4">
        <f>Input!J18</f>
        <v>7.1343898571428568</v>
      </c>
      <c r="O17">
        <f t="shared" si="7"/>
        <v>7.0313661428571423</v>
      </c>
      <c r="P17">
        <f t="shared" si="8"/>
        <v>0</v>
      </c>
      <c r="Q17">
        <f t="shared" si="9"/>
        <v>49.440109834917727</v>
      </c>
      <c r="R17">
        <f t="shared" si="5"/>
        <v>50.648849356800163</v>
      </c>
    </row>
    <row r="18" spans="1:18" x14ac:dyDescent="0.25">
      <c r="A18">
        <f>Input!G19</f>
        <v>15</v>
      </c>
      <c r="B18">
        <f t="shared" si="0"/>
        <v>15</v>
      </c>
      <c r="C18">
        <f t="shared" si="1"/>
        <v>3269017.3724721107</v>
      </c>
      <c r="D18" s="4">
        <f t="shared" si="2"/>
        <v>264785.26975107013</v>
      </c>
      <c r="E18" s="4">
        <f>Input!I19</f>
        <v>50.430091571428576</v>
      </c>
      <c r="F18">
        <f t="shared" si="3"/>
        <v>49.631657857142862</v>
      </c>
      <c r="G18">
        <f t="shared" si="10"/>
        <v>56.070544748267977</v>
      </c>
      <c r="H18">
        <f t="shared" si="6"/>
        <v>41.459264396702849</v>
      </c>
      <c r="I18">
        <f t="shared" si="4"/>
        <v>214967.82873776922</v>
      </c>
      <c r="N18" s="4">
        <f>Input!J19</f>
        <v>8.7827687142857229</v>
      </c>
      <c r="O18">
        <f t="shared" si="7"/>
        <v>8.6797450000000094</v>
      </c>
      <c r="P18">
        <f t="shared" si="8"/>
        <v>0</v>
      </c>
      <c r="Q18">
        <f t="shared" si="9"/>
        <v>75.33797326502517</v>
      </c>
      <c r="R18">
        <f t="shared" si="5"/>
        <v>29.903635264068239</v>
      </c>
    </row>
    <row r="19" spans="1:18" x14ac:dyDescent="0.25">
      <c r="A19">
        <f>Input!G20</f>
        <v>16</v>
      </c>
      <c r="B19">
        <f t="shared" si="0"/>
        <v>16</v>
      </c>
      <c r="C19">
        <f t="shared" si="1"/>
        <v>8886110.5205078721</v>
      </c>
      <c r="D19" s="4">
        <f t="shared" si="2"/>
        <v>719765.83920819848</v>
      </c>
      <c r="E19" s="4">
        <f>Input!I20</f>
        <v>58.028088142857143</v>
      </c>
      <c r="F19">
        <f t="shared" si="3"/>
        <v>57.229654428571429</v>
      </c>
      <c r="G19">
        <f t="shared" si="10"/>
        <v>56.070544748267977</v>
      </c>
      <c r="H19">
        <f t="shared" si="6"/>
        <v>1.3435352509731702</v>
      </c>
      <c r="I19">
        <f t="shared" si="4"/>
        <v>214967.82873776922</v>
      </c>
      <c r="N19" s="4">
        <f>Input!J20</f>
        <v>7.5979965714285669</v>
      </c>
      <c r="O19">
        <f t="shared" si="7"/>
        <v>7.4949728571428524</v>
      </c>
      <c r="P19">
        <f t="shared" si="8"/>
        <v>0</v>
      </c>
      <c r="Q19">
        <f t="shared" si="9"/>
        <v>56.174618129308094</v>
      </c>
      <c r="R19">
        <f t="shared" si="5"/>
        <v>44.264987550267165</v>
      </c>
    </row>
    <row r="20" spans="1:18" x14ac:dyDescent="0.25">
      <c r="A20">
        <f>Input!G21</f>
        <v>17</v>
      </c>
      <c r="B20">
        <f t="shared" si="0"/>
        <v>17</v>
      </c>
      <c r="C20">
        <f t="shared" si="1"/>
        <v>24154952.753575299</v>
      </c>
      <c r="D20" s="4">
        <f t="shared" si="2"/>
        <v>1956531.253465459</v>
      </c>
      <c r="E20" s="4">
        <f>Input!I21</f>
        <v>65.703352428571421</v>
      </c>
      <c r="F20">
        <f t="shared" si="3"/>
        <v>64.904918714285699</v>
      </c>
      <c r="G20">
        <f t="shared" si="10"/>
        <v>56.070544748267977</v>
      </c>
      <c r="H20">
        <f t="shared" si="6"/>
        <v>78.046163371451698</v>
      </c>
      <c r="I20">
        <f t="shared" si="4"/>
        <v>214967.82873776922</v>
      </c>
      <c r="N20" s="4">
        <f>Input!J21</f>
        <v>7.6752642857142774</v>
      </c>
      <c r="O20">
        <f t="shared" si="7"/>
        <v>7.572240571428563</v>
      </c>
      <c r="P20">
        <f t="shared" si="8"/>
        <v>0</v>
      </c>
      <c r="Q20">
        <f t="shared" si="9"/>
        <v>57.338827271588769</v>
      </c>
      <c r="R20">
        <f t="shared" si="5"/>
        <v>43.242803696894029</v>
      </c>
    </row>
    <row r="21" spans="1:18" x14ac:dyDescent="0.25">
      <c r="A21">
        <f>Input!G22</f>
        <v>18</v>
      </c>
      <c r="B21">
        <f t="shared" si="0"/>
        <v>18</v>
      </c>
      <c r="C21">
        <f t="shared" si="1"/>
        <v>65659969.13733051</v>
      </c>
      <c r="D21" s="4">
        <f t="shared" si="2"/>
        <v>5318408.2051075939</v>
      </c>
      <c r="E21" s="4">
        <f>Input!I22</f>
        <v>75.542113857142866</v>
      </c>
      <c r="F21">
        <f t="shared" si="3"/>
        <v>74.743680142857144</v>
      </c>
      <c r="G21">
        <f t="shared" si="10"/>
        <v>56.070544748267977</v>
      </c>
      <c r="H21">
        <f t="shared" si="6"/>
        <v>348.6859854646587</v>
      </c>
      <c r="I21">
        <f t="shared" si="4"/>
        <v>214967.82873776922</v>
      </c>
      <c r="N21" s="4">
        <f>Input!J22</f>
        <v>9.8387614285714449</v>
      </c>
      <c r="O21">
        <f t="shared" si="7"/>
        <v>9.7357377142857313</v>
      </c>
      <c r="P21">
        <f t="shared" si="8"/>
        <v>0</v>
      </c>
      <c r="Q21">
        <f t="shared" si="9"/>
        <v>94.784588841365562</v>
      </c>
      <c r="R21">
        <f t="shared" si="5"/>
        <v>19.469529049693797</v>
      </c>
    </row>
    <row r="22" spans="1:18" x14ac:dyDescent="0.25">
      <c r="A22">
        <f>Input!G23</f>
        <v>19</v>
      </c>
      <c r="B22">
        <f t="shared" si="0"/>
        <v>19</v>
      </c>
      <c r="C22">
        <f t="shared" si="1"/>
        <v>178482300.96318725</v>
      </c>
      <c r="D22" s="4">
        <f t="shared" si="2"/>
        <v>14456937.232271697</v>
      </c>
      <c r="E22" s="4">
        <f>Input!I23</f>
        <v>86.436868142857151</v>
      </c>
      <c r="F22">
        <f t="shared" si="3"/>
        <v>85.638434428571429</v>
      </c>
      <c r="G22">
        <f t="shared" si="10"/>
        <v>56.070544748267977</v>
      </c>
      <c r="H22">
        <f t="shared" si="6"/>
        <v>874.26010014659539</v>
      </c>
      <c r="I22">
        <f t="shared" si="4"/>
        <v>214967.82873776922</v>
      </c>
      <c r="N22" s="4">
        <f>Input!J23</f>
        <v>10.894754285714285</v>
      </c>
      <c r="O22">
        <f t="shared" si="7"/>
        <v>10.791730571428571</v>
      </c>
      <c r="P22">
        <f t="shared" si="8"/>
        <v>0</v>
      </c>
      <c r="Q22">
        <f t="shared" si="9"/>
        <v>116.46144872630605</v>
      </c>
      <c r="R22">
        <f t="shared" si="5"/>
        <v>11.265663101586817</v>
      </c>
    </row>
    <row r="23" spans="1:18" x14ac:dyDescent="0.25">
      <c r="A23">
        <f>Input!G24</f>
        <v>20</v>
      </c>
      <c r="B23">
        <f t="shared" si="0"/>
        <v>20</v>
      </c>
      <c r="C23">
        <f t="shared" si="1"/>
        <v>485165195.40979028</v>
      </c>
      <c r="D23" s="4">
        <f t="shared" si="2"/>
        <v>39298034.625657395</v>
      </c>
      <c r="E23" s="4">
        <f>Input!I24</f>
        <v>98.567906428571433</v>
      </c>
      <c r="F23">
        <f t="shared" si="3"/>
        <v>97.769472714285712</v>
      </c>
      <c r="G23">
        <f t="shared" si="10"/>
        <v>56.070544748267977</v>
      </c>
      <c r="H23">
        <f t="shared" si="6"/>
        <v>1738.8005935151359</v>
      </c>
      <c r="I23">
        <f t="shared" si="4"/>
        <v>214967.82873776922</v>
      </c>
      <c r="N23" s="4">
        <f>Input!J24</f>
        <v>12.131038285714283</v>
      </c>
      <c r="O23">
        <f t="shared" si="7"/>
        <v>12.028014571428569</v>
      </c>
      <c r="P23">
        <f t="shared" si="8"/>
        <v>0</v>
      </c>
      <c r="Q23">
        <f t="shared" si="9"/>
        <v>144.67313453049798</v>
      </c>
      <c r="R23">
        <f t="shared" si="5"/>
        <v>4.4950448059828441</v>
      </c>
    </row>
    <row r="24" spans="1:18" x14ac:dyDescent="0.25">
      <c r="A24">
        <f>Input!G25</f>
        <v>21</v>
      </c>
      <c r="B24">
        <f t="shared" si="0"/>
        <v>21</v>
      </c>
      <c r="C24">
        <f t="shared" si="1"/>
        <v>1318815734.4832146</v>
      </c>
      <c r="D24" s="4">
        <f t="shared" si="2"/>
        <v>106823138.2690791</v>
      </c>
      <c r="E24" s="4">
        <f>Input!I25</f>
        <v>112.57912699999999</v>
      </c>
      <c r="F24">
        <f t="shared" si="3"/>
        <v>111.78069328571426</v>
      </c>
      <c r="G24">
        <f t="shared" si="10"/>
        <v>56.070544748267977</v>
      </c>
      <c r="H24">
        <f t="shared" si="6"/>
        <v>3103.6206500643289</v>
      </c>
      <c r="I24">
        <f t="shared" si="4"/>
        <v>214967.82873776922</v>
      </c>
      <c r="N24" s="4">
        <f>Input!J25</f>
        <v>14.011220571428552</v>
      </c>
      <c r="O24">
        <f t="shared" si="7"/>
        <v>13.908196857142839</v>
      </c>
      <c r="P24">
        <f t="shared" si="8"/>
        <v>0</v>
      </c>
      <c r="Q24">
        <f t="shared" si="9"/>
        <v>193.43793981703794</v>
      </c>
      <c r="R24">
        <f t="shared" si="5"/>
        <v>5.7585498055765863E-2</v>
      </c>
    </row>
    <row r="25" spans="1:18" x14ac:dyDescent="0.25">
      <c r="A25">
        <f>Input!G26</f>
        <v>22</v>
      </c>
      <c r="B25">
        <f t="shared" si="0"/>
        <v>22</v>
      </c>
      <c r="C25">
        <f t="shared" si="1"/>
        <v>3584912846.1315918</v>
      </c>
      <c r="D25" s="4">
        <f t="shared" si="2"/>
        <v>290375400.46780598</v>
      </c>
      <c r="E25" s="4">
        <f>Input!I26</f>
        <v>126.95093057142857</v>
      </c>
      <c r="F25">
        <f t="shared" si="3"/>
        <v>126.15249685714285</v>
      </c>
      <c r="G25">
        <f t="shared" si="10"/>
        <v>56.070544748267977</v>
      </c>
      <c r="H25">
        <f t="shared" si="6"/>
        <v>4911.4800113906313</v>
      </c>
      <c r="I25">
        <f t="shared" si="4"/>
        <v>214967.82873776922</v>
      </c>
      <c r="N25" s="4">
        <f>Input!J26</f>
        <v>14.371803571428586</v>
      </c>
      <c r="O25">
        <f t="shared" si="7"/>
        <v>14.268779857142873</v>
      </c>
      <c r="P25">
        <f t="shared" si="8"/>
        <v>0</v>
      </c>
      <c r="Q25">
        <f t="shared" si="9"/>
        <v>203.59807861160618</v>
      </c>
      <c r="R25">
        <f t="shared" si="5"/>
        <v>1.4547547460336955E-2</v>
      </c>
    </row>
    <row r="26" spans="1:18" x14ac:dyDescent="0.25">
      <c r="A26">
        <f>Input!G27</f>
        <v>23</v>
      </c>
      <c r="B26">
        <f t="shared" si="0"/>
        <v>23</v>
      </c>
      <c r="C26">
        <f t="shared" si="1"/>
        <v>9744803446.2489033</v>
      </c>
      <c r="D26" s="4">
        <f t="shared" si="2"/>
        <v>789322179.37515545</v>
      </c>
      <c r="E26" s="4">
        <f>Input!I27</f>
        <v>142.17267928571428</v>
      </c>
      <c r="F26">
        <f t="shared" si="3"/>
        <v>141.37424557142856</v>
      </c>
      <c r="G26">
        <f t="shared" si="10"/>
        <v>56.070544748267977</v>
      </c>
      <c r="H26">
        <f t="shared" si="6"/>
        <v>7276.7213741272872</v>
      </c>
      <c r="I26">
        <f t="shared" si="4"/>
        <v>214967.82873776922</v>
      </c>
      <c r="N26" s="4">
        <f>Input!J27</f>
        <v>15.22174871428571</v>
      </c>
      <c r="O26">
        <f t="shared" si="7"/>
        <v>15.118724999999996</v>
      </c>
      <c r="P26">
        <f t="shared" si="8"/>
        <v>0</v>
      </c>
      <c r="Q26">
        <f t="shared" si="9"/>
        <v>228.57584562562488</v>
      </c>
      <c r="R26">
        <f t="shared" si="5"/>
        <v>0.94198352461984691</v>
      </c>
    </row>
    <row r="27" spans="1:18" x14ac:dyDescent="0.25">
      <c r="A27">
        <f>Input!G28</f>
        <v>24</v>
      </c>
      <c r="B27">
        <f t="shared" si="0"/>
        <v>24</v>
      </c>
      <c r="C27">
        <f t="shared" si="1"/>
        <v>26489122129.843472</v>
      </c>
      <c r="D27" s="4">
        <f t="shared" si="2"/>
        <v>2145600141.8471758</v>
      </c>
      <c r="E27" s="4">
        <f>Input!I28</f>
        <v>158.75949185714285</v>
      </c>
      <c r="F27">
        <f t="shared" si="3"/>
        <v>157.96105814285713</v>
      </c>
      <c r="G27">
        <f t="shared" si="10"/>
        <v>56.070544748267977</v>
      </c>
      <c r="H27">
        <f t="shared" si="6"/>
        <v>10381.676719812951</v>
      </c>
      <c r="I27">
        <f t="shared" si="4"/>
        <v>214967.82873776922</v>
      </c>
      <c r="N27" s="4">
        <f>Input!J28</f>
        <v>16.586812571428567</v>
      </c>
      <c r="O27">
        <f t="shared" si="7"/>
        <v>16.483788857142851</v>
      </c>
      <c r="P27">
        <f t="shared" si="8"/>
        <v>0</v>
      </c>
      <c r="Q27">
        <f t="shared" si="9"/>
        <v>271.71529508686683</v>
      </c>
      <c r="R27">
        <f t="shared" si="5"/>
        <v>5.4551311278649077</v>
      </c>
    </row>
    <row r="28" spans="1:18" x14ac:dyDescent="0.25">
      <c r="A28">
        <f>Input!G29</f>
        <v>25</v>
      </c>
      <c r="B28">
        <f t="shared" si="0"/>
        <v>25</v>
      </c>
      <c r="C28">
        <f t="shared" si="1"/>
        <v>72004899337.38588</v>
      </c>
      <c r="D28" s="4">
        <f t="shared" si="2"/>
        <v>5832345881.5743284</v>
      </c>
      <c r="E28" s="4">
        <f>Input!I29</f>
        <v>174.57362685714287</v>
      </c>
      <c r="F28">
        <f t="shared" si="3"/>
        <v>173.77519314285715</v>
      </c>
      <c r="G28">
        <f t="shared" si="10"/>
        <v>56.070544748267977</v>
      </c>
      <c r="H28">
        <f t="shared" si="6"/>
        <v>13854.384253693863</v>
      </c>
      <c r="I28">
        <f t="shared" si="4"/>
        <v>214967.82873776922</v>
      </c>
      <c r="N28" s="4">
        <f>Input!J29</f>
        <v>15.814135000000022</v>
      </c>
      <c r="O28">
        <f t="shared" si="7"/>
        <v>15.711111285714308</v>
      </c>
      <c r="P28">
        <f t="shared" si="8"/>
        <v>0</v>
      </c>
      <c r="Q28">
        <f t="shared" si="9"/>
        <v>246.8390178320995</v>
      </c>
      <c r="R28">
        <f t="shared" si="5"/>
        <v>2.4427959566359325</v>
      </c>
    </row>
    <row r="29" spans="1:18" x14ac:dyDescent="0.25">
      <c r="A29">
        <f>Input!G30</f>
        <v>26</v>
      </c>
      <c r="B29">
        <f t="shared" si="0"/>
        <v>26</v>
      </c>
      <c r="C29">
        <f t="shared" si="1"/>
        <v>195729609428.83878</v>
      </c>
      <c r="D29" s="4">
        <f t="shared" si="2"/>
        <v>15853959832.023451</v>
      </c>
      <c r="E29" s="4">
        <f>Input!I30</f>
        <v>191.36648671428571</v>
      </c>
      <c r="F29">
        <f t="shared" si="3"/>
        <v>190.56805299999999</v>
      </c>
      <c r="G29">
        <f t="shared" si="10"/>
        <v>56.070544748267977</v>
      </c>
      <c r="H29">
        <f t="shared" si="6"/>
        <v>18089.579725924727</v>
      </c>
      <c r="I29">
        <f t="shared" si="4"/>
        <v>214967.82873776922</v>
      </c>
      <c r="N29" s="4">
        <f>Input!J30</f>
        <v>16.792859857142844</v>
      </c>
      <c r="O29">
        <f t="shared" si="7"/>
        <v>16.689836142857128</v>
      </c>
      <c r="P29">
        <f t="shared" si="8"/>
        <v>0</v>
      </c>
      <c r="Q29">
        <f t="shared" si="9"/>
        <v>278.55063047542012</v>
      </c>
      <c r="R29">
        <f t="shared" si="5"/>
        <v>6.4600838472302105</v>
      </c>
    </row>
    <row r="30" spans="1:18" x14ac:dyDescent="0.25">
      <c r="A30">
        <f>Input!G31</f>
        <v>27</v>
      </c>
      <c r="B30">
        <f t="shared" si="0"/>
        <v>27</v>
      </c>
      <c r="C30">
        <f t="shared" si="1"/>
        <v>532048240601.79865</v>
      </c>
      <c r="D30" s="4">
        <f t="shared" si="2"/>
        <v>43095530925.360962</v>
      </c>
      <c r="E30" s="4">
        <f>Input!I31</f>
        <v>207.48969285714287</v>
      </c>
      <c r="F30">
        <f t="shared" si="3"/>
        <v>206.69125914285715</v>
      </c>
      <c r="G30">
        <f t="shared" si="10"/>
        <v>56.070544748267977</v>
      </c>
      <c r="H30">
        <f t="shared" si="6"/>
        <v>22686.599604736406</v>
      </c>
      <c r="I30">
        <f t="shared" si="4"/>
        <v>214967.82873776922</v>
      </c>
      <c r="N30" s="4">
        <f>Input!J31</f>
        <v>16.123206142857157</v>
      </c>
      <c r="O30">
        <f t="shared" si="7"/>
        <v>16.020182428571442</v>
      </c>
      <c r="P30">
        <f t="shared" si="8"/>
        <v>0</v>
      </c>
      <c r="Q30">
        <f t="shared" si="9"/>
        <v>256.64624504470919</v>
      </c>
      <c r="R30">
        <f t="shared" si="5"/>
        <v>3.504443101963548</v>
      </c>
    </row>
    <row r="31" spans="1:18" x14ac:dyDescent="0.25">
      <c r="A31">
        <f>Input!G32</f>
        <v>28</v>
      </c>
      <c r="B31">
        <f t="shared" si="0"/>
        <v>28</v>
      </c>
      <c r="C31">
        <f t="shared" si="1"/>
        <v>1446257064291.4751</v>
      </c>
      <c r="D31" s="4">
        <f t="shared" si="2"/>
        <v>117145798607.05551</v>
      </c>
      <c r="E31" s="4">
        <f>Input!I32</f>
        <v>222.06754371428573</v>
      </c>
      <c r="F31">
        <f t="shared" si="3"/>
        <v>221.26911000000001</v>
      </c>
      <c r="G31">
        <f t="shared" si="10"/>
        <v>56.070544748267977</v>
      </c>
      <c r="H31">
        <f t="shared" si="6"/>
        <v>27290.565961230761</v>
      </c>
      <c r="I31">
        <f t="shared" si="4"/>
        <v>214967.82873776922</v>
      </c>
      <c r="N31" s="4">
        <f>Input!J32</f>
        <v>14.577850857142863</v>
      </c>
      <c r="O31">
        <f t="shared" si="7"/>
        <v>14.47482714285715</v>
      </c>
      <c r="P31">
        <f t="shared" si="8"/>
        <v>0</v>
      </c>
      <c r="Q31">
        <f t="shared" si="9"/>
        <v>209.52062081559407</v>
      </c>
      <c r="R31">
        <f t="shared" si="5"/>
        <v>0.10670708226025871</v>
      </c>
    </row>
    <row r="32" spans="1:18" x14ac:dyDescent="0.25">
      <c r="A32">
        <f>Input!G33</f>
        <v>29</v>
      </c>
      <c r="B32">
        <f t="shared" si="0"/>
        <v>29</v>
      </c>
      <c r="C32">
        <f t="shared" si="1"/>
        <v>3931334297144.042</v>
      </c>
      <c r="D32" s="4">
        <f t="shared" si="2"/>
        <v>318435295638.73395</v>
      </c>
      <c r="E32" s="4">
        <f>Input!I33</f>
        <v>236.490859</v>
      </c>
      <c r="F32">
        <f t="shared" si="3"/>
        <v>235.69242528571428</v>
      </c>
      <c r="G32">
        <f t="shared" si="10"/>
        <v>56.070544748267977</v>
      </c>
      <c r="H32">
        <f t="shared" si="6"/>
        <v>32264.019967808636</v>
      </c>
      <c r="I32">
        <f t="shared" si="4"/>
        <v>214967.82873776922</v>
      </c>
      <c r="N32" s="4">
        <f>Input!J33</f>
        <v>14.423315285714267</v>
      </c>
      <c r="O32">
        <f t="shared" si="7"/>
        <v>14.320291571428553</v>
      </c>
      <c r="P32">
        <f t="shared" si="8"/>
        <v>0</v>
      </c>
      <c r="Q32">
        <f t="shared" si="9"/>
        <v>205.07075069072766</v>
      </c>
      <c r="R32">
        <f t="shared" si="5"/>
        <v>2.9626991035715491E-2</v>
      </c>
    </row>
    <row r="33" spans="1:18" x14ac:dyDescent="0.25">
      <c r="A33">
        <f>Input!G34</f>
        <v>30</v>
      </c>
      <c r="B33">
        <f t="shared" si="0"/>
        <v>30</v>
      </c>
      <c r="C33">
        <f t="shared" si="1"/>
        <v>10686474581524.463</v>
      </c>
      <c r="D33" s="4">
        <f t="shared" si="2"/>
        <v>865596877679.60645</v>
      </c>
      <c r="E33" s="4">
        <f>Input!I34</f>
        <v>251.2747571428572</v>
      </c>
      <c r="F33">
        <f t="shared" si="3"/>
        <v>250.47632342857148</v>
      </c>
      <c r="G33">
        <f t="shared" si="10"/>
        <v>56.070544748267977</v>
      </c>
      <c r="H33">
        <f t="shared" si="6"/>
        <v>37793.606784295152</v>
      </c>
      <c r="I33">
        <f t="shared" si="4"/>
        <v>214967.82873776922</v>
      </c>
      <c r="N33" s="4">
        <f>Input!J34</f>
        <v>14.783898142857197</v>
      </c>
      <c r="O33">
        <f t="shared" si="7"/>
        <v>14.680874428571483</v>
      </c>
      <c r="P33">
        <f t="shared" si="8"/>
        <v>0</v>
      </c>
      <c r="Q33">
        <f t="shared" si="9"/>
        <v>215.52807398748408</v>
      </c>
      <c r="R33">
        <f t="shared" si="5"/>
        <v>0.28377758496068284</v>
      </c>
    </row>
    <row r="34" spans="1:18" x14ac:dyDescent="0.25">
      <c r="A34">
        <f>Input!G35</f>
        <v>31</v>
      </c>
      <c r="B34">
        <f t="shared" si="0"/>
        <v>31</v>
      </c>
      <c r="C34">
        <f t="shared" si="1"/>
        <v>29048849665247.426</v>
      </c>
      <c r="D34" s="4">
        <f t="shared" si="2"/>
        <v>2352936263372.2129</v>
      </c>
      <c r="E34" s="4">
        <f>Input!I35</f>
        <v>269.69024000000002</v>
      </c>
      <c r="F34">
        <f t="shared" si="3"/>
        <v>268.89180628571432</v>
      </c>
      <c r="G34">
        <f t="shared" si="10"/>
        <v>56.070544748267977</v>
      </c>
      <c r="H34">
        <f t="shared" si="6"/>
        <v>45292.889362390131</v>
      </c>
      <c r="I34">
        <f t="shared" si="4"/>
        <v>214967.82873776922</v>
      </c>
      <c r="N34" s="4">
        <f>Input!J35</f>
        <v>18.41548285714282</v>
      </c>
      <c r="O34">
        <f t="shared" si="7"/>
        <v>18.312459142857104</v>
      </c>
      <c r="P34">
        <f t="shared" si="8"/>
        <v>0</v>
      </c>
      <c r="Q34">
        <f t="shared" si="9"/>
        <v>335.34615985881078</v>
      </c>
      <c r="R34">
        <f t="shared" si="5"/>
        <v>17.341332025555985</v>
      </c>
    </row>
    <row r="35" spans="1:18" x14ac:dyDescent="0.25">
      <c r="A35">
        <f>Input!G36</f>
        <v>32</v>
      </c>
      <c r="B35">
        <f t="shared" si="0"/>
        <v>32</v>
      </c>
      <c r="C35">
        <f t="shared" si="1"/>
        <v>78962960182680.687</v>
      </c>
      <c r="D35" s="4">
        <f t="shared" si="2"/>
        <v>6395943888251.8643</v>
      </c>
      <c r="E35" s="4">
        <f>Input!I36</f>
        <v>287.38455714285715</v>
      </c>
      <c r="F35">
        <f t="shared" si="3"/>
        <v>286.58612342857145</v>
      </c>
      <c r="G35">
        <f t="shared" si="10"/>
        <v>56.070544748267977</v>
      </c>
      <c r="H35">
        <f t="shared" si="6"/>
        <v>53137.432014315178</v>
      </c>
      <c r="I35">
        <f t="shared" si="4"/>
        <v>214967.82873776922</v>
      </c>
      <c r="N35" s="4">
        <f>Input!J36</f>
        <v>17.69431714285713</v>
      </c>
      <c r="O35">
        <f t="shared" si="7"/>
        <v>17.591293428571415</v>
      </c>
      <c r="P35">
        <f t="shared" si="8"/>
        <v>0</v>
      </c>
      <c r="Q35">
        <f t="shared" si="9"/>
        <v>309.45360449009985</v>
      </c>
      <c r="R35">
        <f t="shared" si="5"/>
        <v>11.855122062503142</v>
      </c>
    </row>
    <row r="36" spans="1:18" x14ac:dyDescent="0.25">
      <c r="A36">
        <f>Input!G37</f>
        <v>33</v>
      </c>
      <c r="B36">
        <f t="shared" si="0"/>
        <v>33</v>
      </c>
      <c r="C36">
        <f t="shared" si="1"/>
        <v>214643579785916.06</v>
      </c>
      <c r="D36" s="4">
        <f t="shared" si="2"/>
        <v>17385978047283.584</v>
      </c>
      <c r="E36" s="4">
        <f>Input!I37</f>
        <v>308.60743542857148</v>
      </c>
      <c r="F36">
        <f t="shared" si="3"/>
        <v>307.80900171428578</v>
      </c>
      <c r="G36">
        <f t="shared" si="10"/>
        <v>56.070544748267977</v>
      </c>
      <c r="H36">
        <f t="shared" si="6"/>
        <v>63372.250715631591</v>
      </c>
      <c r="I36">
        <f t="shared" si="4"/>
        <v>214967.82873776922</v>
      </c>
      <c r="N36" s="4">
        <f>Input!J37</f>
        <v>21.22287828571433</v>
      </c>
      <c r="O36">
        <f t="shared" si="7"/>
        <v>21.119854571428615</v>
      </c>
      <c r="P36">
        <f t="shared" si="8"/>
        <v>0</v>
      </c>
      <c r="Q36">
        <f t="shared" si="9"/>
        <v>446.04825711829415</v>
      </c>
      <c r="R36">
        <f t="shared" si="5"/>
        <v>48.604432573389275</v>
      </c>
    </row>
    <row r="37" spans="1:18" x14ac:dyDescent="0.25">
      <c r="A37">
        <f>Input!G38</f>
        <v>34</v>
      </c>
      <c r="B37">
        <f t="shared" si="0"/>
        <v>34</v>
      </c>
      <c r="C37">
        <f t="shared" si="1"/>
        <v>583461742527454.87</v>
      </c>
      <c r="D37" s="4">
        <f t="shared" si="2"/>
        <v>47259988195923.695</v>
      </c>
      <c r="E37" s="4">
        <f>Input!I38</f>
        <v>331.53020428571432</v>
      </c>
      <c r="F37">
        <f t="shared" si="3"/>
        <v>330.73177057142863</v>
      </c>
      <c r="G37">
        <f t="shared" si="10"/>
        <v>56.070544748267977</v>
      </c>
      <c r="H37">
        <f t="shared" si="6"/>
        <v>75438.788970681242</v>
      </c>
      <c r="I37">
        <f t="shared" si="4"/>
        <v>214967.82873776922</v>
      </c>
      <c r="N37" s="4">
        <f>Input!J38</f>
        <v>22.922768857142842</v>
      </c>
      <c r="O37">
        <f t="shared" si="7"/>
        <v>22.819745142857126</v>
      </c>
      <c r="P37">
        <f t="shared" si="8"/>
        <v>0</v>
      </c>
      <c r="Q37">
        <f t="shared" si="9"/>
        <v>520.74076838495137</v>
      </c>
      <c r="R37">
        <f t="shared" si="5"/>
        <v>75.196273681662078</v>
      </c>
    </row>
    <row r="38" spans="1:18" x14ac:dyDescent="0.25">
      <c r="A38">
        <f>Input!G39</f>
        <v>35</v>
      </c>
      <c r="B38">
        <f t="shared" si="0"/>
        <v>35</v>
      </c>
      <c r="C38">
        <f t="shared" si="1"/>
        <v>1586013452313430.7</v>
      </c>
      <c r="D38" s="4">
        <f t="shared" si="2"/>
        <v>128465967126173.22</v>
      </c>
      <c r="E38" s="4">
        <f>Input!I39</f>
        <v>358.34211714285715</v>
      </c>
      <c r="F38">
        <f t="shared" si="3"/>
        <v>357.54368342857146</v>
      </c>
      <c r="G38">
        <f t="shared" si="10"/>
        <v>56.070544748267977</v>
      </c>
      <c r="H38">
        <f t="shared" si="6"/>
        <v>90886.053345753491</v>
      </c>
      <c r="I38">
        <f t="shared" si="4"/>
        <v>214967.82873776922</v>
      </c>
      <c r="N38" s="4">
        <f>Input!J39</f>
        <v>26.811912857142829</v>
      </c>
      <c r="O38">
        <f t="shared" si="7"/>
        <v>26.708889142857114</v>
      </c>
      <c r="P38">
        <f t="shared" si="8"/>
        <v>0</v>
      </c>
      <c r="Q38">
        <f t="shared" si="9"/>
        <v>713.36475924543061</v>
      </c>
      <c r="R38">
        <f t="shared" si="5"/>
        <v>157.77174972200569</v>
      </c>
    </row>
    <row r="39" spans="1:18" x14ac:dyDescent="0.25">
      <c r="A39">
        <f>Input!G40</f>
        <v>36</v>
      </c>
      <c r="B39">
        <f t="shared" si="0"/>
        <v>36</v>
      </c>
      <c r="C39">
        <f t="shared" si="1"/>
        <v>4311231547115195</v>
      </c>
      <c r="D39" s="4">
        <f t="shared" si="2"/>
        <v>349206704014498.56</v>
      </c>
      <c r="E39" s="4">
        <f>Input!I40</f>
        <v>386.33880228571428</v>
      </c>
      <c r="F39">
        <f t="shared" si="3"/>
        <v>385.54036857142859</v>
      </c>
      <c r="G39">
        <f t="shared" si="10"/>
        <v>56.070544748267977</v>
      </c>
      <c r="H39">
        <f t="shared" si="6"/>
        <v>108550.36481006448</v>
      </c>
      <c r="I39">
        <f t="shared" si="4"/>
        <v>214967.82873776922</v>
      </c>
      <c r="N39" s="4">
        <f>Input!J40</f>
        <v>27.996685142857132</v>
      </c>
      <c r="O39">
        <f t="shared" si="7"/>
        <v>27.893661428571416</v>
      </c>
      <c r="P39">
        <f t="shared" si="8"/>
        <v>0</v>
      </c>
      <c r="Q39">
        <f t="shared" si="9"/>
        <v>778.05634789177282</v>
      </c>
      <c r="R39">
        <f t="shared" si="5"/>
        <v>188.93862690409847</v>
      </c>
    </row>
    <row r="40" spans="1:18" x14ac:dyDescent="0.25">
      <c r="A40">
        <f>Input!G41</f>
        <v>37</v>
      </c>
      <c r="B40">
        <f t="shared" si="0"/>
        <v>37</v>
      </c>
      <c r="C40">
        <f t="shared" si="1"/>
        <v>1.1719142372802612E+16</v>
      </c>
      <c r="D40" s="4">
        <f t="shared" si="2"/>
        <v>949242237898692.75</v>
      </c>
      <c r="E40" s="4">
        <f>Input!I41</f>
        <v>416.0611341428571</v>
      </c>
      <c r="F40">
        <f t="shared" si="3"/>
        <v>415.26270042857141</v>
      </c>
      <c r="G40">
        <f t="shared" si="10"/>
        <v>56.070544748267977</v>
      </c>
      <c r="H40">
        <f t="shared" si="6"/>
        <v>129019.00470226332</v>
      </c>
      <c r="I40">
        <f t="shared" si="4"/>
        <v>214967.82873776922</v>
      </c>
      <c r="N40" s="4">
        <f>Input!J41</f>
        <v>29.722331857142819</v>
      </c>
      <c r="O40">
        <f t="shared" si="7"/>
        <v>29.619308142857104</v>
      </c>
      <c r="P40">
        <f t="shared" si="8"/>
        <v>0</v>
      </c>
      <c r="Q40">
        <f t="shared" si="9"/>
        <v>877.30341486152111</v>
      </c>
      <c r="R40">
        <f t="shared" si="5"/>
        <v>239.35621931302126</v>
      </c>
    </row>
    <row r="41" spans="1:18" x14ac:dyDescent="0.25">
      <c r="A41">
        <f>Input!G42</f>
        <v>38</v>
      </c>
      <c r="B41">
        <f t="shared" si="0"/>
        <v>38</v>
      </c>
      <c r="C41">
        <f t="shared" si="1"/>
        <v>3.1855931757113756E+16</v>
      </c>
      <c r="D41" s="4">
        <f t="shared" si="2"/>
        <v>2580307926085819</v>
      </c>
      <c r="E41" s="4">
        <f>Input!I42</f>
        <v>442.40944042857137</v>
      </c>
      <c r="F41">
        <f t="shared" si="3"/>
        <v>441.61100671428568</v>
      </c>
      <c r="G41">
        <f t="shared" si="10"/>
        <v>56.070544748267977</v>
      </c>
      <c r="H41">
        <f t="shared" si="6"/>
        <v>148641.44781297032</v>
      </c>
      <c r="I41">
        <f t="shared" si="4"/>
        <v>214967.82873776922</v>
      </c>
      <c r="N41" s="4">
        <f>Input!J42</f>
        <v>26.348306285714273</v>
      </c>
      <c r="O41">
        <f t="shared" si="7"/>
        <v>26.245282571428557</v>
      </c>
      <c r="P41">
        <f t="shared" si="8"/>
        <v>0</v>
      </c>
      <c r="Q41">
        <f t="shared" si="9"/>
        <v>688.81485725413154</v>
      </c>
      <c r="R41">
        <f t="shared" si="5"/>
        <v>146.3402137892964</v>
      </c>
    </row>
    <row r="42" spans="1:18" x14ac:dyDescent="0.25">
      <c r="A42">
        <f>Input!G43</f>
        <v>39</v>
      </c>
      <c r="B42">
        <f t="shared" si="0"/>
        <v>39</v>
      </c>
      <c r="C42">
        <f t="shared" si="1"/>
        <v>8.6593400423993744E+16</v>
      </c>
      <c r="D42" s="4">
        <f t="shared" si="2"/>
        <v>7014004147307932</v>
      </c>
      <c r="E42" s="4">
        <f>Input!I43</f>
        <v>469.3758888571428</v>
      </c>
      <c r="F42">
        <f t="shared" si="3"/>
        <v>468.5774551428571</v>
      </c>
      <c r="G42">
        <f t="shared" si="10"/>
        <v>56.070544748267977</v>
      </c>
      <c r="H42">
        <f t="shared" si="6"/>
        <v>170161.95112328956</v>
      </c>
      <c r="I42">
        <f t="shared" si="4"/>
        <v>214967.82873776922</v>
      </c>
      <c r="N42" s="4">
        <f>Input!J43</f>
        <v>26.966448428571425</v>
      </c>
      <c r="O42">
        <f t="shared" si="7"/>
        <v>26.86342471428571</v>
      </c>
      <c r="P42">
        <f t="shared" si="8"/>
        <v>0</v>
      </c>
      <c r="Q42">
        <f t="shared" si="9"/>
        <v>721.64358738009628</v>
      </c>
      <c r="R42">
        <f t="shared" si="5"/>
        <v>161.67778782302949</v>
      </c>
    </row>
    <row r="43" spans="1:18" x14ac:dyDescent="0.25">
      <c r="A43">
        <f>Input!G44</f>
        <v>40</v>
      </c>
      <c r="B43">
        <f t="shared" si="0"/>
        <v>40</v>
      </c>
      <c r="C43">
        <f t="shared" si="1"/>
        <v>2.3538526683702E+17</v>
      </c>
      <c r="D43" s="4">
        <f t="shared" si="2"/>
        <v>1.906604001836354E+16</v>
      </c>
      <c r="E43" s="4">
        <f>Input!I44</f>
        <v>492.24714599999999</v>
      </c>
      <c r="F43">
        <f t="shared" si="3"/>
        <v>491.44871228571429</v>
      </c>
      <c r="G43">
        <f t="shared" si="10"/>
        <v>56.070544748267977</v>
      </c>
      <c r="H43">
        <f t="shared" si="6"/>
        <v>189554.14876826465</v>
      </c>
      <c r="I43">
        <f t="shared" si="4"/>
        <v>214967.82873776922</v>
      </c>
      <c r="N43" s="4">
        <f>Input!J44</f>
        <v>22.871257142857189</v>
      </c>
      <c r="O43">
        <f t="shared" si="7"/>
        <v>22.768233428571474</v>
      </c>
      <c r="P43">
        <f t="shared" si="8"/>
        <v>0</v>
      </c>
      <c r="Q43">
        <f t="shared" si="9"/>
        <v>518.39245345791949</v>
      </c>
      <c r="R43">
        <f t="shared" si="5"/>
        <v>74.305551390175509</v>
      </c>
    </row>
    <row r="44" spans="1:18" x14ac:dyDescent="0.25">
      <c r="A44">
        <f>Input!G45</f>
        <v>41</v>
      </c>
      <c r="B44">
        <f t="shared" si="0"/>
        <v>41</v>
      </c>
      <c r="C44">
        <f t="shared" si="1"/>
        <v>6.3984349353005491E+17</v>
      </c>
      <c r="D44" s="4">
        <f t="shared" si="2"/>
        <v>5.1826870122590568E+16</v>
      </c>
      <c r="E44" s="4">
        <f>Input!I45</f>
        <v>514.21694585714283</v>
      </c>
      <c r="F44">
        <f t="shared" si="3"/>
        <v>513.41851214285714</v>
      </c>
      <c r="G44">
        <f t="shared" si="10"/>
        <v>56.070544748267977</v>
      </c>
      <c r="H44">
        <f t="shared" si="6"/>
        <v>209167.16327996217</v>
      </c>
      <c r="I44">
        <f t="shared" si="4"/>
        <v>214967.82873776922</v>
      </c>
      <c r="N44" s="4">
        <f>Input!J45</f>
        <v>21.969799857142846</v>
      </c>
      <c r="O44">
        <f t="shared" si="7"/>
        <v>21.86677614285713</v>
      </c>
      <c r="P44">
        <f t="shared" si="8"/>
        <v>0</v>
      </c>
      <c r="Q44">
        <f t="shared" si="9"/>
        <v>478.15589888182575</v>
      </c>
      <c r="R44">
        <f t="shared" si="5"/>
        <v>59.576932613490158</v>
      </c>
    </row>
    <row r="45" spans="1:18" x14ac:dyDescent="0.25">
      <c r="A45">
        <f>Input!G46</f>
        <v>42</v>
      </c>
      <c r="B45">
        <f t="shared" si="0"/>
        <v>42</v>
      </c>
      <c r="C45">
        <f t="shared" si="1"/>
        <v>1.739274941520501E+18</v>
      </c>
      <c r="D45" s="4">
        <f t="shared" si="2"/>
        <v>1.4088003928014496E+17</v>
      </c>
      <c r="E45" s="4">
        <f>Input!I46</f>
        <v>533.53388599999994</v>
      </c>
      <c r="F45">
        <f t="shared" si="3"/>
        <v>532.73545228571425</v>
      </c>
      <c r="G45">
        <f t="shared" si="10"/>
        <v>56.070544748267977</v>
      </c>
      <c r="H45">
        <f t="shared" si="6"/>
        <v>227209.43407768218</v>
      </c>
      <c r="I45">
        <f t="shared" si="4"/>
        <v>214967.82873776922</v>
      </c>
      <c r="N45" s="4">
        <f>Input!J46</f>
        <v>19.316940142857106</v>
      </c>
      <c r="O45">
        <f t="shared" si="7"/>
        <v>19.213916428571391</v>
      </c>
      <c r="P45">
        <f t="shared" si="8"/>
        <v>0</v>
      </c>
      <c r="Q45">
        <f t="shared" si="9"/>
        <v>369.17458452412558</v>
      </c>
      <c r="R45">
        <f t="shared" si="5"/>
        <v>25.661820891464018</v>
      </c>
    </row>
    <row r="46" spans="1:18" x14ac:dyDescent="0.25">
      <c r="A46">
        <f>Input!G47</f>
        <v>43</v>
      </c>
      <c r="B46">
        <f t="shared" si="0"/>
        <v>43</v>
      </c>
      <c r="C46">
        <f t="shared" si="1"/>
        <v>4.7278394682293463E+18</v>
      </c>
      <c r="D46" s="4">
        <f t="shared" si="2"/>
        <v>3.8295165076781453E+17</v>
      </c>
      <c r="E46" s="4">
        <f>Input!I47</f>
        <v>553.21140900000012</v>
      </c>
      <c r="F46">
        <f t="shared" si="3"/>
        <v>552.41297528571442</v>
      </c>
      <c r="G46">
        <f t="shared" si="10"/>
        <v>56.070544748267977</v>
      </c>
      <c r="H46">
        <f t="shared" si="6"/>
        <v>246355.80835181984</v>
      </c>
      <c r="I46">
        <f t="shared" si="4"/>
        <v>214967.82873776922</v>
      </c>
      <c r="N46" s="4">
        <f>Input!J47</f>
        <v>19.677523000000178</v>
      </c>
      <c r="O46">
        <f t="shared" si="7"/>
        <v>19.574499285714463</v>
      </c>
      <c r="P46">
        <f t="shared" si="8"/>
        <v>0</v>
      </c>
      <c r="Q46">
        <f t="shared" si="9"/>
        <v>383.16102228643604</v>
      </c>
      <c r="R46">
        <f t="shared" si="5"/>
        <v>29.445085950938982</v>
      </c>
    </row>
    <row r="47" spans="1:18" x14ac:dyDescent="0.25">
      <c r="A47">
        <f>Input!G48</f>
        <v>44</v>
      </c>
      <c r="B47">
        <f t="shared" si="0"/>
        <v>44</v>
      </c>
      <c r="C47">
        <f t="shared" si="1"/>
        <v>1.2851600114359308E+19</v>
      </c>
      <c r="D47" s="4">
        <f t="shared" si="2"/>
        <v>1.0409705134605446E+18</v>
      </c>
      <c r="E47" s="4">
        <f>Input!I48</f>
        <v>571.75567157142848</v>
      </c>
      <c r="F47">
        <f t="shared" si="3"/>
        <v>570.95723785714279</v>
      </c>
      <c r="G47">
        <f t="shared" si="10"/>
        <v>56.070544748267977</v>
      </c>
      <c r="H47">
        <f t="shared" si="6"/>
        <v>265108.3067405927</v>
      </c>
      <c r="I47">
        <f t="shared" si="4"/>
        <v>214967.82873776922</v>
      </c>
      <c r="N47" s="4">
        <f>Input!J48</f>
        <v>18.544262571428362</v>
      </c>
      <c r="O47">
        <f t="shared" si="7"/>
        <v>18.441238857142647</v>
      </c>
      <c r="P47">
        <f t="shared" si="8"/>
        <v>0</v>
      </c>
      <c r="Q47">
        <f t="shared" si="9"/>
        <v>340.07929058618782</v>
      </c>
      <c r="R47">
        <f t="shared" si="5"/>
        <v>18.430469037070299</v>
      </c>
    </row>
    <row r="48" spans="1:18" x14ac:dyDescent="0.25">
      <c r="A48">
        <f>Input!G49</f>
        <v>45</v>
      </c>
      <c r="B48">
        <f t="shared" si="0"/>
        <v>45</v>
      </c>
      <c r="C48">
        <f t="shared" si="1"/>
        <v>3.4934271057485095E+19</v>
      </c>
      <c r="D48" s="4">
        <f t="shared" si="2"/>
        <v>2.8296512307014804E+18</v>
      </c>
      <c r="E48" s="4">
        <f>Input!I49</f>
        <v>591.74226571428574</v>
      </c>
      <c r="F48">
        <f t="shared" si="3"/>
        <v>590.94383200000004</v>
      </c>
      <c r="G48">
        <f t="shared" si="10"/>
        <v>56.070544748267977</v>
      </c>
      <c r="H48">
        <f t="shared" si="6"/>
        <v>286089.4334154739</v>
      </c>
      <c r="I48">
        <f t="shared" si="4"/>
        <v>214967.82873776922</v>
      </c>
      <c r="N48" s="4">
        <f>Input!J49</f>
        <v>19.986594142857257</v>
      </c>
      <c r="O48">
        <f t="shared" si="7"/>
        <v>19.883570428571542</v>
      </c>
      <c r="P48">
        <f t="shared" si="8"/>
        <v>0</v>
      </c>
      <c r="Q48">
        <f t="shared" si="9"/>
        <v>395.35637298796468</v>
      </c>
      <c r="R48">
        <f t="shared" si="5"/>
        <v>32.894856585187135</v>
      </c>
    </row>
    <row r="49" spans="1:18" x14ac:dyDescent="0.25">
      <c r="A49">
        <f>Input!G50</f>
        <v>46</v>
      </c>
      <c r="B49">
        <f t="shared" si="0"/>
        <v>46</v>
      </c>
      <c r="C49">
        <f t="shared" si="1"/>
        <v>9.4961194206024483E+19</v>
      </c>
      <c r="D49" s="4">
        <f t="shared" si="2"/>
        <v>7.6917895212926075E+18</v>
      </c>
      <c r="E49" s="4">
        <f>Input!I50</f>
        <v>612.57880514285716</v>
      </c>
      <c r="F49">
        <f t="shared" si="3"/>
        <v>611.78037142857147</v>
      </c>
      <c r="G49">
        <f t="shared" si="10"/>
        <v>56.070544748267977</v>
      </c>
      <c r="H49">
        <f t="shared" si="6"/>
        <v>308813.41146905301</v>
      </c>
      <c r="I49">
        <f t="shared" si="4"/>
        <v>214967.82873776922</v>
      </c>
      <c r="N49" s="4">
        <f>Input!J50</f>
        <v>20.836539428571427</v>
      </c>
      <c r="O49">
        <f t="shared" si="7"/>
        <v>20.733515714285712</v>
      </c>
      <c r="P49">
        <f t="shared" si="8"/>
        <v>0</v>
      </c>
      <c r="Q49">
        <f t="shared" si="9"/>
        <v>429.87867387453258</v>
      </c>
      <c r="R49">
        <f t="shared" si="5"/>
        <v>43.366822392565204</v>
      </c>
    </row>
    <row r="50" spans="1:18" x14ac:dyDescent="0.25">
      <c r="A50">
        <f>Input!G51</f>
        <v>47</v>
      </c>
      <c r="B50">
        <f t="shared" si="0"/>
        <v>47</v>
      </c>
      <c r="C50">
        <f t="shared" si="1"/>
        <v>2.5813128861900675E+20</v>
      </c>
      <c r="D50" s="4">
        <f t="shared" si="2"/>
        <v>2.0908451684061397E+19</v>
      </c>
      <c r="E50" s="4">
        <f>Input!I51</f>
        <v>633.28656485714271</v>
      </c>
      <c r="F50">
        <f t="shared" si="3"/>
        <v>632.48813114285701</v>
      </c>
      <c r="G50">
        <f t="shared" si="10"/>
        <v>56.070544748267977</v>
      </c>
      <c r="H50">
        <f t="shared" si="6"/>
        <v>332257.23390496359</v>
      </c>
      <c r="I50">
        <f t="shared" si="4"/>
        <v>214967.82873776922</v>
      </c>
      <c r="N50" s="4">
        <f>Input!J51</f>
        <v>20.707759714285544</v>
      </c>
      <c r="O50">
        <f t="shared" si="7"/>
        <v>20.604735999999829</v>
      </c>
      <c r="P50">
        <f t="shared" si="8"/>
        <v>0</v>
      </c>
      <c r="Q50">
        <f t="shared" si="9"/>
        <v>424.55514562968892</v>
      </c>
      <c r="R50">
        <f t="shared" si="5"/>
        <v>41.687287863594001</v>
      </c>
    </row>
    <row r="51" spans="1:18" x14ac:dyDescent="0.25">
      <c r="A51">
        <f>Input!G52</f>
        <v>48</v>
      </c>
      <c r="B51">
        <f t="shared" si="0"/>
        <v>48</v>
      </c>
      <c r="C51">
        <f t="shared" si="1"/>
        <v>7.0167359120976314E+20</v>
      </c>
      <c r="D51" s="4">
        <f t="shared" si="2"/>
        <v>5.6835064273998012E+19</v>
      </c>
      <c r="E51" s="4">
        <f>Input!I52</f>
        <v>655.2563648571429</v>
      </c>
      <c r="F51">
        <f t="shared" si="3"/>
        <v>654.45793114285721</v>
      </c>
      <c r="G51">
        <f t="shared" si="10"/>
        <v>56.070544748267977</v>
      </c>
      <c r="H51">
        <f t="shared" si="6"/>
        <v>358067.46419614746</v>
      </c>
      <c r="I51">
        <f t="shared" si="4"/>
        <v>214967.82873776922</v>
      </c>
      <c r="N51" s="4">
        <f>Input!J52</f>
        <v>21.969800000000191</v>
      </c>
      <c r="O51">
        <f t="shared" si="7"/>
        <v>21.866776285714476</v>
      </c>
      <c r="P51">
        <f t="shared" si="8"/>
        <v>0</v>
      </c>
      <c r="Q51">
        <f t="shared" si="9"/>
        <v>478.15590512948495</v>
      </c>
      <c r="R51">
        <f t="shared" si="5"/>
        <v>59.576934818810308</v>
      </c>
    </row>
    <row r="52" spans="1:18" x14ac:dyDescent="0.25">
      <c r="A52">
        <f>Input!G53</f>
        <v>49</v>
      </c>
      <c r="B52">
        <f t="shared" si="0"/>
        <v>49</v>
      </c>
      <c r="C52">
        <f t="shared" si="1"/>
        <v>1.9073465724950998E+21</v>
      </c>
      <c r="D52" s="4">
        <f t="shared" si="2"/>
        <v>1.5449372243531068E+20</v>
      </c>
      <c r="E52" s="4">
        <f>Input!I53</f>
        <v>678.23064557142857</v>
      </c>
      <c r="F52">
        <f t="shared" si="3"/>
        <v>677.43221185714287</v>
      </c>
      <c r="G52">
        <f t="shared" si="10"/>
        <v>56.070544748267977</v>
      </c>
      <c r="H52">
        <f t="shared" si="6"/>
        <v>386090.32135232032</v>
      </c>
      <c r="I52">
        <f t="shared" si="4"/>
        <v>214967.82873776922</v>
      </c>
      <c r="N52" s="4">
        <f>Input!J53</f>
        <v>22.974280714285669</v>
      </c>
      <c r="O52">
        <f t="shared" si="7"/>
        <v>22.871256999999954</v>
      </c>
      <c r="P52">
        <f t="shared" si="8"/>
        <v>0</v>
      </c>
      <c r="Q52">
        <f t="shared" si="9"/>
        <v>523.09439676004683</v>
      </c>
      <c r="R52">
        <f t="shared" si="5"/>
        <v>76.092305378878009</v>
      </c>
    </row>
    <row r="53" spans="1:18" x14ac:dyDescent="0.25">
      <c r="A53">
        <f>Input!G54</f>
        <v>50</v>
      </c>
      <c r="B53">
        <f t="shared" si="0"/>
        <v>50</v>
      </c>
      <c r="C53">
        <f t="shared" si="1"/>
        <v>5.184705528587072E+21</v>
      </c>
      <c r="D53" s="4">
        <f t="shared" si="2"/>
        <v>4.1995747830690048E+20</v>
      </c>
      <c r="E53" s="4">
        <f>Input!I54</f>
        <v>701.79731257142862</v>
      </c>
      <c r="F53">
        <f t="shared" si="3"/>
        <v>700.99887885714293</v>
      </c>
      <c r="G53">
        <f t="shared" si="10"/>
        <v>56.070544748267977</v>
      </c>
      <c r="H53">
        <f t="shared" si="6"/>
        <v>415932.55613644869</v>
      </c>
      <c r="I53">
        <f t="shared" si="4"/>
        <v>214967.82873776922</v>
      </c>
      <c r="N53" s="4">
        <f>Input!J54</f>
        <v>23.566667000000052</v>
      </c>
      <c r="O53">
        <f t="shared" si="7"/>
        <v>23.463643285714337</v>
      </c>
      <c r="P53">
        <f t="shared" si="8"/>
        <v>0</v>
      </c>
      <c r="Q53">
        <f t="shared" si="9"/>
        <v>550.54255623924746</v>
      </c>
      <c r="R53">
        <f t="shared" si="5"/>
        <v>86.778105083618058</v>
      </c>
    </row>
    <row r="54" spans="1:18" x14ac:dyDescent="0.25">
      <c r="A54">
        <f>Input!G55</f>
        <v>51</v>
      </c>
      <c r="B54">
        <f t="shared" si="0"/>
        <v>51</v>
      </c>
      <c r="C54">
        <f t="shared" si="1"/>
        <v>1.4093490824269389E+22</v>
      </c>
      <c r="D54" s="4">
        <f t="shared" si="2"/>
        <v>1.1415627820071314E+21</v>
      </c>
      <c r="E54" s="4">
        <f>Input!I55</f>
        <v>725.13217628571431</v>
      </c>
      <c r="F54">
        <f t="shared" si="3"/>
        <v>724.33374257142862</v>
      </c>
      <c r="G54">
        <f t="shared" si="10"/>
        <v>56.070544748267977</v>
      </c>
      <c r="H54">
        <f t="shared" si="6"/>
        <v>446575.70156483678</v>
      </c>
      <c r="I54">
        <f t="shared" si="4"/>
        <v>214967.82873776922</v>
      </c>
      <c r="N54" s="4">
        <f>Input!J55</f>
        <v>23.334863714285689</v>
      </c>
      <c r="O54">
        <f t="shared" si="7"/>
        <v>23.231839999999973</v>
      </c>
      <c r="P54">
        <f t="shared" si="8"/>
        <v>0</v>
      </c>
      <c r="Q54">
        <f t="shared" si="9"/>
        <v>539.71838978559879</v>
      </c>
      <c r="R54">
        <f t="shared" si="5"/>
        <v>82.513121659266616</v>
      </c>
    </row>
    <row r="55" spans="1:18" x14ac:dyDescent="0.25">
      <c r="A55">
        <f>Input!G56</f>
        <v>52</v>
      </c>
      <c r="B55">
        <f t="shared" si="0"/>
        <v>52</v>
      </c>
      <c r="C55">
        <f t="shared" si="1"/>
        <v>3.8310080007165769E+22</v>
      </c>
      <c r="D55" s="4">
        <f t="shared" si="2"/>
        <v>3.1030893663751394E+21</v>
      </c>
      <c r="E55" s="4">
        <f>Input!I56</f>
        <v>745.58237685714289</v>
      </c>
      <c r="F55">
        <f t="shared" si="3"/>
        <v>744.7839431428572</v>
      </c>
      <c r="G55">
        <f t="shared" si="10"/>
        <v>56.070544748267977</v>
      </c>
      <c r="H55">
        <f t="shared" si="6"/>
        <v>474326.14512822422</v>
      </c>
      <c r="I55">
        <f t="shared" si="4"/>
        <v>214967.82873776922</v>
      </c>
      <c r="N55" s="4">
        <f>Input!J56</f>
        <v>20.450200571428581</v>
      </c>
      <c r="O55">
        <f t="shared" si="7"/>
        <v>20.347176857142866</v>
      </c>
      <c r="P55">
        <f t="shared" si="8"/>
        <v>0</v>
      </c>
      <c r="Q55">
        <f t="shared" si="9"/>
        <v>414.00760605585026</v>
      </c>
      <c r="R55">
        <f t="shared" si="5"/>
        <v>38.427727636818808</v>
      </c>
    </row>
    <row r="56" spans="1:18" x14ac:dyDescent="0.25">
      <c r="A56">
        <f>Input!G57</f>
        <v>53</v>
      </c>
      <c r="B56">
        <f t="shared" si="0"/>
        <v>53</v>
      </c>
      <c r="C56">
        <f t="shared" si="1"/>
        <v>1.0413759433029089E+23</v>
      </c>
      <c r="D56" s="4">
        <f t="shared" si="2"/>
        <v>8.4350714367020347E+21</v>
      </c>
      <c r="E56" s="4">
        <f>Input!I57</f>
        <v>766.00682157142876</v>
      </c>
      <c r="F56">
        <f t="shared" si="3"/>
        <v>765.20838785714307</v>
      </c>
      <c r="G56">
        <f t="shared" si="10"/>
        <v>56.070544748267977</v>
      </c>
      <c r="H56">
        <f t="shared" si="6"/>
        <v>502876.48052910762</v>
      </c>
      <c r="I56">
        <f t="shared" si="4"/>
        <v>214967.82873776922</v>
      </c>
      <c r="N56" s="4">
        <f>Input!J57</f>
        <v>20.424444714285869</v>
      </c>
      <c r="O56">
        <f t="shared" si="7"/>
        <v>20.321421000000154</v>
      </c>
      <c r="P56">
        <f t="shared" si="8"/>
        <v>0</v>
      </c>
      <c r="Q56">
        <f t="shared" si="9"/>
        <v>412.96015145924724</v>
      </c>
      <c r="R56">
        <f t="shared" si="5"/>
        <v>38.109069357985248</v>
      </c>
    </row>
    <row r="57" spans="1:18" x14ac:dyDescent="0.25">
      <c r="A57">
        <f>Input!G58</f>
        <v>54</v>
      </c>
      <c r="B57">
        <f t="shared" si="0"/>
        <v>54</v>
      </c>
      <c r="C57">
        <f t="shared" si="1"/>
        <v>2.8307533032746939E+23</v>
      </c>
      <c r="D57" s="4">
        <f t="shared" si="2"/>
        <v>2.2928901408141072E+22</v>
      </c>
      <c r="E57" s="4">
        <f>Input!I58</f>
        <v>787.30696757142869</v>
      </c>
      <c r="F57">
        <f t="shared" si="3"/>
        <v>786.50853385714299</v>
      </c>
      <c r="G57">
        <f t="shared" si="10"/>
        <v>56.070544748267977</v>
      </c>
      <c r="H57">
        <f t="shared" si="6"/>
        <v>533539.65593341703</v>
      </c>
      <c r="I57">
        <f t="shared" si="4"/>
        <v>214967.82873776922</v>
      </c>
      <c r="N57" s="4">
        <f>Input!J58</f>
        <v>21.300145999999927</v>
      </c>
      <c r="O57">
        <f t="shared" si="7"/>
        <v>21.197122285714212</v>
      </c>
      <c r="P57">
        <f t="shared" si="8"/>
        <v>0</v>
      </c>
      <c r="Q57">
        <f t="shared" si="9"/>
        <v>449.31799319552209</v>
      </c>
      <c r="R57">
        <f t="shared" si="5"/>
        <v>49.687775654966607</v>
      </c>
    </row>
    <row r="58" spans="1:18" x14ac:dyDescent="0.25">
      <c r="A58">
        <f>Input!G59</f>
        <v>55</v>
      </c>
      <c r="B58">
        <f t="shared" si="0"/>
        <v>55</v>
      </c>
      <c r="C58">
        <f t="shared" si="1"/>
        <v>7.6947852651420175E+23</v>
      </c>
      <c r="D58" s="4">
        <f t="shared" si="2"/>
        <v>6.232721604427889E+22</v>
      </c>
      <c r="E58" s="4">
        <f>Input!I59</f>
        <v>806.00576557142847</v>
      </c>
      <c r="F58">
        <f t="shared" si="3"/>
        <v>805.20733185714278</v>
      </c>
      <c r="G58">
        <f t="shared" si="10"/>
        <v>56.070544748267977</v>
      </c>
      <c r="H58">
        <f t="shared" si="6"/>
        <v>561205.92579980765</v>
      </c>
      <c r="I58">
        <f t="shared" si="4"/>
        <v>214967.82873776922</v>
      </c>
      <c r="N58" s="4">
        <f>Input!J59</f>
        <v>18.698797999999783</v>
      </c>
      <c r="O58">
        <f t="shared" si="7"/>
        <v>18.595774285714068</v>
      </c>
      <c r="P58">
        <f t="shared" si="8"/>
        <v>0</v>
      </c>
      <c r="Q58">
        <f t="shared" si="9"/>
        <v>345.80282128522458</v>
      </c>
      <c r="R58">
        <f t="shared" si="5"/>
        <v>19.781213744799391</v>
      </c>
    </row>
    <row r="59" spans="1:18" x14ac:dyDescent="0.25">
      <c r="A59">
        <f>Input!G60</f>
        <v>56</v>
      </c>
      <c r="B59">
        <f t="shared" si="0"/>
        <v>56</v>
      </c>
      <c r="C59">
        <f t="shared" si="1"/>
        <v>2.0916594960129961E+24</v>
      </c>
      <c r="D59" s="4">
        <f t="shared" si="2"/>
        <v>1.6942293879160435E+23</v>
      </c>
      <c r="E59" s="4">
        <f>Input!I60</f>
        <v>826.01811557142844</v>
      </c>
      <c r="F59">
        <f t="shared" si="3"/>
        <v>825.21968185714275</v>
      </c>
      <c r="G59">
        <f t="shared" si="10"/>
        <v>56.070544748267977</v>
      </c>
      <c r="H59">
        <f t="shared" si="6"/>
        <v>591590.39511532674</v>
      </c>
      <c r="I59">
        <f t="shared" si="4"/>
        <v>214967.82873776922</v>
      </c>
      <c r="N59" s="4">
        <f>Input!J60</f>
        <v>20.012349999999969</v>
      </c>
      <c r="O59">
        <f t="shared" si="7"/>
        <v>19.909326285714254</v>
      </c>
      <c r="P59">
        <f t="shared" si="8"/>
        <v>0</v>
      </c>
      <c r="Q59">
        <f t="shared" si="9"/>
        <v>396.38127315103253</v>
      </c>
      <c r="R59">
        <f t="shared" si="5"/>
        <v>33.190960430485553</v>
      </c>
    </row>
    <row r="60" spans="1:18" x14ac:dyDescent="0.25">
      <c r="A60">
        <f>Input!G61</f>
        <v>57</v>
      </c>
      <c r="B60">
        <f t="shared" si="0"/>
        <v>57</v>
      </c>
      <c r="C60">
        <f t="shared" si="1"/>
        <v>5.685719999335932E+24</v>
      </c>
      <c r="D60" s="4">
        <f t="shared" si="2"/>
        <v>4.6053929584134719E+23</v>
      </c>
      <c r="E60" s="4">
        <f>Input!I61</f>
        <v>844.33057471428572</v>
      </c>
      <c r="F60">
        <f t="shared" si="3"/>
        <v>843.53214100000002</v>
      </c>
      <c r="G60">
        <f t="shared" si="10"/>
        <v>56.070544748267977</v>
      </c>
      <c r="H60">
        <f t="shared" si="6"/>
        <v>620095.7655713259</v>
      </c>
      <c r="I60">
        <f t="shared" si="4"/>
        <v>214967.82873776922</v>
      </c>
      <c r="N60" s="4">
        <f>Input!J61</f>
        <v>18.312459142857278</v>
      </c>
      <c r="O60">
        <f t="shared" si="7"/>
        <v>18.209435428571563</v>
      </c>
      <c r="P60">
        <f t="shared" si="8"/>
        <v>0</v>
      </c>
      <c r="Q60">
        <f t="shared" si="9"/>
        <v>331.58353862731724</v>
      </c>
      <c r="R60">
        <f t="shared" si="5"/>
        <v>16.493904149818334</v>
      </c>
    </row>
    <row r="61" spans="1:18" x14ac:dyDescent="0.25">
      <c r="A61">
        <f>Input!G62</f>
        <v>58</v>
      </c>
      <c r="B61">
        <f t="shared" si="0"/>
        <v>58</v>
      </c>
      <c r="C61">
        <f t="shared" si="1"/>
        <v>1.5455389355901039E+25</v>
      </c>
      <c r="D61" s="4">
        <f t="shared" si="2"/>
        <v>1.2518755991768583E+24</v>
      </c>
      <c r="E61" s="4">
        <f>Input!I62</f>
        <v>861.22645828571422</v>
      </c>
      <c r="F61">
        <f t="shared" si="3"/>
        <v>860.42802457142852</v>
      </c>
      <c r="G61">
        <f t="shared" si="10"/>
        <v>56.070544748267977</v>
      </c>
      <c r="H61">
        <f t="shared" si="6"/>
        <v>646990.95534746617</v>
      </c>
      <c r="I61">
        <f t="shared" si="4"/>
        <v>214967.82873776922</v>
      </c>
      <c r="N61" s="4">
        <f>Input!J62</f>
        <v>16.895883571428499</v>
      </c>
      <c r="O61">
        <f t="shared" si="7"/>
        <v>16.792859857142783</v>
      </c>
      <c r="P61">
        <f t="shared" si="8"/>
        <v>0</v>
      </c>
      <c r="Q61">
        <f t="shared" si="9"/>
        <v>282.00014218163756</v>
      </c>
      <c r="R61">
        <f t="shared" si="5"/>
        <v>6.9944021976885482</v>
      </c>
    </row>
    <row r="62" spans="1:18" x14ac:dyDescent="0.25">
      <c r="A62">
        <f>Input!G63</f>
        <v>59</v>
      </c>
      <c r="B62">
        <f t="shared" si="0"/>
        <v>59</v>
      </c>
      <c r="C62">
        <f t="shared" si="1"/>
        <v>4.2012104037905144E+25</v>
      </c>
      <c r="D62" s="4">
        <f t="shared" si="2"/>
        <v>3.4029506927337337E+24</v>
      </c>
      <c r="E62" s="4">
        <f>Input!I63</f>
        <v>879.28135828571419</v>
      </c>
      <c r="F62">
        <f t="shared" si="3"/>
        <v>878.4829245714285</v>
      </c>
      <c r="G62">
        <f t="shared" si="10"/>
        <v>56.070544748267977</v>
      </c>
      <c r="H62">
        <f t="shared" si="6"/>
        <v>676362.12248639448</v>
      </c>
      <c r="I62">
        <f t="shared" si="4"/>
        <v>214967.82873776922</v>
      </c>
      <c r="N62" s="4">
        <f>Input!J63</f>
        <v>18.054899999999975</v>
      </c>
      <c r="O62">
        <f t="shared" si="7"/>
        <v>17.95187628571426</v>
      </c>
      <c r="P62">
        <f t="shared" si="8"/>
        <v>0</v>
      </c>
      <c r="Q62">
        <f t="shared" si="9"/>
        <v>322.26986217759003</v>
      </c>
      <c r="R62">
        <f t="shared" si="5"/>
        <v>14.468207047164267</v>
      </c>
    </row>
    <row r="63" spans="1:18" x14ac:dyDescent="0.25">
      <c r="A63">
        <f>Input!G64</f>
        <v>60</v>
      </c>
      <c r="B63">
        <f t="shared" si="0"/>
        <v>60</v>
      </c>
      <c r="C63">
        <f t="shared" si="1"/>
        <v>1.1420073898156842E+26</v>
      </c>
      <c r="D63" s="4">
        <f t="shared" si="2"/>
        <v>9.2501790312002279E+24</v>
      </c>
      <c r="E63" s="4">
        <f>Input!I64</f>
        <v>896.74387214285707</v>
      </c>
      <c r="F63">
        <f t="shared" si="3"/>
        <v>895.94543842857138</v>
      </c>
      <c r="G63">
        <f t="shared" si="10"/>
        <v>56.070544748267977</v>
      </c>
      <c r="H63">
        <f t="shared" si="6"/>
        <v>705389.83703450102</v>
      </c>
      <c r="I63">
        <f t="shared" si="4"/>
        <v>214967.82873776922</v>
      </c>
      <c r="N63" s="4">
        <f>Input!J64</f>
        <v>17.462513857142881</v>
      </c>
      <c r="O63">
        <f t="shared" si="7"/>
        <v>17.359490142857165</v>
      </c>
      <c r="P63">
        <f t="shared" si="8"/>
        <v>0</v>
      </c>
      <c r="Q63">
        <f t="shared" si="9"/>
        <v>301.35189801995506</v>
      </c>
      <c r="R63">
        <f t="shared" si="5"/>
        <v>10.312598621652437</v>
      </c>
    </row>
    <row r="64" spans="1:18" x14ac:dyDescent="0.25">
      <c r="A64">
        <f>Input!G65</f>
        <v>61</v>
      </c>
      <c r="B64">
        <f t="shared" si="0"/>
        <v>61</v>
      </c>
      <c r="C64">
        <f t="shared" si="1"/>
        <v>3.1042979357019199E+26</v>
      </c>
      <c r="D64" s="4">
        <f t="shared" si="2"/>
        <v>2.5144593570504476E+25</v>
      </c>
      <c r="E64" s="4">
        <f>Input!I65</f>
        <v>913.02161371428554</v>
      </c>
      <c r="F64">
        <f t="shared" si="3"/>
        <v>912.22317999999984</v>
      </c>
      <c r="G64">
        <f t="shared" si="10"/>
        <v>56.070544748267977</v>
      </c>
      <c r="H64">
        <f t="shared" si="6"/>
        <v>732997.33484848507</v>
      </c>
      <c r="I64">
        <f t="shared" si="4"/>
        <v>214967.82873776922</v>
      </c>
      <c r="N64" s="4">
        <f>Input!J65</f>
        <v>16.277741571428464</v>
      </c>
      <c r="O64">
        <f t="shared" si="7"/>
        <v>16.174717857142749</v>
      </c>
      <c r="P64">
        <f t="shared" si="8"/>
        <v>0</v>
      </c>
      <c r="Q64">
        <f t="shared" si="9"/>
        <v>261.6214977581725</v>
      </c>
      <c r="R64">
        <f t="shared" si="5"/>
        <v>4.1069098241224919</v>
      </c>
    </row>
    <row r="65" spans="1:18" x14ac:dyDescent="0.25">
      <c r="A65">
        <f>Input!G66</f>
        <v>62</v>
      </c>
      <c r="B65">
        <f t="shared" si="0"/>
        <v>62</v>
      </c>
      <c r="C65">
        <f t="shared" si="1"/>
        <v>8.4383566687414538E+26</v>
      </c>
      <c r="D65" s="4">
        <f t="shared" si="2"/>
        <v>6.8350091786690452E+25</v>
      </c>
      <c r="E65" s="4">
        <f>Input!I66</f>
        <v>930.32959199999993</v>
      </c>
      <c r="F65">
        <f t="shared" si="3"/>
        <v>929.53115828571424</v>
      </c>
      <c r="G65">
        <f t="shared" si="10"/>
        <v>56.070544748267977</v>
      </c>
      <c r="H65">
        <f t="shared" si="6"/>
        <v>762933.44340121211</v>
      </c>
      <c r="I65">
        <f t="shared" si="4"/>
        <v>214967.82873776922</v>
      </c>
      <c r="N65" s="4">
        <f>Input!J66</f>
        <v>17.307978285714398</v>
      </c>
      <c r="O65">
        <f t="shared" si="7"/>
        <v>17.204954571428683</v>
      </c>
      <c r="P65">
        <f t="shared" si="8"/>
        <v>0</v>
      </c>
      <c r="Q65">
        <f t="shared" si="9"/>
        <v>296.01046180492472</v>
      </c>
      <c r="R65">
        <f t="shared" si="5"/>
        <v>9.3439524402607272</v>
      </c>
    </row>
    <row r="66" spans="1:18" x14ac:dyDescent="0.25">
      <c r="A66">
        <f>Input!G67</f>
        <v>63</v>
      </c>
      <c r="B66">
        <f t="shared" si="0"/>
        <v>63</v>
      </c>
      <c r="C66">
        <f t="shared" si="1"/>
        <v>2.29378315946961E+27</v>
      </c>
      <c r="D66" s="4">
        <f t="shared" si="2"/>
        <v>1.8579481247726853E+26</v>
      </c>
      <c r="E66" s="4">
        <f>Input!I67</f>
        <v>947.50879071428574</v>
      </c>
      <c r="F66">
        <f t="shared" si="3"/>
        <v>946.71035700000004</v>
      </c>
      <c r="G66">
        <f t="shared" si="10"/>
        <v>56.070544748267977</v>
      </c>
      <c r="H66">
        <f t="shared" si="6"/>
        <v>793239.2751678006</v>
      </c>
      <c r="I66">
        <f t="shared" si="4"/>
        <v>214967.82873776922</v>
      </c>
      <c r="N66" s="4">
        <f>Input!J67</f>
        <v>17.179198714285803</v>
      </c>
      <c r="O66">
        <f t="shared" si="7"/>
        <v>17.076175000000088</v>
      </c>
      <c r="P66">
        <f t="shared" si="8"/>
        <v>0</v>
      </c>
      <c r="Q66">
        <f t="shared" si="9"/>
        <v>291.595752630628</v>
      </c>
      <c r="R66">
        <f t="shared" si="5"/>
        <v>8.5732329394989684</v>
      </c>
    </row>
    <row r="67" spans="1:18" x14ac:dyDescent="0.25">
      <c r="A67">
        <f>Input!G68</f>
        <v>64</v>
      </c>
      <c r="B67">
        <f t="shared" si="0"/>
        <v>64</v>
      </c>
      <c r="C67">
        <f t="shared" si="1"/>
        <v>6.2351490808116167E+27</v>
      </c>
      <c r="D67" s="4">
        <f t="shared" si="2"/>
        <v>5.0504266257891488E+26</v>
      </c>
      <c r="E67" s="4">
        <f>Input!I68</f>
        <v>964.97130457142862</v>
      </c>
      <c r="F67">
        <f t="shared" si="3"/>
        <v>964.17287085714293</v>
      </c>
      <c r="G67">
        <f t="shared" si="10"/>
        <v>56.070544748267977</v>
      </c>
      <c r="H67">
        <f t="shared" si="6"/>
        <v>824649.8346843496</v>
      </c>
      <c r="I67">
        <f t="shared" si="4"/>
        <v>214967.82873776922</v>
      </c>
      <c r="N67" s="4">
        <f>Input!J68</f>
        <v>17.462513857142881</v>
      </c>
      <c r="O67">
        <f t="shared" si="7"/>
        <v>17.359490142857165</v>
      </c>
      <c r="P67">
        <f t="shared" si="8"/>
        <v>0</v>
      </c>
      <c r="Q67">
        <f t="shared" si="9"/>
        <v>301.35189801995506</v>
      </c>
      <c r="R67">
        <f t="shared" si="5"/>
        <v>10.312598621652437</v>
      </c>
    </row>
    <row r="68" spans="1:18" x14ac:dyDescent="0.25">
      <c r="A68">
        <f>Input!G69</f>
        <v>65</v>
      </c>
      <c r="B68">
        <f t="shared" ref="B68:B84" si="11">A68-$A$3</f>
        <v>65</v>
      </c>
      <c r="C68">
        <f t="shared" ref="C68:C84" si="12">EXP(B68)</f>
        <v>1.6948892444103338E+28</v>
      </c>
      <c r="D68" s="4">
        <f t="shared" ref="D68:D84" si="13">((C68-$Z$3)/$AA$3)</f>
        <v>1.3728482922848374E+27</v>
      </c>
      <c r="E68" s="4">
        <f>Input!I69</f>
        <v>982.66562171428575</v>
      </c>
      <c r="F68">
        <f t="shared" ref="F68:F84" si="14">E68-$E$3</f>
        <v>981.86718800000006</v>
      </c>
      <c r="G68">
        <f t="shared" si="10"/>
        <v>56.070544748267977</v>
      </c>
      <c r="H68">
        <f t="shared" si="6"/>
        <v>857099.42465617496</v>
      </c>
      <c r="I68">
        <f t="shared" ref="I68:I84" si="15">(G68-$J$4)^2</f>
        <v>214967.82873776922</v>
      </c>
      <c r="N68" s="4">
        <f>Input!J69</f>
        <v>17.69431714285713</v>
      </c>
      <c r="O68">
        <f t="shared" si="7"/>
        <v>17.591293428571415</v>
      </c>
      <c r="P68">
        <f t="shared" si="8"/>
        <v>0</v>
      </c>
      <c r="Q68">
        <f t="shared" si="9"/>
        <v>309.45360449009985</v>
      </c>
      <c r="R68">
        <f t="shared" ref="R68:R84" si="16">(O68-$S$4)^2</f>
        <v>11.855122062503142</v>
      </c>
    </row>
    <row r="69" spans="1:18" x14ac:dyDescent="0.25">
      <c r="A69">
        <f>Input!G70</f>
        <v>66</v>
      </c>
      <c r="B69">
        <f t="shared" si="11"/>
        <v>66</v>
      </c>
      <c r="C69">
        <f t="shared" si="12"/>
        <v>4.6071866343312918E+28</v>
      </c>
      <c r="D69" s="4">
        <f t="shared" si="13"/>
        <v>3.7317885661489057E+27</v>
      </c>
      <c r="E69" s="4">
        <f>Input!I70</f>
        <v>1000.7977895714287</v>
      </c>
      <c r="F69">
        <f t="shared" si="14"/>
        <v>999.99935585714297</v>
      </c>
      <c r="G69">
        <f t="shared" si="10"/>
        <v>56.070544748267977</v>
      </c>
      <c r="H69">
        <f t="shared" ref="H69:H84" si="17">(F69-G69)^2</f>
        <v>891001.60044141428</v>
      </c>
      <c r="I69">
        <f t="shared" si="15"/>
        <v>214967.82873776922</v>
      </c>
      <c r="N69" s="4">
        <f>Input!J70</f>
        <v>18.132167857142917</v>
      </c>
      <c r="O69">
        <f t="shared" ref="O69:O84" si="18">N69-$N$3</f>
        <v>18.029144142857202</v>
      </c>
      <c r="P69">
        <f t="shared" ref="P69:P84" si="19">$Y$3*((1/$AA$3)*(1/SQRT(2*PI()))*EXP(-1*D69*D69/2))</f>
        <v>0</v>
      </c>
      <c r="Q69">
        <f t="shared" ref="Q69:Q84" si="20">(O69-P69)^2</f>
        <v>325.05003852392218</v>
      </c>
      <c r="R69">
        <f t="shared" si="16"/>
        <v>15.061986355506761</v>
      </c>
    </row>
    <row r="70" spans="1:18" x14ac:dyDescent="0.25">
      <c r="A70">
        <f>Input!G71</f>
        <v>67</v>
      </c>
      <c r="B70">
        <f t="shared" si="11"/>
        <v>67</v>
      </c>
      <c r="C70">
        <f t="shared" si="12"/>
        <v>1.2523631708422139E+29</v>
      </c>
      <c r="D70" s="4">
        <f t="shared" si="13"/>
        <v>1.0144053047013807E+28</v>
      </c>
      <c r="E70" s="4">
        <f>Input!I71</f>
        <v>1019.0329810000001</v>
      </c>
      <c r="F70">
        <f t="shared" si="14"/>
        <v>1018.2345472857144</v>
      </c>
      <c r="G70">
        <f t="shared" ref="G70:G84" si="21">G69+P70</f>
        <v>56.070544748267977</v>
      </c>
      <c r="H70">
        <f t="shared" si="17"/>
        <v>925759.56777887919</v>
      </c>
      <c r="I70">
        <f t="shared" si="15"/>
        <v>214967.82873776922</v>
      </c>
      <c r="N70" s="4">
        <f>Input!J71</f>
        <v>18.235191428571397</v>
      </c>
      <c r="O70">
        <f t="shared" si="18"/>
        <v>18.132167714285682</v>
      </c>
      <c r="P70">
        <f t="shared" si="19"/>
        <v>0</v>
      </c>
      <c r="Q70">
        <f t="shared" si="20"/>
        <v>328.77550601898406</v>
      </c>
      <c r="R70">
        <f t="shared" si="16"/>
        <v>15.872264537143801</v>
      </c>
    </row>
    <row r="71" spans="1:18" x14ac:dyDescent="0.25">
      <c r="A71">
        <f>Input!G72</f>
        <v>68</v>
      </c>
      <c r="B71">
        <f t="shared" si="11"/>
        <v>68</v>
      </c>
      <c r="C71">
        <f t="shared" si="12"/>
        <v>3.4042760499317408E+29</v>
      </c>
      <c r="D71" s="4">
        <f t="shared" si="13"/>
        <v>2.757439506462224E+28</v>
      </c>
      <c r="E71" s="4">
        <f>Input!I72</f>
        <v>1035.9546205714287</v>
      </c>
      <c r="F71">
        <f t="shared" si="14"/>
        <v>1035.156186857143</v>
      </c>
      <c r="G71">
        <f t="shared" si="21"/>
        <v>56.070544748267977</v>
      </c>
      <c r="H71">
        <f t="shared" si="17"/>
        <v>958608.69458374812</v>
      </c>
      <c r="I71">
        <f t="shared" si="15"/>
        <v>214967.82873776922</v>
      </c>
      <c r="N71" s="4">
        <f>Input!J72</f>
        <v>16.921639571428614</v>
      </c>
      <c r="O71">
        <f t="shared" si="18"/>
        <v>16.818615857142898</v>
      </c>
      <c r="P71">
        <f t="shared" si="19"/>
        <v>0</v>
      </c>
      <c r="Q71">
        <f t="shared" si="20"/>
        <v>282.86583935013857</v>
      </c>
      <c r="R71">
        <f t="shared" si="16"/>
        <v>7.1312990060794439</v>
      </c>
    </row>
    <row r="72" spans="1:18" x14ac:dyDescent="0.25">
      <c r="A72">
        <f>Input!G73</f>
        <v>69</v>
      </c>
      <c r="B72">
        <f t="shared" si="11"/>
        <v>69</v>
      </c>
      <c r="C72">
        <f t="shared" si="12"/>
        <v>9.2537817255877872E+29</v>
      </c>
      <c r="D72" s="4">
        <f t="shared" si="13"/>
        <v>7.49549770349134E+28</v>
      </c>
      <c r="E72" s="4">
        <f>Input!I73</f>
        <v>1051.1763694285714</v>
      </c>
      <c r="F72">
        <f t="shared" si="14"/>
        <v>1050.3779357142857</v>
      </c>
      <c r="G72">
        <f t="shared" si="21"/>
        <v>56.070544748267977</v>
      </c>
      <c r="H72">
        <f t="shared" si="17"/>
        <v>988647.18772964936</v>
      </c>
      <c r="I72">
        <f t="shared" si="15"/>
        <v>214967.82873776922</v>
      </c>
      <c r="N72" s="4">
        <f>Input!J73</f>
        <v>15.221748857142757</v>
      </c>
      <c r="O72">
        <f t="shared" si="18"/>
        <v>15.118725142857043</v>
      </c>
      <c r="P72">
        <f t="shared" si="19"/>
        <v>0</v>
      </c>
      <c r="Q72">
        <f t="shared" si="20"/>
        <v>228.57584994525772</v>
      </c>
      <c r="R72">
        <f t="shared" si="16"/>
        <v>0.94198380192206921</v>
      </c>
    </row>
    <row r="73" spans="1:18" x14ac:dyDescent="0.25">
      <c r="A73">
        <f>Input!G74</f>
        <v>70</v>
      </c>
      <c r="B73">
        <f t="shared" si="11"/>
        <v>70</v>
      </c>
      <c r="C73">
        <f t="shared" si="12"/>
        <v>2.5154386709191669E+30</v>
      </c>
      <c r="D73" s="4">
        <f t="shared" si="13"/>
        <v>2.0374875202657013E+29</v>
      </c>
      <c r="E73" s="4">
        <f>Input!I74</f>
        <v>1063.5649671428571</v>
      </c>
      <c r="F73">
        <f t="shared" si="14"/>
        <v>1062.7665334285714</v>
      </c>
      <c r="G73">
        <f t="shared" si="21"/>
        <v>56.070544748267977</v>
      </c>
      <c r="H73">
        <f t="shared" si="17"/>
        <v>1013436.8136250137</v>
      </c>
      <c r="I73">
        <f t="shared" si="15"/>
        <v>214967.82873776922</v>
      </c>
      <c r="N73" s="4">
        <f>Input!J74</f>
        <v>12.388597714285652</v>
      </c>
      <c r="O73">
        <f t="shared" si="18"/>
        <v>12.285573999999938</v>
      </c>
      <c r="P73">
        <f t="shared" si="19"/>
        <v>0</v>
      </c>
      <c r="Q73">
        <f t="shared" si="20"/>
        <v>150.93532850947449</v>
      </c>
      <c r="R73">
        <f t="shared" si="16"/>
        <v>3.4692513532257614</v>
      </c>
    </row>
    <row r="74" spans="1:18" x14ac:dyDescent="0.25">
      <c r="A74">
        <f>Input!G75</f>
        <v>71</v>
      </c>
      <c r="B74">
        <f t="shared" si="11"/>
        <v>71</v>
      </c>
      <c r="C74">
        <f t="shared" si="12"/>
        <v>6.8376712297627441E+30</v>
      </c>
      <c r="D74" s="4">
        <f t="shared" si="13"/>
        <v>5.5384653020503376E+29</v>
      </c>
      <c r="E74" s="4">
        <f>Input!I75</f>
        <v>1075.7217615714285</v>
      </c>
      <c r="F74">
        <f t="shared" si="14"/>
        <v>1074.9233278571428</v>
      </c>
      <c r="G74">
        <f t="shared" si="21"/>
        <v>56.070544748267977</v>
      </c>
      <c r="H74">
        <f t="shared" si="17"/>
        <v>1038060.9936487</v>
      </c>
      <c r="I74">
        <f t="shared" si="15"/>
        <v>214967.82873776922</v>
      </c>
      <c r="N74" s="4">
        <f>Input!J75</f>
        <v>12.156794428571402</v>
      </c>
      <c r="O74">
        <f t="shared" si="18"/>
        <v>12.053770714285688</v>
      </c>
      <c r="P74">
        <f t="shared" si="19"/>
        <v>0</v>
      </c>
      <c r="Q74">
        <f t="shared" si="20"/>
        <v>145.29338843257131</v>
      </c>
      <c r="R74">
        <f t="shared" si="16"/>
        <v>4.3864943056166572</v>
      </c>
    </row>
    <row r="75" spans="1:18" x14ac:dyDescent="0.25">
      <c r="A75">
        <f>Input!G76</f>
        <v>72</v>
      </c>
      <c r="B75">
        <f t="shared" si="11"/>
        <v>72</v>
      </c>
      <c r="C75">
        <f t="shared" si="12"/>
        <v>1.8586717452841279E+31</v>
      </c>
      <c r="D75" s="4">
        <f t="shared" si="13"/>
        <v>1.5055109588114368E+30</v>
      </c>
      <c r="E75" s="4">
        <f>Input!I76</f>
        <v>1088.3421624285716</v>
      </c>
      <c r="F75">
        <f t="shared" si="14"/>
        <v>1087.5437287142859</v>
      </c>
      <c r="G75">
        <f t="shared" si="21"/>
        <v>56.070544748267977</v>
      </c>
      <c r="H75">
        <f t="shared" si="17"/>
        <v>1063936.9292409944</v>
      </c>
      <c r="I75">
        <f t="shared" si="15"/>
        <v>214967.82873776922</v>
      </c>
      <c r="N75" s="4">
        <f>Input!J76</f>
        <v>12.620400857143068</v>
      </c>
      <c r="O75">
        <f t="shared" si="18"/>
        <v>12.517377142857354</v>
      </c>
      <c r="P75">
        <f t="shared" si="19"/>
        <v>0</v>
      </c>
      <c r="Q75">
        <f t="shared" si="20"/>
        <v>156.68473053652775</v>
      </c>
      <c r="R75">
        <f t="shared" si="16"/>
        <v>2.6594743933095391</v>
      </c>
    </row>
    <row r="76" spans="1:18" x14ac:dyDescent="0.25">
      <c r="A76">
        <f>Input!G77</f>
        <v>73</v>
      </c>
      <c r="B76">
        <f t="shared" si="11"/>
        <v>73</v>
      </c>
      <c r="C76">
        <f t="shared" si="12"/>
        <v>5.0523936302761039E+31</v>
      </c>
      <c r="D76" s="4">
        <f t="shared" si="13"/>
        <v>4.0924030818830826E+30</v>
      </c>
      <c r="E76" s="4">
        <f>Input!I77</f>
        <v>1098.799066</v>
      </c>
      <c r="F76">
        <f t="shared" si="14"/>
        <v>1098.0006322857143</v>
      </c>
      <c r="G76">
        <f t="shared" si="21"/>
        <v>56.070544748267977</v>
      </c>
      <c r="H76">
        <f t="shared" si="17"/>
        <v>1085618.3073157906</v>
      </c>
      <c r="I76">
        <f t="shared" si="15"/>
        <v>214967.82873776922</v>
      </c>
      <c r="N76" s="4">
        <f>Input!J77</f>
        <v>10.456903571428484</v>
      </c>
      <c r="O76">
        <f t="shared" si="18"/>
        <v>10.35387985714277</v>
      </c>
      <c r="P76">
        <f t="shared" si="19"/>
        <v>0</v>
      </c>
      <c r="Q76">
        <f t="shared" si="20"/>
        <v>107.20282809614679</v>
      </c>
      <c r="R76">
        <f t="shared" si="16"/>
        <v>14.396612212246655</v>
      </c>
    </row>
    <row r="77" spans="1:18" x14ac:dyDescent="0.25">
      <c r="A77">
        <f>Input!G78</f>
        <v>74</v>
      </c>
      <c r="B77">
        <f t="shared" si="11"/>
        <v>74</v>
      </c>
      <c r="C77">
        <f t="shared" si="12"/>
        <v>1.3733829795401761E+32</v>
      </c>
      <c r="D77" s="4">
        <f t="shared" si="13"/>
        <v>1.1124304932212578E+31</v>
      </c>
      <c r="E77" s="4">
        <f>Input!I78</f>
        <v>1108.7150952857144</v>
      </c>
      <c r="F77">
        <f t="shared" si="14"/>
        <v>1107.9166615714287</v>
      </c>
      <c r="G77">
        <f t="shared" si="21"/>
        <v>56.070544748267977</v>
      </c>
      <c r="H77">
        <f t="shared" si="17"/>
        <v>1106380.253475962</v>
      </c>
      <c r="I77">
        <f t="shared" si="15"/>
        <v>214967.82873776922</v>
      </c>
      <c r="N77" s="4">
        <f>Input!J78</f>
        <v>9.9160292857143304</v>
      </c>
      <c r="O77">
        <f t="shared" si="18"/>
        <v>9.8130055714286168</v>
      </c>
      <c r="P77">
        <f t="shared" si="19"/>
        <v>0</v>
      </c>
      <c r="Q77">
        <f t="shared" si="20"/>
        <v>96.295078344889077</v>
      </c>
      <c r="R77">
        <f t="shared" si="16"/>
        <v>18.793621515229269</v>
      </c>
    </row>
    <row r="78" spans="1:18" x14ac:dyDescent="0.25">
      <c r="A78">
        <f>Input!G79</f>
        <v>75</v>
      </c>
      <c r="B78">
        <f t="shared" si="11"/>
        <v>75</v>
      </c>
      <c r="C78">
        <f t="shared" si="12"/>
        <v>3.7332419967990015E+32</v>
      </c>
      <c r="D78" s="4">
        <f t="shared" si="13"/>
        <v>3.0238995951470782E+31</v>
      </c>
      <c r="E78" s="4">
        <f>Input!I79</f>
        <v>1118.9144395714286</v>
      </c>
      <c r="F78">
        <f t="shared" si="14"/>
        <v>1118.1160058571429</v>
      </c>
      <c r="G78">
        <f t="shared" si="21"/>
        <v>56.070544748267977</v>
      </c>
      <c r="H78">
        <f t="shared" si="17"/>
        <v>1127940.5614619625</v>
      </c>
      <c r="I78">
        <f t="shared" si="15"/>
        <v>214967.82873776922</v>
      </c>
      <c r="N78" s="4">
        <f>Input!J79</f>
        <v>10.199344285714233</v>
      </c>
      <c r="O78">
        <f t="shared" si="18"/>
        <v>10.096320571428519</v>
      </c>
      <c r="P78">
        <f t="shared" si="19"/>
        <v>0</v>
      </c>
      <c r="Q78">
        <f t="shared" si="20"/>
        <v>101.9356890810507</v>
      </c>
      <c r="R78">
        <f t="shared" si="16"/>
        <v>16.417456586551516</v>
      </c>
    </row>
    <row r="79" spans="1:18" x14ac:dyDescent="0.25">
      <c r="A79">
        <f>Input!G80</f>
        <v>76</v>
      </c>
      <c r="B79">
        <f t="shared" si="11"/>
        <v>76</v>
      </c>
      <c r="C79">
        <f t="shared" si="12"/>
        <v>1.0148003881138887E+33</v>
      </c>
      <c r="D79" s="4">
        <f t="shared" si="13"/>
        <v>8.2198113205729673E+31</v>
      </c>
      <c r="E79" s="4">
        <f>Input!I80</f>
        <v>1129.1137840000001</v>
      </c>
      <c r="F79">
        <f t="shared" si="14"/>
        <v>1128.3153502857144</v>
      </c>
      <c r="G79">
        <f t="shared" si="21"/>
        <v>56.070544748267977</v>
      </c>
      <c r="H79">
        <f t="shared" si="17"/>
        <v>1149708.9230020363</v>
      </c>
      <c r="I79">
        <f t="shared" si="15"/>
        <v>214967.82873776922</v>
      </c>
      <c r="N79" s="4">
        <f>Input!J80</f>
        <v>10.199344428571521</v>
      </c>
      <c r="O79">
        <f t="shared" si="18"/>
        <v>10.096320714285808</v>
      </c>
      <c r="P79">
        <f t="shared" si="19"/>
        <v>0</v>
      </c>
      <c r="Q79">
        <f t="shared" si="20"/>
        <v>101.93569196571669</v>
      </c>
      <c r="R79">
        <f t="shared" si="16"/>
        <v>16.41745542888005</v>
      </c>
    </row>
    <row r="80" spans="1:18" x14ac:dyDescent="0.25">
      <c r="A80">
        <f>Input!G81</f>
        <v>77</v>
      </c>
      <c r="B80">
        <f t="shared" si="11"/>
        <v>77</v>
      </c>
      <c r="C80">
        <f t="shared" si="12"/>
        <v>2.7585134545231703E+33</v>
      </c>
      <c r="D80" s="4">
        <f t="shared" si="13"/>
        <v>2.2343763746075443E+32</v>
      </c>
      <c r="E80" s="4">
        <f>Input!I81</f>
        <v>1139.1328368571428</v>
      </c>
      <c r="F80">
        <f t="shared" si="14"/>
        <v>1138.3344031428571</v>
      </c>
      <c r="G80">
        <f t="shared" si="21"/>
        <v>56.070544748267977</v>
      </c>
      <c r="H80">
        <f t="shared" si="17"/>
        <v>1171295.0591871431</v>
      </c>
      <c r="I80">
        <f t="shared" si="15"/>
        <v>214967.82873776922</v>
      </c>
      <c r="N80" s="4">
        <f>Input!J81</f>
        <v>10.019052857142697</v>
      </c>
      <c r="O80">
        <f t="shared" si="18"/>
        <v>9.9160291428569831</v>
      </c>
      <c r="P80">
        <f t="shared" si="19"/>
        <v>0</v>
      </c>
      <c r="Q80">
        <f t="shared" si="20"/>
        <v>98.327633961988994</v>
      </c>
      <c r="R80">
        <f t="shared" si="16"/>
        <v>17.910987818907547</v>
      </c>
    </row>
    <row r="81" spans="1:18" x14ac:dyDescent="0.25">
      <c r="A81">
        <f>Input!G82</f>
        <v>78</v>
      </c>
      <c r="B81">
        <f t="shared" si="11"/>
        <v>78</v>
      </c>
      <c r="C81">
        <f t="shared" si="12"/>
        <v>7.4984169969901209E+33</v>
      </c>
      <c r="D81" s="4">
        <f t="shared" si="13"/>
        <v>6.0736646970338889E+32</v>
      </c>
      <c r="E81" s="4">
        <f>Input!I82</f>
        <v>1148.0958969999999</v>
      </c>
      <c r="F81">
        <f t="shared" si="14"/>
        <v>1147.2974632857142</v>
      </c>
      <c r="G81">
        <f t="shared" si="21"/>
        <v>56.070544748267977</v>
      </c>
      <c r="H81">
        <f t="shared" si="17"/>
        <v>1190776.1877407301</v>
      </c>
      <c r="I81">
        <f t="shared" si="15"/>
        <v>214967.82873776922</v>
      </c>
      <c r="N81" s="4">
        <f>Input!J82</f>
        <v>8.9630601428571026</v>
      </c>
      <c r="O81">
        <f t="shared" si="18"/>
        <v>8.8600364285713891</v>
      </c>
      <c r="P81">
        <f t="shared" si="19"/>
        <v>0</v>
      </c>
      <c r="Q81">
        <f t="shared" si="20"/>
        <v>78.50024551561205</v>
      </c>
      <c r="R81">
        <f t="shared" si="16"/>
        <v>27.964321163241824</v>
      </c>
    </row>
    <row r="82" spans="1:18" x14ac:dyDescent="0.25">
      <c r="A82">
        <f>Input!G83</f>
        <v>79</v>
      </c>
      <c r="B82">
        <f t="shared" si="11"/>
        <v>79</v>
      </c>
      <c r="C82">
        <f t="shared" si="12"/>
        <v>2.0382810665126688E+34</v>
      </c>
      <c r="D82" s="4">
        <f t="shared" si="13"/>
        <v>1.6509932378100432E+33</v>
      </c>
      <c r="E82" s="4">
        <f>Input!I83</f>
        <v>1156.0544764285714</v>
      </c>
      <c r="F82">
        <f t="shared" si="14"/>
        <v>1155.2560427142857</v>
      </c>
      <c r="G82">
        <f t="shared" si="21"/>
        <v>56.070544748267977</v>
      </c>
      <c r="H82">
        <f t="shared" si="17"/>
        <v>1208208.7589388022</v>
      </c>
      <c r="I82">
        <f t="shared" si="15"/>
        <v>214967.82873776922</v>
      </c>
      <c r="N82" s="4">
        <f>Input!J83</f>
        <v>7.958579428571511</v>
      </c>
      <c r="O82">
        <f t="shared" si="18"/>
        <v>7.8555557142857966</v>
      </c>
      <c r="P82">
        <f t="shared" si="19"/>
        <v>0</v>
      </c>
      <c r="Q82">
        <f t="shared" si="20"/>
        <v>61.709755580248235</v>
      </c>
      <c r="R82">
        <f t="shared" si="16"/>
        <v>39.596952298375456</v>
      </c>
    </row>
    <row r="83" spans="1:18" x14ac:dyDescent="0.25">
      <c r="A83">
        <f>Input!G84</f>
        <v>80</v>
      </c>
      <c r="B83">
        <f t="shared" si="11"/>
        <v>80</v>
      </c>
      <c r="C83">
        <f t="shared" si="12"/>
        <v>5.5406223843935098E+34</v>
      </c>
      <c r="D83" s="4">
        <f t="shared" si="13"/>
        <v>4.4878649172478033E+33</v>
      </c>
      <c r="E83" s="4">
        <f>Input!I84</f>
        <v>1163.3176458571429</v>
      </c>
      <c r="F83">
        <f t="shared" si="14"/>
        <v>1162.5192121428572</v>
      </c>
      <c r="G83">
        <f t="shared" si="21"/>
        <v>56.070544748267977</v>
      </c>
      <c r="H83">
        <f t="shared" si="17"/>
        <v>1224228.6535792621</v>
      </c>
      <c r="I83">
        <f t="shared" si="15"/>
        <v>214967.82873776922</v>
      </c>
      <c r="N83" s="4">
        <f>Input!J84</f>
        <v>7.263169428571473</v>
      </c>
      <c r="O83">
        <f t="shared" si="18"/>
        <v>7.1601457142857585</v>
      </c>
      <c r="P83">
        <f t="shared" si="19"/>
        <v>0</v>
      </c>
      <c r="Q83">
        <f t="shared" si="20"/>
        <v>51.267686649804716</v>
      </c>
      <c r="R83">
        <f t="shared" si="16"/>
        <v>48.83243649815158</v>
      </c>
    </row>
    <row r="84" spans="1:18" x14ac:dyDescent="0.25">
      <c r="A84">
        <f>Input!G85</f>
        <v>81</v>
      </c>
      <c r="B84">
        <f t="shared" si="11"/>
        <v>81</v>
      </c>
      <c r="C84">
        <f t="shared" si="12"/>
        <v>1.5060973145850306E+35</v>
      </c>
      <c r="D84" s="4">
        <f t="shared" si="13"/>
        <v>1.2199281653133561E+34</v>
      </c>
      <c r="E84" s="4">
        <f>Input!I85</f>
        <v>1169.2930192857143</v>
      </c>
      <c r="F84">
        <f t="shared" si="14"/>
        <v>1168.4945855714286</v>
      </c>
      <c r="G84">
        <f t="shared" si="21"/>
        <v>56.070544748267977</v>
      </c>
      <c r="H84">
        <f t="shared" si="17"/>
        <v>1237487.2466013287</v>
      </c>
      <c r="I84">
        <f t="shared" si="15"/>
        <v>214967.82873776922</v>
      </c>
      <c r="N84" s="4">
        <f>Input!J85</f>
        <v>5.9753734285714017</v>
      </c>
      <c r="O84">
        <f t="shared" si="18"/>
        <v>5.8723497142856873</v>
      </c>
      <c r="P84">
        <f t="shared" si="19"/>
        <v>0</v>
      </c>
      <c r="Q84">
        <f t="shared" si="20"/>
        <v>34.484491166871194</v>
      </c>
      <c r="R84">
        <f t="shared" si="16"/>
        <v>68.489145835229749</v>
      </c>
    </row>
  </sheetData>
  <mergeCells count="2">
    <mergeCell ref="D1:L1"/>
    <mergeCell ref="N1:U1"/>
  </mergeCells>
  <conditionalFormatting sqref="U8">
    <cfRule type="cellIs" dxfId="2" priority="1" operator="between">
      <formula>0.05</formula>
      <formula>0.025</formula>
    </cfRule>
    <cfRule type="cellIs" dxfId="1" priority="2" operator="lessThan">
      <formula>0.025</formula>
    </cfRule>
    <cfRule type="cellIs" dxfId="0" priority="3" operator="greaterThan">
      <formula>0.05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12</vt:i4>
      </vt:variant>
    </vt:vector>
  </HeadingPairs>
  <TitlesOfParts>
    <vt:vector size="19" baseType="lpstr">
      <vt:lpstr>Input</vt:lpstr>
      <vt:lpstr>logistic</vt:lpstr>
      <vt:lpstr>LogNormal</vt:lpstr>
      <vt:lpstr>NORMAL</vt:lpstr>
      <vt:lpstr>Cauchy</vt:lpstr>
      <vt:lpstr>Weibull</vt:lpstr>
      <vt:lpstr>power_normal!</vt:lpstr>
      <vt:lpstr>_Ac</vt:lpstr>
      <vt:lpstr>_Ac2</vt:lpstr>
      <vt:lpstr>_ModeC</vt:lpstr>
      <vt:lpstr>_Muc</vt:lpstr>
      <vt:lpstr>_MuC2</vt:lpstr>
      <vt:lpstr>_sc</vt:lpstr>
      <vt:lpstr>_Sigma</vt:lpstr>
      <vt:lpstr>_sigma2</vt:lpstr>
      <vt:lpstr>_t</vt:lpstr>
      <vt:lpstr>_Y0c</vt:lpstr>
      <vt:lpstr>_yoc2</vt:lpstr>
      <vt:lpstr>Muc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Pre-Setup</dc:creator>
  <cp:lastModifiedBy>Admin</cp:lastModifiedBy>
  <dcterms:created xsi:type="dcterms:W3CDTF">2021-06-09T08:39:21Z</dcterms:created>
  <dcterms:modified xsi:type="dcterms:W3CDTF">2021-08-17T21:39:00Z</dcterms:modified>
</cp:coreProperties>
</file>