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tabRatio="937" activeTab="4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lhs1" localSheetId="1" hidden="1">logistic!$J$5</definedName>
    <definedName name="solver_lhs1" localSheetId="2" hidden="1">LogNormal!$L$5</definedName>
    <definedName name="solver_lhs1" localSheetId="5" hidden="1">Weibull!$U$5</definedName>
    <definedName name="solver_lhs2" localSheetId="1" hidden="1">logistic!$S$5</definedName>
    <definedName name="solver_lhs2" localSheetId="2" hidden="1">LogNormal!$U$5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um" localSheetId="4" hidden="1">0</definedName>
    <definedName name="solver_num" localSheetId="1" hidden="1">2</definedName>
    <definedName name="solver_num" localSheetId="2" hidden="1">0</definedName>
    <definedName name="solver_num" localSheetId="3" hidden="1">0</definedName>
    <definedName name="solver_num" localSheetId="5" hidden="1">0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opt" localSheetId="4" hidden="1">Cauchy!$R$3</definedName>
    <definedName name="solver_opt" localSheetId="1" hidden="1">logistic!$W$6</definedName>
    <definedName name="solver_opt" localSheetId="2" hidden="1">LogNormal!$K$3</definedName>
    <definedName name="solver_opt" localSheetId="3" hidden="1">NORMAL!$S$3</definedName>
    <definedName name="solver_opt" localSheetId="5" hidden="1">Weibull!$T$3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el1" localSheetId="1" hidden="1">3</definedName>
    <definedName name="solver_rel1" localSheetId="2" hidden="1">3</definedName>
    <definedName name="solver_rel1" localSheetId="5" hidden="1">3</definedName>
    <definedName name="solver_rel2" localSheetId="1" hidden="1">3</definedName>
    <definedName name="solver_rel2" localSheetId="2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1" hidden="1">0.99</definedName>
    <definedName name="solver_rhs1" localSheetId="2" hidden="1">0.99</definedName>
    <definedName name="solver_rhs1" localSheetId="5" hidden="1">0.95</definedName>
    <definedName name="solver_rhs2" localSheetId="1" hidden="1">0.955</definedName>
    <definedName name="solver_rhs2" localSheetId="2" hidden="1">0.97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2" i="5" l="1"/>
  <c r="AA11" i="5"/>
  <c r="Z12" i="5"/>
  <c r="Z11" i="5"/>
  <c r="L85" i="2" l="1"/>
  <c r="M85" i="2" s="1"/>
  <c r="N85" i="2"/>
  <c r="L86" i="2"/>
  <c r="M86" i="2" s="1"/>
  <c r="N86" i="2"/>
  <c r="O86" i="2" s="1"/>
  <c r="L87" i="2"/>
  <c r="M87" i="2" s="1"/>
  <c r="N87" i="2"/>
  <c r="L88" i="2"/>
  <c r="M88" i="2" s="1"/>
  <c r="N88" i="2"/>
  <c r="L89" i="2"/>
  <c r="M89" i="2" s="1"/>
  <c r="N89" i="2"/>
  <c r="L90" i="2"/>
  <c r="M90" i="2"/>
  <c r="N90" i="2"/>
  <c r="O90" i="2" s="1"/>
  <c r="L91" i="2"/>
  <c r="M91" i="2"/>
  <c r="N91" i="2"/>
  <c r="L92" i="2"/>
  <c r="M92" i="2"/>
  <c r="N92" i="2"/>
  <c r="O92" i="2" s="1"/>
  <c r="L93" i="2"/>
  <c r="M93" i="2" s="1"/>
  <c r="N93" i="2"/>
  <c r="L94" i="2"/>
  <c r="M94" i="2"/>
  <c r="N94" i="2"/>
  <c r="O94" i="2" s="1"/>
  <c r="L95" i="2"/>
  <c r="M95" i="2" s="1"/>
  <c r="N95" i="2"/>
  <c r="L96" i="2"/>
  <c r="M96" i="2"/>
  <c r="N96" i="2"/>
  <c r="L97" i="2"/>
  <c r="M97" i="2" s="1"/>
  <c r="N97" i="2"/>
  <c r="L98" i="2"/>
  <c r="M98" i="2"/>
  <c r="N98" i="2"/>
  <c r="O98" i="2" s="1"/>
  <c r="L99" i="2"/>
  <c r="M99" i="2"/>
  <c r="N99" i="2"/>
  <c r="L100" i="2"/>
  <c r="M100" i="2"/>
  <c r="N100" i="2"/>
  <c r="O100" i="2" s="1"/>
  <c r="L101" i="2"/>
  <c r="M101" i="2" s="1"/>
  <c r="N101" i="2"/>
  <c r="L102" i="2"/>
  <c r="M102" i="2"/>
  <c r="N102" i="2"/>
  <c r="O102" i="2" s="1"/>
  <c r="L103" i="2"/>
  <c r="M103" i="2" s="1"/>
  <c r="N103" i="2"/>
  <c r="L104" i="2"/>
  <c r="M104" i="2"/>
  <c r="N104" i="2"/>
  <c r="L105" i="2"/>
  <c r="M105" i="2" s="1"/>
  <c r="N105" i="2"/>
  <c r="O105" i="2" s="1"/>
  <c r="L106" i="2"/>
  <c r="M106" i="2"/>
  <c r="N106" i="2"/>
  <c r="O106" i="2" s="1"/>
  <c r="L107" i="2"/>
  <c r="M107" i="2"/>
  <c r="N107" i="2"/>
  <c r="L108" i="2"/>
  <c r="M108" i="2"/>
  <c r="N108" i="2"/>
  <c r="O108" i="2" s="1"/>
  <c r="L109" i="2"/>
  <c r="M109" i="2" s="1"/>
  <c r="N109" i="2"/>
  <c r="L110" i="2"/>
  <c r="M110" i="2"/>
  <c r="N110" i="2"/>
  <c r="O110" i="2" s="1"/>
  <c r="L111" i="2"/>
  <c r="M111" i="2" s="1"/>
  <c r="N111" i="2"/>
  <c r="L112" i="2"/>
  <c r="M112" i="2"/>
  <c r="N112" i="2"/>
  <c r="L113" i="2"/>
  <c r="M113" i="2" s="1"/>
  <c r="N113" i="2"/>
  <c r="O113" i="2" s="1"/>
  <c r="L114" i="2"/>
  <c r="M114" i="2"/>
  <c r="N114" i="2"/>
  <c r="O114" i="2" s="1"/>
  <c r="L115" i="2"/>
  <c r="M115" i="2"/>
  <c r="N115" i="2"/>
  <c r="L116" i="2"/>
  <c r="M116" i="2"/>
  <c r="N116" i="2"/>
  <c r="O116" i="2" s="1"/>
  <c r="L117" i="2"/>
  <c r="M117" i="2" s="1"/>
  <c r="N117" i="2"/>
  <c r="L118" i="2"/>
  <c r="M118" i="2"/>
  <c r="N118" i="2"/>
  <c r="O118" i="2" s="1"/>
  <c r="L119" i="2"/>
  <c r="M119" i="2" s="1"/>
  <c r="N119" i="2"/>
  <c r="A89" i="2"/>
  <c r="B89" i="2" s="1"/>
  <c r="E89" i="2" s="1"/>
  <c r="A90" i="2"/>
  <c r="A91" i="2"/>
  <c r="A92" i="2"/>
  <c r="B92" i="2" s="1"/>
  <c r="E92" i="2" s="1"/>
  <c r="A93" i="2"/>
  <c r="A94" i="2"/>
  <c r="A95" i="2"/>
  <c r="A96" i="2"/>
  <c r="B96" i="2" s="1"/>
  <c r="E96" i="2" s="1"/>
  <c r="A97" i="2"/>
  <c r="B97" i="2" s="1"/>
  <c r="E97" i="2" s="1"/>
  <c r="A98" i="2"/>
  <c r="A99" i="2"/>
  <c r="A100" i="2"/>
  <c r="B100" i="2" s="1"/>
  <c r="E100" i="2" s="1"/>
  <c r="A101" i="2"/>
  <c r="A102" i="2"/>
  <c r="A103" i="2"/>
  <c r="A104" i="2"/>
  <c r="B104" i="2" s="1"/>
  <c r="E104" i="2" s="1"/>
  <c r="A105" i="2"/>
  <c r="B105" i="2" s="1"/>
  <c r="E105" i="2" s="1"/>
  <c r="A106" i="2"/>
  <c r="A107" i="2"/>
  <c r="A108" i="2"/>
  <c r="B108" i="2" s="1"/>
  <c r="E108" i="2" s="1"/>
  <c r="A109" i="2"/>
  <c r="A110" i="2"/>
  <c r="A111" i="2"/>
  <c r="A112" i="2"/>
  <c r="B112" i="2" s="1"/>
  <c r="E112" i="2" s="1"/>
  <c r="A113" i="2"/>
  <c r="B113" i="2" s="1"/>
  <c r="E113" i="2" s="1"/>
  <c r="A114" i="2"/>
  <c r="A115" i="2"/>
  <c r="A116" i="2"/>
  <c r="B116" i="2" s="1"/>
  <c r="E116" i="2" s="1"/>
  <c r="A117" i="2"/>
  <c r="A118" i="2"/>
  <c r="A119" i="2"/>
  <c r="B85" i="2"/>
  <c r="E85" i="2" s="1"/>
  <c r="C85" i="2"/>
  <c r="D85" i="2" s="1"/>
  <c r="B86" i="2"/>
  <c r="C86" i="2"/>
  <c r="D86" i="2"/>
  <c r="E86" i="2"/>
  <c r="F86" i="2" s="1"/>
  <c r="B87" i="2"/>
  <c r="E87" i="2" s="1"/>
  <c r="C87" i="2"/>
  <c r="D87" i="2" s="1"/>
  <c r="B88" i="2"/>
  <c r="C88" i="2"/>
  <c r="D88" i="2"/>
  <c r="E88" i="2"/>
  <c r="C89" i="2"/>
  <c r="D89" i="2" s="1"/>
  <c r="B90" i="2"/>
  <c r="C90" i="2"/>
  <c r="D90" i="2"/>
  <c r="E90" i="2"/>
  <c r="F90" i="2" s="1"/>
  <c r="B91" i="2"/>
  <c r="E91" i="2" s="1"/>
  <c r="C91" i="2"/>
  <c r="D91" i="2" s="1"/>
  <c r="C92" i="2"/>
  <c r="D92" i="2"/>
  <c r="B93" i="2"/>
  <c r="E93" i="2" s="1"/>
  <c r="C93" i="2"/>
  <c r="D93" i="2" s="1"/>
  <c r="B94" i="2"/>
  <c r="E94" i="2" s="1"/>
  <c r="F94" i="2" s="1"/>
  <c r="C94" i="2"/>
  <c r="D94" i="2"/>
  <c r="B95" i="2"/>
  <c r="E95" i="2" s="1"/>
  <c r="C95" i="2"/>
  <c r="D95" i="2" s="1"/>
  <c r="C96" i="2"/>
  <c r="D96" i="2"/>
  <c r="C97" i="2"/>
  <c r="D97" i="2" s="1"/>
  <c r="B98" i="2"/>
  <c r="C98" i="2"/>
  <c r="D98" i="2"/>
  <c r="E98" i="2"/>
  <c r="F98" i="2" s="1"/>
  <c r="B99" i="2"/>
  <c r="E99" i="2" s="1"/>
  <c r="C99" i="2"/>
  <c r="D99" i="2" s="1"/>
  <c r="C100" i="2"/>
  <c r="D100" i="2"/>
  <c r="B101" i="2"/>
  <c r="E101" i="2" s="1"/>
  <c r="C101" i="2"/>
  <c r="D101" i="2" s="1"/>
  <c r="B102" i="2"/>
  <c r="E102" i="2" s="1"/>
  <c r="F102" i="2" s="1"/>
  <c r="C102" i="2"/>
  <c r="D102" i="2"/>
  <c r="B103" i="2"/>
  <c r="E103" i="2" s="1"/>
  <c r="C103" i="2"/>
  <c r="D103" i="2" s="1"/>
  <c r="C104" i="2"/>
  <c r="D104" i="2"/>
  <c r="C105" i="2"/>
  <c r="D105" i="2" s="1"/>
  <c r="B106" i="2"/>
  <c r="C106" i="2"/>
  <c r="D106" i="2"/>
  <c r="E106" i="2"/>
  <c r="F106" i="2" s="1"/>
  <c r="B107" i="2"/>
  <c r="E107" i="2" s="1"/>
  <c r="C107" i="2"/>
  <c r="D107" i="2" s="1"/>
  <c r="C108" i="2"/>
  <c r="D108" i="2"/>
  <c r="B109" i="2"/>
  <c r="E109" i="2" s="1"/>
  <c r="C109" i="2"/>
  <c r="D109" i="2" s="1"/>
  <c r="B110" i="2"/>
  <c r="E110" i="2" s="1"/>
  <c r="F110" i="2" s="1"/>
  <c r="C110" i="2"/>
  <c r="D110" i="2"/>
  <c r="B111" i="2"/>
  <c r="E111" i="2" s="1"/>
  <c r="C111" i="2"/>
  <c r="D111" i="2" s="1"/>
  <c r="C112" i="2"/>
  <c r="D112" i="2"/>
  <c r="C113" i="2"/>
  <c r="D113" i="2" s="1"/>
  <c r="B114" i="2"/>
  <c r="C114" i="2"/>
  <c r="D114" i="2"/>
  <c r="E114" i="2"/>
  <c r="F114" i="2" s="1"/>
  <c r="B115" i="2"/>
  <c r="E115" i="2" s="1"/>
  <c r="C115" i="2"/>
  <c r="D115" i="2" s="1"/>
  <c r="C116" i="2"/>
  <c r="D116" i="2"/>
  <c r="B117" i="2"/>
  <c r="E117" i="2" s="1"/>
  <c r="C117" i="2"/>
  <c r="D117" i="2" s="1"/>
  <c r="B118" i="2"/>
  <c r="E118" i="2" s="1"/>
  <c r="F118" i="2" s="1"/>
  <c r="C118" i="2"/>
  <c r="D118" i="2"/>
  <c r="B119" i="2"/>
  <c r="E119" i="2" s="1"/>
  <c r="C119" i="2"/>
  <c r="D119" i="2" s="1"/>
  <c r="A85" i="2"/>
  <c r="A86" i="2"/>
  <c r="A87" i="2"/>
  <c r="A88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O115" i="2" l="1"/>
  <c r="O107" i="2"/>
  <c r="F88" i="2"/>
  <c r="O112" i="2"/>
  <c r="O99" i="2"/>
  <c r="O91" i="2"/>
  <c r="O104" i="2"/>
  <c r="O96" i="2"/>
  <c r="O97" i="2"/>
  <c r="O89" i="2"/>
  <c r="O119" i="2"/>
  <c r="O111" i="2"/>
  <c r="O103" i="2"/>
  <c r="O95" i="2"/>
  <c r="O87" i="2"/>
  <c r="O117" i="2"/>
  <c r="O109" i="2"/>
  <c r="O101" i="2"/>
  <c r="O93" i="2"/>
  <c r="O85" i="2"/>
  <c r="O88" i="2"/>
  <c r="F116" i="2"/>
  <c r="F108" i="2"/>
  <c r="F100" i="2"/>
  <c r="F92" i="2"/>
  <c r="F112" i="2"/>
  <c r="F104" i="2"/>
  <c r="F96" i="2"/>
  <c r="F119" i="2"/>
  <c r="F111" i="2"/>
  <c r="F103" i="2"/>
  <c r="F95" i="2"/>
  <c r="F87" i="2"/>
  <c r="F113" i="2"/>
  <c r="F105" i="2"/>
  <c r="F97" i="2"/>
  <c r="F89" i="2"/>
  <c r="F115" i="2"/>
  <c r="F107" i="2"/>
  <c r="F99" i="2"/>
  <c r="F91" i="2"/>
  <c r="F117" i="2"/>
  <c r="F109" i="2"/>
  <c r="F101" i="2"/>
  <c r="F93" i="2"/>
  <c r="F85" i="2"/>
  <c r="C3" i="2" l="1"/>
  <c r="D3" i="2" s="1"/>
  <c r="C10" i="15"/>
  <c r="A42" i="17" l="1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G3" i="17"/>
  <c r="A3" i="17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3" i="13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3" i="12"/>
  <c r="F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3" i="5"/>
  <c r="B4" i="5" s="1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B34" i="12" l="1"/>
  <c r="N34" i="12" s="1"/>
  <c r="D206" i="15"/>
  <c r="D351" i="15"/>
  <c r="D391" i="15"/>
  <c r="D415" i="15"/>
  <c r="B45" i="15"/>
  <c r="B27" i="13"/>
  <c r="C27" i="13" s="1"/>
  <c r="D27" i="13" s="1"/>
  <c r="G27" i="13" s="1"/>
  <c r="B35" i="5"/>
  <c r="B27" i="5"/>
  <c r="B19" i="5"/>
  <c r="B11" i="5"/>
  <c r="B35" i="13"/>
  <c r="C35" i="13" s="1"/>
  <c r="D35" i="13" s="1"/>
  <c r="G35" i="13" s="1"/>
  <c r="B19" i="13"/>
  <c r="C19" i="13" s="1"/>
  <c r="D19" i="13" s="1"/>
  <c r="G19" i="13" s="1"/>
  <c r="B11" i="13"/>
  <c r="C11" i="13" s="1"/>
  <c r="D11" i="13" s="1"/>
  <c r="G11" i="13" s="1"/>
  <c r="B28" i="12"/>
  <c r="N28" i="12" s="1"/>
  <c r="B5" i="12"/>
  <c r="N5" i="12" s="1"/>
  <c r="B11" i="12"/>
  <c r="N11" i="12" s="1"/>
  <c r="B4" i="13"/>
  <c r="C4" i="13" s="1"/>
  <c r="D4" i="13" s="1"/>
  <c r="G4" i="13" s="1"/>
  <c r="B40" i="12"/>
  <c r="N40" i="12" s="1"/>
  <c r="B23" i="12"/>
  <c r="N23" i="12" s="1"/>
  <c r="B17" i="12"/>
  <c r="N17" i="12" s="1"/>
  <c r="B3" i="12"/>
  <c r="B18" i="17"/>
  <c r="C18" i="17" s="1"/>
  <c r="D18" i="17" s="1"/>
  <c r="B34" i="17"/>
  <c r="C34" i="17" s="1"/>
  <c r="D34" i="17" s="1"/>
  <c r="B31" i="16"/>
  <c r="C31" i="16" s="1"/>
  <c r="O31" i="16" s="1"/>
  <c r="B36" i="16"/>
  <c r="C36" i="16" s="1"/>
  <c r="O36" i="16" s="1"/>
  <c r="B20" i="16"/>
  <c r="C20" i="16" s="1"/>
  <c r="O20" i="16" s="1"/>
  <c r="B34" i="16"/>
  <c r="C34" i="16" s="1"/>
  <c r="O34" i="16" s="1"/>
  <c r="B3" i="16"/>
  <c r="C3" i="16" s="1"/>
  <c r="B42" i="5"/>
  <c r="B34" i="5"/>
  <c r="B26" i="5"/>
  <c r="B18" i="5"/>
  <c r="B10" i="5"/>
  <c r="B11" i="16"/>
  <c r="C11" i="16" s="1"/>
  <c r="O11" i="16" s="1"/>
  <c r="B26" i="16"/>
  <c r="C26" i="16" s="1"/>
  <c r="O26" i="16" s="1"/>
  <c r="B39" i="12"/>
  <c r="N39" i="12" s="1"/>
  <c r="B22" i="12"/>
  <c r="N22" i="12" s="1"/>
  <c r="B16" i="12"/>
  <c r="N16" i="12" s="1"/>
  <c r="B10" i="12"/>
  <c r="N10" i="12" s="1"/>
  <c r="B4" i="12"/>
  <c r="N4" i="12" s="1"/>
  <c r="B42" i="13"/>
  <c r="C42" i="13" s="1"/>
  <c r="D42" i="13" s="1"/>
  <c r="G42" i="13" s="1"/>
  <c r="B34" i="13"/>
  <c r="C34" i="13" s="1"/>
  <c r="D34" i="13" s="1"/>
  <c r="G34" i="13" s="1"/>
  <c r="B26" i="13"/>
  <c r="C26" i="13" s="1"/>
  <c r="D26" i="13" s="1"/>
  <c r="G26" i="13" s="1"/>
  <c r="B18" i="13"/>
  <c r="C18" i="13" s="1"/>
  <c r="D18" i="13" s="1"/>
  <c r="G18" i="13" s="1"/>
  <c r="B10" i="13"/>
  <c r="C10" i="13" s="1"/>
  <c r="D10" i="13" s="1"/>
  <c r="G10" i="13" s="1"/>
  <c r="B27" i="17"/>
  <c r="C27" i="17" s="1"/>
  <c r="D27" i="17" s="1"/>
  <c r="P27" i="17" s="1"/>
  <c r="B41" i="5"/>
  <c r="B33" i="5"/>
  <c r="B25" i="5"/>
  <c r="B17" i="5"/>
  <c r="B9" i="5"/>
  <c r="B4" i="16"/>
  <c r="B33" i="12"/>
  <c r="N33" i="12" s="1"/>
  <c r="B27" i="12"/>
  <c r="N27" i="12" s="1"/>
  <c r="B21" i="12"/>
  <c r="N21" i="12" s="1"/>
  <c r="B15" i="12"/>
  <c r="N15" i="12" s="1"/>
  <c r="B41" i="13"/>
  <c r="C41" i="13" s="1"/>
  <c r="D41" i="13" s="1"/>
  <c r="G41" i="13" s="1"/>
  <c r="B33" i="13"/>
  <c r="C33" i="13" s="1"/>
  <c r="D33" i="13" s="1"/>
  <c r="G33" i="13" s="1"/>
  <c r="B25" i="13"/>
  <c r="C25" i="13" s="1"/>
  <c r="D25" i="13" s="1"/>
  <c r="G25" i="13" s="1"/>
  <c r="B17" i="13"/>
  <c r="C17" i="13" s="1"/>
  <c r="D17" i="13" s="1"/>
  <c r="G17" i="13" s="1"/>
  <c r="B9" i="13"/>
  <c r="C9" i="13" s="1"/>
  <c r="D9" i="13" s="1"/>
  <c r="G9" i="13" s="1"/>
  <c r="B40" i="5"/>
  <c r="B32" i="5"/>
  <c r="B24" i="5"/>
  <c r="B16" i="5"/>
  <c r="B8" i="5"/>
  <c r="B5" i="16"/>
  <c r="B13" i="16"/>
  <c r="C13" i="16" s="1"/>
  <c r="O13" i="16" s="1"/>
  <c r="B28" i="16"/>
  <c r="C28" i="16" s="1"/>
  <c r="O28" i="16" s="1"/>
  <c r="B38" i="12"/>
  <c r="N38" i="12" s="1"/>
  <c r="B32" i="12"/>
  <c r="N32" i="12" s="1"/>
  <c r="B26" i="12"/>
  <c r="N26" i="12" s="1"/>
  <c r="B20" i="12"/>
  <c r="N20" i="12" s="1"/>
  <c r="B9" i="12"/>
  <c r="N9" i="12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B39" i="5"/>
  <c r="B31" i="5"/>
  <c r="B23" i="5"/>
  <c r="B15" i="5"/>
  <c r="B7" i="5"/>
  <c r="B6" i="16"/>
  <c r="C6" i="16" s="1"/>
  <c r="O6" i="16" s="1"/>
  <c r="B21" i="16"/>
  <c r="C21" i="16" s="1"/>
  <c r="O21" i="16" s="1"/>
  <c r="B37" i="12"/>
  <c r="N37" i="12" s="1"/>
  <c r="B31" i="12"/>
  <c r="N31" i="12" s="1"/>
  <c r="B14" i="12"/>
  <c r="N14" i="12" s="1"/>
  <c r="B8" i="12"/>
  <c r="N8" i="12" s="1"/>
  <c r="B39" i="13"/>
  <c r="C39" i="13" s="1"/>
  <c r="D39" i="13" s="1"/>
  <c r="G39" i="13" s="1"/>
  <c r="B31" i="13"/>
  <c r="C31" i="13" s="1"/>
  <c r="D31" i="13" s="1"/>
  <c r="G31" i="13" s="1"/>
  <c r="B23" i="13"/>
  <c r="C23" i="13" s="1"/>
  <c r="D23" i="13" s="1"/>
  <c r="G23" i="13" s="1"/>
  <c r="B15" i="13"/>
  <c r="C15" i="13" s="1"/>
  <c r="D15" i="13" s="1"/>
  <c r="G15" i="13" s="1"/>
  <c r="B7" i="13"/>
  <c r="C7" i="13" s="1"/>
  <c r="D7" i="13" s="1"/>
  <c r="G7" i="13" s="1"/>
  <c r="B30" i="17"/>
  <c r="B38" i="5"/>
  <c r="B30" i="5"/>
  <c r="B22" i="5"/>
  <c r="B14" i="5"/>
  <c r="B6" i="5"/>
  <c r="B7" i="16"/>
  <c r="C7" i="16" s="1"/>
  <c r="O7" i="16" s="1"/>
  <c r="B22" i="16"/>
  <c r="C22" i="16" s="1"/>
  <c r="O22" i="16" s="1"/>
  <c r="B42" i="12"/>
  <c r="N42" i="12" s="1"/>
  <c r="B36" i="12"/>
  <c r="N36" i="12" s="1"/>
  <c r="B25" i="12"/>
  <c r="N25" i="12" s="1"/>
  <c r="B19" i="12"/>
  <c r="N19" i="12" s="1"/>
  <c r="B13" i="12"/>
  <c r="N13" i="12" s="1"/>
  <c r="B7" i="12"/>
  <c r="N7" i="12" s="1"/>
  <c r="B38" i="13"/>
  <c r="C38" i="13" s="1"/>
  <c r="D38" i="13" s="1"/>
  <c r="G38" i="13" s="1"/>
  <c r="B30" i="13"/>
  <c r="C30" i="13" s="1"/>
  <c r="D30" i="13" s="1"/>
  <c r="G30" i="13" s="1"/>
  <c r="B22" i="13"/>
  <c r="C22" i="13" s="1"/>
  <c r="D22" i="13" s="1"/>
  <c r="G22" i="13" s="1"/>
  <c r="B14" i="13"/>
  <c r="C14" i="13" s="1"/>
  <c r="D14" i="13" s="1"/>
  <c r="G14" i="13" s="1"/>
  <c r="B6" i="13"/>
  <c r="C6" i="13" s="1"/>
  <c r="D6" i="13" s="1"/>
  <c r="G6" i="13" s="1"/>
  <c r="B3" i="5"/>
  <c r="B37" i="5"/>
  <c r="B29" i="5"/>
  <c r="B21" i="5"/>
  <c r="B13" i="5"/>
  <c r="B5" i="5"/>
  <c r="B16" i="16"/>
  <c r="C16" i="16" s="1"/>
  <c r="O16" i="16" s="1"/>
  <c r="B30" i="12"/>
  <c r="N30" i="12" s="1"/>
  <c r="B24" i="12"/>
  <c r="N24" i="12" s="1"/>
  <c r="B18" i="12"/>
  <c r="N18" i="12" s="1"/>
  <c r="B12" i="12"/>
  <c r="N12" i="12" s="1"/>
  <c r="B37" i="13"/>
  <c r="C37" i="13" s="1"/>
  <c r="D37" i="13" s="1"/>
  <c r="G37" i="13" s="1"/>
  <c r="B29" i="13"/>
  <c r="C29" i="13" s="1"/>
  <c r="D29" i="13" s="1"/>
  <c r="G29" i="13" s="1"/>
  <c r="B21" i="13"/>
  <c r="C21" i="13" s="1"/>
  <c r="D21" i="13" s="1"/>
  <c r="G21" i="13" s="1"/>
  <c r="B13" i="13"/>
  <c r="C13" i="13" s="1"/>
  <c r="D13" i="13" s="1"/>
  <c r="G13" i="13" s="1"/>
  <c r="B5" i="13"/>
  <c r="C5" i="13" s="1"/>
  <c r="D5" i="13" s="1"/>
  <c r="G5" i="13" s="1"/>
  <c r="B36" i="5"/>
  <c r="B28" i="5"/>
  <c r="B20" i="5"/>
  <c r="B12" i="5"/>
  <c r="B9" i="16"/>
  <c r="C9" i="16" s="1"/>
  <c r="O9" i="16" s="1"/>
  <c r="B24" i="16"/>
  <c r="C24" i="16" s="1"/>
  <c r="O24" i="16" s="1"/>
  <c r="B41" i="12"/>
  <c r="N41" i="12" s="1"/>
  <c r="B35" i="12"/>
  <c r="N35" i="12" s="1"/>
  <c r="B29" i="12"/>
  <c r="N29" i="12" s="1"/>
  <c r="B6" i="12"/>
  <c r="N6" i="12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79" i="2"/>
  <c r="B71" i="2"/>
  <c r="B63" i="2"/>
  <c r="B84" i="2"/>
  <c r="B76" i="2"/>
  <c r="B68" i="2"/>
  <c r="B60" i="2"/>
  <c r="B52" i="2"/>
  <c r="B44" i="2"/>
  <c r="B36" i="2"/>
  <c r="B28" i="2"/>
  <c r="B20" i="2"/>
  <c r="B12" i="2"/>
  <c r="B4" i="2"/>
  <c r="B81" i="2"/>
  <c r="B73" i="2"/>
  <c r="B65" i="2"/>
  <c r="B57" i="2"/>
  <c r="B49" i="2"/>
  <c r="B41" i="2"/>
  <c r="B33" i="2"/>
  <c r="B25" i="2"/>
  <c r="B17" i="2"/>
  <c r="B9" i="2"/>
  <c r="B80" i="2"/>
  <c r="B72" i="2"/>
  <c r="D344" i="15"/>
  <c r="D352" i="15"/>
  <c r="B83" i="2"/>
  <c r="B75" i="2"/>
  <c r="B67" i="2"/>
  <c r="B59" i="2"/>
  <c r="B51" i="2"/>
  <c r="B43" i="2"/>
  <c r="B35" i="2"/>
  <c r="B27" i="2"/>
  <c r="B19" i="2"/>
  <c r="B11" i="2"/>
  <c r="D369" i="15"/>
  <c r="D385" i="15"/>
  <c r="B82" i="2"/>
  <c r="B74" i="2"/>
  <c r="B66" i="2"/>
  <c r="B58" i="2"/>
  <c r="B50" i="2"/>
  <c r="B42" i="2"/>
  <c r="B34" i="2"/>
  <c r="B26" i="2"/>
  <c r="B18" i="2"/>
  <c r="B10" i="2"/>
  <c r="D183" i="15"/>
  <c r="D149" i="15"/>
  <c r="D195" i="15"/>
  <c r="B64" i="2"/>
  <c r="B56" i="2"/>
  <c r="B48" i="2"/>
  <c r="B40" i="2"/>
  <c r="B32" i="2"/>
  <c r="B24" i="2"/>
  <c r="B16" i="2"/>
  <c r="B8" i="2"/>
  <c r="D43" i="15"/>
  <c r="D196" i="15"/>
  <c r="E196" i="15" s="1"/>
  <c r="B55" i="2"/>
  <c r="B47" i="2"/>
  <c r="B39" i="2"/>
  <c r="B31" i="2"/>
  <c r="B23" i="2"/>
  <c r="B15" i="2"/>
  <c r="B7" i="2"/>
  <c r="D150" i="15"/>
  <c r="D189" i="15"/>
  <c r="D240" i="15"/>
  <c r="D341" i="15"/>
  <c r="D381" i="15"/>
  <c r="B78" i="2"/>
  <c r="B70" i="2"/>
  <c r="B62" i="2"/>
  <c r="B54" i="2"/>
  <c r="B46" i="2"/>
  <c r="B38" i="2"/>
  <c r="B30" i="2"/>
  <c r="B22" i="2"/>
  <c r="B14" i="2"/>
  <c r="B6" i="2"/>
  <c r="D156" i="15"/>
  <c r="D350" i="15"/>
  <c r="E351" i="15" s="1"/>
  <c r="D382" i="15"/>
  <c r="D398" i="15"/>
  <c r="D406" i="15"/>
  <c r="D414" i="15"/>
  <c r="B77" i="2"/>
  <c r="B69" i="2"/>
  <c r="B61" i="2"/>
  <c r="B53" i="2"/>
  <c r="B45" i="2"/>
  <c r="B37" i="2"/>
  <c r="B29" i="2"/>
  <c r="B21" i="2"/>
  <c r="B13" i="2"/>
  <c r="B5" i="2"/>
  <c r="P18" i="17"/>
  <c r="P34" i="17"/>
  <c r="B42" i="17"/>
  <c r="B24" i="17"/>
  <c r="B40" i="17"/>
  <c r="B10" i="17"/>
  <c r="B12" i="17"/>
  <c r="B14" i="17"/>
  <c r="B7" i="17"/>
  <c r="B21" i="17"/>
  <c r="B13" i="17"/>
  <c r="B5" i="17"/>
  <c r="B16" i="17"/>
  <c r="B39" i="17"/>
  <c r="B15" i="17"/>
  <c r="B25" i="17"/>
  <c r="B28" i="17"/>
  <c r="B31" i="17"/>
  <c r="B38" i="17"/>
  <c r="B3" i="17"/>
  <c r="C3" i="17" s="1"/>
  <c r="D3" i="17" s="1"/>
  <c r="B4" i="17"/>
  <c r="C4" i="17" s="1"/>
  <c r="D4" i="17" s="1"/>
  <c r="B6" i="17"/>
  <c r="B9" i="17"/>
  <c r="B17" i="17"/>
  <c r="B19" i="17"/>
  <c r="B22" i="17"/>
  <c r="B26" i="17"/>
  <c r="B29" i="17"/>
  <c r="B32" i="17"/>
  <c r="B35" i="17"/>
  <c r="B36" i="17"/>
  <c r="B8" i="17"/>
  <c r="B11" i="17"/>
  <c r="B20" i="17"/>
  <c r="B23" i="17"/>
  <c r="B33" i="17"/>
  <c r="B37" i="17"/>
  <c r="B41" i="17"/>
  <c r="C5" i="16"/>
  <c r="O5" i="16" s="1"/>
  <c r="B18" i="16"/>
  <c r="C18" i="16" s="1"/>
  <c r="O18" i="16" s="1"/>
  <c r="B35" i="16"/>
  <c r="C35" i="16" s="1"/>
  <c r="O35" i="16" s="1"/>
  <c r="B12" i="16"/>
  <c r="C12" i="16" s="1"/>
  <c r="O12" i="16" s="1"/>
  <c r="B25" i="16"/>
  <c r="C25" i="16" s="1"/>
  <c r="O25" i="16" s="1"/>
  <c r="B15" i="16"/>
  <c r="B17" i="16"/>
  <c r="C17" i="16" s="1"/>
  <c r="O17" i="16" s="1"/>
  <c r="B32" i="16"/>
  <c r="C32" i="16" s="1"/>
  <c r="O32" i="16" s="1"/>
  <c r="B29" i="16"/>
  <c r="C29" i="16" s="1"/>
  <c r="O29" i="16" s="1"/>
  <c r="B10" i="16"/>
  <c r="C10" i="16" s="1"/>
  <c r="O10" i="16" s="1"/>
  <c r="B33" i="16"/>
  <c r="C33" i="16" s="1"/>
  <c r="O33" i="16" s="1"/>
  <c r="B14" i="16"/>
  <c r="C14" i="16" s="1"/>
  <c r="O14" i="16" s="1"/>
  <c r="B30" i="16"/>
  <c r="C30" i="16" s="1"/>
  <c r="O30" i="16" s="1"/>
  <c r="B41" i="16"/>
  <c r="C41" i="16" s="1"/>
  <c r="O41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8" i="16"/>
  <c r="B39" i="16"/>
  <c r="C39" i="16" s="1"/>
  <c r="O39" i="16" s="1"/>
  <c r="B40" i="16"/>
  <c r="C40" i="16" s="1"/>
  <c r="O40" i="16" s="1"/>
  <c r="B37" i="16"/>
  <c r="C37" i="16" s="1"/>
  <c r="O37" i="16" s="1"/>
  <c r="D45" i="15"/>
  <c r="D61" i="15"/>
  <c r="D188" i="15"/>
  <c r="D333" i="15"/>
  <c r="D356" i="15"/>
  <c r="D362" i="15"/>
  <c r="D386" i="15"/>
  <c r="E386" i="15" s="1"/>
  <c r="D399" i="15"/>
  <c r="E399" i="15" s="1"/>
  <c r="D407" i="15"/>
  <c r="E407" i="15" s="1"/>
  <c r="D157" i="15"/>
  <c r="D321" i="15"/>
  <c r="D329" i="15"/>
  <c r="D337" i="15"/>
  <c r="D342" i="15"/>
  <c r="D355" i="15"/>
  <c r="D363" i="15"/>
  <c r="E363" i="15" s="1"/>
  <c r="D379" i="15"/>
  <c r="D387" i="15"/>
  <c r="D392" i="15"/>
  <c r="D400" i="15"/>
  <c r="E400" i="15" s="1"/>
  <c r="D408" i="15"/>
  <c r="D416" i="15"/>
  <c r="E416" i="15" s="1"/>
  <c r="D53" i="15"/>
  <c r="D52" i="15"/>
  <c r="D59" i="15"/>
  <c r="D66" i="15"/>
  <c r="D264" i="15"/>
  <c r="D330" i="15"/>
  <c r="E330" i="15" s="1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D109" i="15"/>
  <c r="D191" i="15"/>
  <c r="D252" i="15"/>
  <c r="D268" i="15"/>
  <c r="D319" i="15"/>
  <c r="D332" i="15"/>
  <c r="D340" i="15"/>
  <c r="E340" i="15" s="1"/>
  <c r="D354" i="15"/>
  <c r="D366" i="15"/>
  <c r="E366" i="15" s="1"/>
  <c r="D374" i="15"/>
  <c r="D395" i="15"/>
  <c r="D419" i="15"/>
  <c r="D349" i="15"/>
  <c r="D205" i="15"/>
  <c r="E206" i="15" s="1"/>
  <c r="D301" i="15"/>
  <c r="D317" i="15"/>
  <c r="D345" i="15"/>
  <c r="D348" i="15"/>
  <c r="D353" i="15"/>
  <c r="E353" i="15" s="1"/>
  <c r="D367" i="15"/>
  <c r="D383" i="15"/>
  <c r="D389" i="15"/>
  <c r="D396" i="15"/>
  <c r="D412" i="15"/>
  <c r="D420" i="15"/>
  <c r="D90" i="15"/>
  <c r="D154" i="15"/>
  <c r="D334" i="15"/>
  <c r="D376" i="15"/>
  <c r="D384" i="15"/>
  <c r="E384" i="15" s="1"/>
  <c r="D388" i="15"/>
  <c r="D397" i="15"/>
  <c r="D405" i="15"/>
  <c r="D413" i="15"/>
  <c r="E341" i="15"/>
  <c r="D70" i="15"/>
  <c r="D326" i="15"/>
  <c r="D359" i="15"/>
  <c r="D370" i="15"/>
  <c r="E370" i="15" s="1"/>
  <c r="D377" i="15"/>
  <c r="D403" i="15"/>
  <c r="D410" i="15"/>
  <c r="D35" i="15"/>
  <c r="D47" i="15"/>
  <c r="D82" i="15"/>
  <c r="D85" i="15"/>
  <c r="D106" i="15"/>
  <c r="E106" i="15" s="1"/>
  <c r="D123" i="15"/>
  <c r="D190" i="15"/>
  <c r="D253" i="15"/>
  <c r="D286" i="15"/>
  <c r="D323" i="15"/>
  <c r="D312" i="15"/>
  <c r="D338" i="15"/>
  <c r="D371" i="15"/>
  <c r="E371" i="15" s="1"/>
  <c r="D378" i="15"/>
  <c r="D404" i="15"/>
  <c r="D411" i="15"/>
  <c r="D54" i="15"/>
  <c r="D105" i="15"/>
  <c r="D204" i="15"/>
  <c r="D254" i="15"/>
  <c r="D255" i="15"/>
  <c r="D324" i="15"/>
  <c r="D331" i="15"/>
  <c r="D335" i="15"/>
  <c r="D357" i="15"/>
  <c r="E357" i="15" s="1"/>
  <c r="D360" i="15"/>
  <c r="D368" i="15"/>
  <c r="D375" i="15"/>
  <c r="D393" i="15"/>
  <c r="E393" i="15" s="1"/>
  <c r="D401" i="15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D346" i="15"/>
  <c r="D390" i="15"/>
  <c r="D62" i="15"/>
  <c r="D325" i="15"/>
  <c r="D328" i="15"/>
  <c r="D336" i="15"/>
  <c r="D361" i="15"/>
  <c r="E362" i="15" s="1"/>
  <c r="D394" i="15"/>
  <c r="D42" i="15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D236" i="15"/>
  <c r="D251" i="15"/>
  <c r="D265" i="15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E48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E228" i="15"/>
  <c r="D235" i="15"/>
  <c r="D229" i="15"/>
  <c r="D294" i="15"/>
  <c r="D102" i="15"/>
  <c r="D137" i="15"/>
  <c r="D136" i="15"/>
  <c r="D139" i="15"/>
  <c r="D138" i="15"/>
  <c r="D180" i="15"/>
  <c r="D237" i="15"/>
  <c r="E265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E264" i="15" s="1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E271" i="15"/>
  <c r="D310" i="15"/>
  <c r="D233" i="15"/>
  <c r="D241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E377" i="15"/>
  <c r="D223" i="15"/>
  <c r="D231" i="15"/>
  <c r="D246" i="15"/>
  <c r="D269" i="15"/>
  <c r="E270" i="15" s="1"/>
  <c r="D274" i="15"/>
  <c r="D277" i="15"/>
  <c r="D279" i="15"/>
  <c r="D276" i="15"/>
  <c r="D287" i="15"/>
  <c r="D302" i="15"/>
  <c r="E364" i="15"/>
  <c r="D194" i="15"/>
  <c r="D202" i="15"/>
  <c r="D210" i="15"/>
  <c r="D249" i="15"/>
  <c r="D285" i="15"/>
  <c r="D290" i="15"/>
  <c r="D293" i="15"/>
  <c r="D295" i="15"/>
  <c r="D292" i="15"/>
  <c r="D318" i="15"/>
  <c r="E348" i="15"/>
  <c r="E349" i="15"/>
  <c r="D257" i="15"/>
  <c r="D273" i="15"/>
  <c r="D289" i="15"/>
  <c r="D305" i="15"/>
  <c r="E322" i="15"/>
  <c r="E336" i="15"/>
  <c r="E352" i="15"/>
  <c r="E56" i="15" l="1"/>
  <c r="E253" i="15"/>
  <c r="E252" i="15"/>
  <c r="E402" i="15"/>
  <c r="E409" i="15"/>
  <c r="E381" i="15"/>
  <c r="E392" i="15"/>
  <c r="E333" i="15"/>
  <c r="E183" i="15"/>
  <c r="E391" i="15"/>
  <c r="E372" i="15"/>
  <c r="E337" i="15"/>
  <c r="E403" i="15"/>
  <c r="E406" i="15"/>
  <c r="E367" i="15"/>
  <c r="E360" i="15"/>
  <c r="E418" i="15"/>
  <c r="E342" i="15"/>
  <c r="E390" i="15"/>
  <c r="E332" i="15"/>
  <c r="E40" i="15"/>
  <c r="E414" i="15"/>
  <c r="E344" i="15"/>
  <c r="E42" i="15"/>
  <c r="E397" i="15"/>
  <c r="E412" i="15"/>
  <c r="E286" i="15"/>
  <c r="E90" i="15"/>
  <c r="E54" i="15"/>
  <c r="A43" i="17"/>
  <c r="B43" i="17" s="1"/>
  <c r="A43" i="13"/>
  <c r="B43" i="13" s="1"/>
  <c r="C43" i="13" s="1"/>
  <c r="D43" i="13" s="1"/>
  <c r="G43" i="13" s="1"/>
  <c r="A43" i="12"/>
  <c r="B43" i="12" s="1"/>
  <c r="N43" i="12" s="1"/>
  <c r="A43" i="16"/>
  <c r="B43" i="16" s="1"/>
  <c r="C43" i="16" s="1"/>
  <c r="O43" i="16" s="1"/>
  <c r="A43" i="5"/>
  <c r="B43" i="5" s="1"/>
  <c r="E374" i="15"/>
  <c r="E51" i="15"/>
  <c r="E43" i="15"/>
  <c r="E44" i="15"/>
  <c r="E43" i="17"/>
  <c r="E331" i="15"/>
  <c r="E191" i="15"/>
  <c r="E334" i="15"/>
  <c r="E157" i="15"/>
  <c r="A44" i="17"/>
  <c r="B44" i="17" s="1"/>
  <c r="A44" i="12"/>
  <c r="B44" i="12" s="1"/>
  <c r="N44" i="12" s="1"/>
  <c r="A44" i="16"/>
  <c r="B44" i="16" s="1"/>
  <c r="C44" i="16" s="1"/>
  <c r="O44" i="16" s="1"/>
  <c r="A44" i="13"/>
  <c r="B44" i="13" s="1"/>
  <c r="C44" i="13" s="1"/>
  <c r="D44" i="13" s="1"/>
  <c r="G44" i="13" s="1"/>
  <c r="A44" i="5"/>
  <c r="B44" i="5" s="1"/>
  <c r="E47" i="15"/>
  <c r="E401" i="15"/>
  <c r="E109" i="15"/>
  <c r="E150" i="15"/>
  <c r="A45" i="17"/>
  <c r="B45" i="17" s="1"/>
  <c r="A45" i="12"/>
  <c r="B45" i="12" s="1"/>
  <c r="N45" i="12" s="1"/>
  <c r="A45" i="16"/>
  <c r="B45" i="16" s="1"/>
  <c r="A45" i="13"/>
  <c r="B45" i="13" s="1"/>
  <c r="C45" i="13" s="1"/>
  <c r="D45" i="13" s="1"/>
  <c r="G45" i="13" s="1"/>
  <c r="A45" i="5"/>
  <c r="B45" i="5" s="1"/>
  <c r="E49" i="15"/>
  <c r="E120" i="15"/>
  <c r="E421" i="15"/>
  <c r="E62" i="15"/>
  <c r="E112" i="15"/>
  <c r="E90" i="13"/>
  <c r="E205" i="15"/>
  <c r="E123" i="15"/>
  <c r="E345" i="15"/>
  <c r="E110" i="15"/>
  <c r="E323" i="15"/>
  <c r="E396" i="15"/>
  <c r="E356" i="15"/>
  <c r="E415" i="15"/>
  <c r="E383" i="15"/>
  <c r="E189" i="15"/>
  <c r="E358" i="15"/>
  <c r="E38" i="15"/>
  <c r="E335" i="15"/>
  <c r="E108" i="15"/>
  <c r="E350" i="15"/>
  <c r="E66" i="15"/>
  <c r="E327" i="15"/>
  <c r="E375" i="15"/>
  <c r="C41" i="17"/>
  <c r="D41" i="17" s="1"/>
  <c r="P41" i="17" s="1"/>
  <c r="C35" i="17"/>
  <c r="D35" i="17" s="1"/>
  <c r="P35" i="17" s="1"/>
  <c r="C6" i="17"/>
  <c r="D6" i="17" s="1"/>
  <c r="P6" i="17" s="1"/>
  <c r="C38" i="17"/>
  <c r="D38" i="17" s="1"/>
  <c r="P38" i="17" s="1"/>
  <c r="C5" i="17"/>
  <c r="D5" i="17" s="1"/>
  <c r="P5" i="17" s="1"/>
  <c r="C16" i="17"/>
  <c r="D16" i="17" s="1"/>
  <c r="P16" i="17" s="1"/>
  <c r="C37" i="17"/>
  <c r="D37" i="17" s="1"/>
  <c r="P37" i="17" s="1"/>
  <c r="C32" i="17"/>
  <c r="D32" i="17" s="1"/>
  <c r="P32" i="17" s="1"/>
  <c r="C31" i="17"/>
  <c r="D31" i="17" s="1"/>
  <c r="P31" i="17" s="1"/>
  <c r="C13" i="17"/>
  <c r="D13" i="17" s="1"/>
  <c r="P13" i="17" s="1"/>
  <c r="C40" i="17"/>
  <c r="D40" i="17" s="1"/>
  <c r="P40" i="17" s="1"/>
  <c r="C9" i="17"/>
  <c r="D9" i="17" s="1"/>
  <c r="P9" i="17" s="1"/>
  <c r="C33" i="17"/>
  <c r="D33" i="17" s="1"/>
  <c r="P33" i="17" s="1"/>
  <c r="C29" i="17"/>
  <c r="D29" i="17" s="1"/>
  <c r="P29" i="17" s="1"/>
  <c r="C28" i="17"/>
  <c r="D28" i="17" s="1"/>
  <c r="P28" i="17" s="1"/>
  <c r="C36" i="17"/>
  <c r="D36" i="17" s="1"/>
  <c r="P36" i="17" s="1"/>
  <c r="C23" i="17"/>
  <c r="D23" i="17" s="1"/>
  <c r="P23" i="17" s="1"/>
  <c r="C26" i="17"/>
  <c r="D26" i="17" s="1"/>
  <c r="P26" i="17" s="1"/>
  <c r="C25" i="17"/>
  <c r="D25" i="17" s="1"/>
  <c r="P25" i="17" s="1"/>
  <c r="C43" i="17"/>
  <c r="D43" i="17" s="1"/>
  <c r="P43" i="17" s="1"/>
  <c r="C24" i="17"/>
  <c r="D24" i="17" s="1"/>
  <c r="P24" i="17" s="1"/>
  <c r="C30" i="17"/>
  <c r="D30" i="17" s="1"/>
  <c r="P30" i="17" s="1"/>
  <c r="C20" i="17"/>
  <c r="D20" i="17" s="1"/>
  <c r="P20" i="17" s="1"/>
  <c r="C22" i="17"/>
  <c r="D22" i="17" s="1"/>
  <c r="P22" i="17" s="1"/>
  <c r="C15" i="17"/>
  <c r="D15" i="17" s="1"/>
  <c r="P15" i="17" s="1"/>
  <c r="C45" i="17"/>
  <c r="D45" i="17" s="1"/>
  <c r="P45" i="17" s="1"/>
  <c r="C21" i="17"/>
  <c r="D21" i="17" s="1"/>
  <c r="P21" i="17" s="1"/>
  <c r="C14" i="17"/>
  <c r="D14" i="17" s="1"/>
  <c r="P14" i="17" s="1"/>
  <c r="C4" i="16"/>
  <c r="O4" i="16" s="1"/>
  <c r="F4" i="16" s="1"/>
  <c r="C11" i="17"/>
  <c r="D11" i="17" s="1"/>
  <c r="P11" i="17" s="1"/>
  <c r="C19" i="17"/>
  <c r="D19" i="17" s="1"/>
  <c r="P19" i="17" s="1"/>
  <c r="C39" i="17"/>
  <c r="D39" i="17" s="1"/>
  <c r="P39" i="17" s="1"/>
  <c r="C7" i="17"/>
  <c r="D7" i="17" s="1"/>
  <c r="P7" i="17" s="1"/>
  <c r="C12" i="17"/>
  <c r="D12" i="17" s="1"/>
  <c r="P12" i="17" s="1"/>
  <c r="C44" i="17"/>
  <c r="D44" i="17" s="1"/>
  <c r="P44" i="17" s="1"/>
  <c r="C8" i="17"/>
  <c r="D8" i="17" s="1"/>
  <c r="P8" i="17" s="1"/>
  <c r="C17" i="17"/>
  <c r="D17" i="17" s="1"/>
  <c r="P17" i="17" s="1"/>
  <c r="C10" i="17"/>
  <c r="D10" i="17" s="1"/>
  <c r="P10" i="17" s="1"/>
  <c r="C42" i="17"/>
  <c r="D42" i="17" s="1"/>
  <c r="P42" i="17" s="1"/>
  <c r="E275" i="15"/>
  <c r="E413" i="15"/>
  <c r="E55" i="15"/>
  <c r="E387" i="15"/>
  <c r="E385" i="15"/>
  <c r="E317" i="15"/>
  <c r="E417" i="15"/>
  <c r="E313" i="15"/>
  <c r="E382" i="15"/>
  <c r="E398" i="15"/>
  <c r="E419" i="15"/>
  <c r="E404" i="15"/>
  <c r="E190" i="15"/>
  <c r="E254" i="15"/>
  <c r="E23" i="13"/>
  <c r="E23" i="17"/>
  <c r="C23" i="12"/>
  <c r="D23" i="16"/>
  <c r="E23" i="5"/>
  <c r="C23" i="2"/>
  <c r="N16" i="17"/>
  <c r="N16" i="13"/>
  <c r="L16" i="12"/>
  <c r="M16" i="16"/>
  <c r="N16" i="5"/>
  <c r="L16" i="2"/>
  <c r="N12" i="17"/>
  <c r="N12" i="13"/>
  <c r="L12" i="12"/>
  <c r="M12" i="16"/>
  <c r="N12" i="5"/>
  <c r="L12" i="2"/>
  <c r="N9" i="13"/>
  <c r="N9" i="17"/>
  <c r="L9" i="12"/>
  <c r="N9" i="5"/>
  <c r="L9" i="2"/>
  <c r="M9" i="16"/>
  <c r="N27" i="17"/>
  <c r="N27" i="13"/>
  <c r="L27" i="12"/>
  <c r="M27" i="16"/>
  <c r="N27" i="5"/>
  <c r="L27" i="2"/>
  <c r="N5" i="13"/>
  <c r="N5" i="17"/>
  <c r="L5" i="12"/>
  <c r="M5" i="16"/>
  <c r="N5" i="5"/>
  <c r="L5" i="2"/>
  <c r="E56" i="17"/>
  <c r="E56" i="13"/>
  <c r="C56" i="12"/>
  <c r="D56" i="16"/>
  <c r="E56" i="5"/>
  <c r="C56" i="2"/>
  <c r="E53" i="17"/>
  <c r="E53" i="13"/>
  <c r="D53" i="16"/>
  <c r="C53" i="12"/>
  <c r="E53" i="5"/>
  <c r="C53" i="2"/>
  <c r="E81" i="13"/>
  <c r="E81" i="17"/>
  <c r="C81" i="12"/>
  <c r="D81" i="16"/>
  <c r="E81" i="5"/>
  <c r="C81" i="2"/>
  <c r="E57" i="17"/>
  <c r="E57" i="13"/>
  <c r="C57" i="12"/>
  <c r="D57" i="16"/>
  <c r="E57" i="5"/>
  <c r="C57" i="2"/>
  <c r="E368" i="15"/>
  <c r="E410" i="15"/>
  <c r="E31" i="17"/>
  <c r="E31" i="13"/>
  <c r="C31" i="12"/>
  <c r="D31" i="16"/>
  <c r="E31" i="5"/>
  <c r="C31" i="2"/>
  <c r="E20" i="13"/>
  <c r="E20" i="17"/>
  <c r="C20" i="12"/>
  <c r="D20" i="16"/>
  <c r="E20" i="5"/>
  <c r="C20" i="2"/>
  <c r="E22" i="13"/>
  <c r="E22" i="17"/>
  <c r="C22" i="12"/>
  <c r="D22" i="16"/>
  <c r="E22" i="5"/>
  <c r="C22" i="2"/>
  <c r="E71" i="17"/>
  <c r="E71" i="13"/>
  <c r="C71" i="12"/>
  <c r="D71" i="16"/>
  <c r="E71" i="5"/>
  <c r="C71" i="2"/>
  <c r="E46" i="17"/>
  <c r="E46" i="13"/>
  <c r="C46" i="12"/>
  <c r="D46" i="16"/>
  <c r="E46" i="5"/>
  <c r="C46" i="2"/>
  <c r="E52" i="15"/>
  <c r="N51" i="17" s="1"/>
  <c r="E45" i="17"/>
  <c r="E45" i="13"/>
  <c r="C45" i="12"/>
  <c r="E45" i="5"/>
  <c r="C45" i="2"/>
  <c r="D45" i="16"/>
  <c r="E58" i="17"/>
  <c r="E58" i="13"/>
  <c r="C58" i="12"/>
  <c r="D58" i="16"/>
  <c r="E58" i="5"/>
  <c r="C58" i="2"/>
  <c r="E57" i="15"/>
  <c r="E66" i="17"/>
  <c r="E66" i="13"/>
  <c r="D66" i="16"/>
  <c r="C66" i="12"/>
  <c r="E66" i="5"/>
  <c r="C66" i="2"/>
  <c r="E67" i="17"/>
  <c r="E67" i="13"/>
  <c r="C67" i="12"/>
  <c r="D67" i="16"/>
  <c r="C67" i="2"/>
  <c r="E67" i="5"/>
  <c r="E13" i="13"/>
  <c r="E13" i="17"/>
  <c r="C13" i="12"/>
  <c r="E13" i="5"/>
  <c r="D13" i="16"/>
  <c r="C13" i="2"/>
  <c r="E6" i="17"/>
  <c r="E6" i="13"/>
  <c r="C6" i="12"/>
  <c r="E6" i="5"/>
  <c r="D6" i="16"/>
  <c r="C6" i="2"/>
  <c r="E41" i="13"/>
  <c r="E41" i="17"/>
  <c r="C41" i="12"/>
  <c r="D41" i="16"/>
  <c r="E41" i="5"/>
  <c r="C41" i="2"/>
  <c r="N23" i="17"/>
  <c r="L23" i="12"/>
  <c r="N23" i="13"/>
  <c r="M23" i="16"/>
  <c r="N23" i="5"/>
  <c r="L23" i="2"/>
  <c r="E15" i="17"/>
  <c r="E15" i="13"/>
  <c r="C15" i="12"/>
  <c r="E15" i="5"/>
  <c r="D15" i="16"/>
  <c r="C15" i="2"/>
  <c r="N3" i="17"/>
  <c r="N3" i="13"/>
  <c r="L3" i="12"/>
  <c r="M3" i="16"/>
  <c r="N3" i="16" s="1"/>
  <c r="N3" i="5"/>
  <c r="L3" i="2"/>
  <c r="E17" i="13"/>
  <c r="E17" i="17"/>
  <c r="D17" i="16"/>
  <c r="C17" i="12"/>
  <c r="E17" i="5"/>
  <c r="C17" i="2"/>
  <c r="N10" i="17"/>
  <c r="L10" i="12"/>
  <c r="N10" i="13"/>
  <c r="M10" i="16"/>
  <c r="N10" i="5"/>
  <c r="L10" i="2"/>
  <c r="E70" i="17"/>
  <c r="E70" i="13"/>
  <c r="D70" i="16"/>
  <c r="C70" i="12"/>
  <c r="E70" i="5"/>
  <c r="C70" i="2"/>
  <c r="E365" i="15"/>
  <c r="E14" i="17"/>
  <c r="E14" i="13"/>
  <c r="C14" i="12"/>
  <c r="E14" i="5"/>
  <c r="C14" i="2"/>
  <c r="D14" i="16"/>
  <c r="E10" i="13"/>
  <c r="E10" i="17"/>
  <c r="C10" i="12"/>
  <c r="D10" i="16"/>
  <c r="C10" i="2"/>
  <c r="E10" i="5"/>
  <c r="E16" i="13"/>
  <c r="E16" i="17"/>
  <c r="C16" i="12"/>
  <c r="D16" i="16"/>
  <c r="E16" i="5"/>
  <c r="C16" i="2"/>
  <c r="N15" i="13"/>
  <c r="L15" i="12"/>
  <c r="N15" i="17"/>
  <c r="M15" i="16"/>
  <c r="N15" i="5"/>
  <c r="L15" i="2"/>
  <c r="E11" i="17"/>
  <c r="E11" i="13"/>
  <c r="C11" i="12"/>
  <c r="D11" i="16"/>
  <c r="C11" i="2"/>
  <c r="E11" i="5"/>
  <c r="E9" i="13"/>
  <c r="E9" i="17"/>
  <c r="C9" i="12"/>
  <c r="D9" i="16"/>
  <c r="E9" i="5"/>
  <c r="C9" i="2"/>
  <c r="E50" i="15"/>
  <c r="N4" i="17"/>
  <c r="O4" i="17" s="1"/>
  <c r="N4" i="13"/>
  <c r="L4" i="12"/>
  <c r="N4" i="5"/>
  <c r="M4" i="16"/>
  <c r="L4" i="2"/>
  <c r="E359" i="15"/>
  <c r="E388" i="15"/>
  <c r="E343" i="15"/>
  <c r="E408" i="15"/>
  <c r="E51" i="17"/>
  <c r="E51" i="13"/>
  <c r="C51" i="12"/>
  <c r="D51" i="16"/>
  <c r="C51" i="2"/>
  <c r="E51" i="5"/>
  <c r="E4" i="13"/>
  <c r="E4" i="17"/>
  <c r="C4" i="12"/>
  <c r="E4" i="5"/>
  <c r="D4" i="16"/>
  <c r="C4" i="2"/>
  <c r="D4" i="2" s="1"/>
  <c r="E394" i="15"/>
  <c r="N8" i="17"/>
  <c r="L8" i="12"/>
  <c r="N8" i="13"/>
  <c r="N8" i="5"/>
  <c r="L8" i="2"/>
  <c r="M8" i="16"/>
  <c r="E324" i="15"/>
  <c r="E69" i="17"/>
  <c r="E69" i="13"/>
  <c r="C69" i="12"/>
  <c r="E69" i="5"/>
  <c r="D69" i="16"/>
  <c r="C69" i="2"/>
  <c r="E12" i="13"/>
  <c r="E12" i="17"/>
  <c r="C12" i="12"/>
  <c r="E12" i="5"/>
  <c r="C12" i="2"/>
  <c r="D12" i="16"/>
  <c r="E19" i="17"/>
  <c r="E19" i="13"/>
  <c r="C19" i="12"/>
  <c r="C19" i="2"/>
  <c r="D19" i="16"/>
  <c r="E19" i="5"/>
  <c r="E84" i="13"/>
  <c r="E84" i="17"/>
  <c r="D84" i="16"/>
  <c r="E84" i="5"/>
  <c r="C84" i="2"/>
  <c r="N17" i="13"/>
  <c r="N17" i="17"/>
  <c r="L17" i="12"/>
  <c r="M17" i="16"/>
  <c r="N17" i="16" s="1"/>
  <c r="N17" i="5"/>
  <c r="L17" i="2"/>
  <c r="E8" i="13"/>
  <c r="E8" i="17"/>
  <c r="C8" i="12"/>
  <c r="E8" i="5"/>
  <c r="C8" i="2"/>
  <c r="D8" i="16"/>
  <c r="E5" i="17"/>
  <c r="E5" i="13"/>
  <c r="C5" i="12"/>
  <c r="E5" i="5"/>
  <c r="C5" i="2"/>
  <c r="D5" i="16"/>
  <c r="E73" i="13"/>
  <c r="E73" i="17"/>
  <c r="D73" i="16"/>
  <c r="C73" i="12"/>
  <c r="E73" i="5"/>
  <c r="C73" i="2"/>
  <c r="E61" i="13"/>
  <c r="E61" i="17"/>
  <c r="C61" i="12"/>
  <c r="D61" i="16"/>
  <c r="E61" i="5"/>
  <c r="C61" i="2"/>
  <c r="E27" i="17"/>
  <c r="E27" i="13"/>
  <c r="C27" i="12"/>
  <c r="C27" i="2"/>
  <c r="D27" i="16"/>
  <c r="E27" i="5"/>
  <c r="P4" i="17"/>
  <c r="C8" i="16"/>
  <c r="C45" i="16"/>
  <c r="C15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N84" i="5" s="1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93" i="13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N71" i="5" s="1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91" i="13"/>
  <c r="E139" i="15"/>
  <c r="E100" i="13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99" i="13"/>
  <c r="E290" i="15"/>
  <c r="E274" i="15"/>
  <c r="E233" i="15"/>
  <c r="E281" i="15"/>
  <c r="E131" i="15"/>
  <c r="E92" i="13"/>
  <c r="E136" i="15"/>
  <c r="E97" i="13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87" i="13"/>
  <c r="E164" i="15"/>
  <c r="E128" i="15"/>
  <c r="E89" i="13"/>
  <c r="E98" i="13"/>
  <c r="E137" i="15"/>
  <c r="E235" i="15"/>
  <c r="E298" i="15"/>
  <c r="E193" i="15"/>
  <c r="E99" i="15"/>
  <c r="E174" i="15"/>
  <c r="E141" i="15"/>
  <c r="E102" i="13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95" i="13"/>
  <c r="E134" i="15"/>
  <c r="E229" i="15"/>
  <c r="E135" i="15"/>
  <c r="E96" i="13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101" i="13"/>
  <c r="E240" i="15"/>
  <c r="E103" i="13"/>
  <c r="E142" i="15"/>
  <c r="E306" i="15"/>
  <c r="E85" i="13"/>
  <c r="E124" i="15"/>
  <c r="E75" i="15"/>
  <c r="E86" i="15"/>
  <c r="E236" i="15"/>
  <c r="E71" i="15"/>
  <c r="N70" i="17" s="1"/>
  <c r="B47" i="15"/>
  <c r="E70" i="15"/>
  <c r="N69" i="17" s="1"/>
  <c r="O69" i="17" s="1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88" i="13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M81" i="16" s="1"/>
  <c r="E284" i="15"/>
  <c r="E268" i="15"/>
  <c r="E95" i="15"/>
  <c r="E74" i="15"/>
  <c r="N73" i="17" s="1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M67" i="16" s="1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94" i="13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86" i="13"/>
  <c r="E105" i="15"/>
  <c r="L73" i="2" l="1"/>
  <c r="L67" i="12"/>
  <c r="M67" i="12" s="1"/>
  <c r="N70" i="13"/>
  <c r="N81" i="17"/>
  <c r="A46" i="16"/>
  <c r="B46" i="16" s="1"/>
  <c r="C46" i="16" s="1"/>
  <c r="O46" i="16" s="1"/>
  <c r="A46" i="12"/>
  <c r="B46" i="12" s="1"/>
  <c r="N46" i="12" s="1"/>
  <c r="A46" i="13"/>
  <c r="B46" i="13" s="1"/>
  <c r="C46" i="13" s="1"/>
  <c r="D46" i="13" s="1"/>
  <c r="G46" i="13" s="1"/>
  <c r="A46" i="17"/>
  <c r="B46" i="17" s="1"/>
  <c r="A46" i="5"/>
  <c r="B46" i="5" s="1"/>
  <c r="N103" i="13"/>
  <c r="N96" i="13"/>
  <c r="N84" i="13"/>
  <c r="N81" i="13"/>
  <c r="N73" i="5"/>
  <c r="N71" i="17"/>
  <c r="N67" i="17"/>
  <c r="L51" i="2"/>
  <c r="N98" i="13"/>
  <c r="M84" i="16"/>
  <c r="N102" i="13"/>
  <c r="N100" i="13"/>
  <c r="N90" i="13"/>
  <c r="E43" i="5"/>
  <c r="N84" i="17"/>
  <c r="O84" i="17" s="1"/>
  <c r="L69" i="2"/>
  <c r="M73" i="16"/>
  <c r="N73" i="16" s="1"/>
  <c r="N71" i="13"/>
  <c r="N67" i="13"/>
  <c r="N51" i="5"/>
  <c r="N95" i="13"/>
  <c r="C43" i="2"/>
  <c r="N69" i="5"/>
  <c r="L73" i="12"/>
  <c r="L71" i="12"/>
  <c r="M71" i="12" s="1"/>
  <c r="M51" i="16"/>
  <c r="L70" i="2"/>
  <c r="N89" i="13"/>
  <c r="N97" i="13"/>
  <c r="N99" i="13"/>
  <c r="N91" i="13"/>
  <c r="D43" i="16"/>
  <c r="L81" i="2"/>
  <c r="M69" i="16"/>
  <c r="N69" i="16" s="1"/>
  <c r="N73" i="13"/>
  <c r="L51" i="12"/>
  <c r="N70" i="5"/>
  <c r="N101" i="13"/>
  <c r="N93" i="13"/>
  <c r="C43" i="12"/>
  <c r="N81" i="5"/>
  <c r="L69" i="12"/>
  <c r="L67" i="2"/>
  <c r="N51" i="13"/>
  <c r="L70" i="12"/>
  <c r="N94" i="13"/>
  <c r="N88" i="13"/>
  <c r="N85" i="13"/>
  <c r="N87" i="13"/>
  <c r="N92" i="13"/>
  <c r="E43" i="13"/>
  <c r="L84" i="2"/>
  <c r="L81" i="12"/>
  <c r="N69" i="13"/>
  <c r="L71" i="2"/>
  <c r="N67" i="5"/>
  <c r="M70" i="16"/>
  <c r="N86" i="13"/>
  <c r="M71" i="16"/>
  <c r="O81" i="17"/>
  <c r="O17" i="17"/>
  <c r="Q17" i="17" s="1"/>
  <c r="O73" i="17"/>
  <c r="O15" i="17"/>
  <c r="Q15" i="17" s="1"/>
  <c r="O8" i="17"/>
  <c r="Q8" i="17" s="1"/>
  <c r="O10" i="17"/>
  <c r="Q10" i="17" s="1"/>
  <c r="O23" i="17"/>
  <c r="Q23" i="17" s="1"/>
  <c r="N67" i="16"/>
  <c r="N5" i="16"/>
  <c r="N12" i="16"/>
  <c r="P12" i="16" s="1"/>
  <c r="O27" i="17"/>
  <c r="Q27" i="17" s="1"/>
  <c r="O16" i="17"/>
  <c r="Q16" i="17" s="1"/>
  <c r="O5" i="17"/>
  <c r="Q5" i="17" s="1"/>
  <c r="N9" i="16"/>
  <c r="P9" i="16" s="1"/>
  <c r="N51" i="16"/>
  <c r="E30" i="17"/>
  <c r="E30" i="13"/>
  <c r="D30" i="16"/>
  <c r="C30" i="12"/>
  <c r="E30" i="5"/>
  <c r="C30" i="2"/>
  <c r="O8" i="12"/>
  <c r="M8" i="12"/>
  <c r="N66" i="17"/>
  <c r="O66" i="17" s="1"/>
  <c r="N66" i="13"/>
  <c r="L66" i="12"/>
  <c r="N66" i="5"/>
  <c r="L66" i="2"/>
  <c r="M66" i="16"/>
  <c r="N66" i="16" s="1"/>
  <c r="E47" i="17"/>
  <c r="E47" i="13"/>
  <c r="C47" i="12"/>
  <c r="D47" i="16"/>
  <c r="E47" i="5"/>
  <c r="C47" i="2"/>
  <c r="E44" i="13"/>
  <c r="E44" i="17"/>
  <c r="C44" i="12"/>
  <c r="D44" i="16"/>
  <c r="E44" i="5"/>
  <c r="C44" i="2"/>
  <c r="E25" i="17"/>
  <c r="E25" i="13"/>
  <c r="C25" i="12"/>
  <c r="D25" i="16"/>
  <c r="E25" i="5"/>
  <c r="C25" i="2"/>
  <c r="E48" i="17"/>
  <c r="E48" i="13"/>
  <c r="C48" i="12"/>
  <c r="E48" i="5"/>
  <c r="C48" i="2"/>
  <c r="D48" i="16"/>
  <c r="N37" i="17"/>
  <c r="O37" i="17" s="1"/>
  <c r="Q37" i="17" s="1"/>
  <c r="N37" i="13"/>
  <c r="L37" i="12"/>
  <c r="M37" i="16"/>
  <c r="N37" i="16" s="1"/>
  <c r="N37" i="5"/>
  <c r="L37" i="2"/>
  <c r="N65" i="13"/>
  <c r="N65" i="17"/>
  <c r="O65" i="17" s="1"/>
  <c r="L65" i="12"/>
  <c r="M65" i="16"/>
  <c r="N65" i="16" s="1"/>
  <c r="N65" i="5"/>
  <c r="L65" i="2"/>
  <c r="E79" i="17"/>
  <c r="E79" i="13"/>
  <c r="C79" i="12"/>
  <c r="D79" i="16"/>
  <c r="E79" i="5"/>
  <c r="C79" i="2"/>
  <c r="N56" i="13"/>
  <c r="N56" i="17"/>
  <c r="O56" i="17" s="1"/>
  <c r="L56" i="12"/>
  <c r="M56" i="16"/>
  <c r="N56" i="16" s="1"/>
  <c r="N56" i="5"/>
  <c r="L56" i="2"/>
  <c r="E68" i="17"/>
  <c r="E68" i="13"/>
  <c r="C68" i="12"/>
  <c r="D68" i="16"/>
  <c r="E68" i="5"/>
  <c r="C68" i="2"/>
  <c r="E76" i="13"/>
  <c r="E76" i="17"/>
  <c r="C76" i="12"/>
  <c r="D76" i="16"/>
  <c r="E76" i="5"/>
  <c r="C76" i="2"/>
  <c r="N40" i="13"/>
  <c r="L40" i="12"/>
  <c r="N40" i="17"/>
  <c r="O40" i="17" s="1"/>
  <c r="Q40" i="17" s="1"/>
  <c r="N40" i="5"/>
  <c r="L40" i="2"/>
  <c r="M40" i="16"/>
  <c r="N40" i="16" s="1"/>
  <c r="N38" i="13"/>
  <c r="N38" i="17"/>
  <c r="O38" i="17" s="1"/>
  <c r="Q38" i="17" s="1"/>
  <c r="L38" i="12"/>
  <c r="M38" i="16"/>
  <c r="N38" i="16" s="1"/>
  <c r="N38" i="5"/>
  <c r="L38" i="2"/>
  <c r="N26" i="13"/>
  <c r="N26" i="17"/>
  <c r="O26" i="17" s="1"/>
  <c r="Q26" i="17" s="1"/>
  <c r="L26" i="12"/>
  <c r="M26" i="16"/>
  <c r="N26" i="16" s="1"/>
  <c r="N26" i="5"/>
  <c r="L26" i="2"/>
  <c r="E33" i="13"/>
  <c r="E33" i="17"/>
  <c r="C33" i="12"/>
  <c r="D33" i="16"/>
  <c r="E33" i="5"/>
  <c r="C33" i="2"/>
  <c r="E54" i="17"/>
  <c r="E54" i="13"/>
  <c r="C54" i="12"/>
  <c r="D54" i="16"/>
  <c r="E54" i="5"/>
  <c r="C54" i="2"/>
  <c r="N45" i="17"/>
  <c r="O45" i="17" s="1"/>
  <c r="Q45" i="17" s="1"/>
  <c r="N45" i="13"/>
  <c r="M45" i="16"/>
  <c r="N45" i="16" s="1"/>
  <c r="L45" i="12"/>
  <c r="N45" i="5"/>
  <c r="L45" i="2"/>
  <c r="O4" i="12"/>
  <c r="M4" i="12"/>
  <c r="N27" i="16"/>
  <c r="O9" i="17"/>
  <c r="Q9" i="17" s="1"/>
  <c r="N16" i="16"/>
  <c r="O70" i="17"/>
  <c r="E29" i="17"/>
  <c r="E29" i="13"/>
  <c r="C29" i="12"/>
  <c r="E29" i="5"/>
  <c r="D29" i="16"/>
  <c r="C29" i="2"/>
  <c r="N59" i="17"/>
  <c r="O59" i="17" s="1"/>
  <c r="N59" i="13"/>
  <c r="L59" i="12"/>
  <c r="M59" i="16"/>
  <c r="N59" i="16" s="1"/>
  <c r="N59" i="5"/>
  <c r="L59" i="2"/>
  <c r="E52" i="13"/>
  <c r="E52" i="17"/>
  <c r="C52" i="12"/>
  <c r="D52" i="16"/>
  <c r="E52" i="5"/>
  <c r="C52" i="2"/>
  <c r="E77" i="17"/>
  <c r="E77" i="13"/>
  <c r="D77" i="16"/>
  <c r="C77" i="12"/>
  <c r="E77" i="5"/>
  <c r="C77" i="2"/>
  <c r="N18" i="13"/>
  <c r="L18" i="12"/>
  <c r="N18" i="17"/>
  <c r="O18" i="17" s="1"/>
  <c r="Q18" i="17" s="1"/>
  <c r="N18" i="5"/>
  <c r="L18" i="2"/>
  <c r="M18" i="16"/>
  <c r="N18" i="16" s="1"/>
  <c r="E72" i="17"/>
  <c r="E72" i="13"/>
  <c r="C72" i="12"/>
  <c r="E72" i="5"/>
  <c r="D72" i="16"/>
  <c r="C72" i="2"/>
  <c r="E83" i="17"/>
  <c r="E83" i="13"/>
  <c r="C83" i="12"/>
  <c r="D83" i="16"/>
  <c r="C83" i="2"/>
  <c r="E83" i="5"/>
  <c r="N72" i="17"/>
  <c r="O72" i="17" s="1"/>
  <c r="N72" i="13"/>
  <c r="L72" i="12"/>
  <c r="M72" i="16"/>
  <c r="N72" i="16" s="1"/>
  <c r="N72" i="5"/>
  <c r="L72" i="2"/>
  <c r="E37" i="17"/>
  <c r="E37" i="13"/>
  <c r="C37" i="12"/>
  <c r="E37" i="5"/>
  <c r="C37" i="2"/>
  <c r="D37" i="16"/>
  <c r="N50" i="13"/>
  <c r="N50" i="17"/>
  <c r="O50" i="17" s="1"/>
  <c r="L50" i="12"/>
  <c r="M50" i="16"/>
  <c r="N50" i="16" s="1"/>
  <c r="N50" i="5"/>
  <c r="L50" i="2"/>
  <c r="E65" i="13"/>
  <c r="E65" i="17"/>
  <c r="C65" i="12"/>
  <c r="D65" i="16"/>
  <c r="E65" i="5"/>
  <c r="C65" i="2"/>
  <c r="N79" i="13"/>
  <c r="L79" i="12"/>
  <c r="N79" i="17"/>
  <c r="O79" i="17" s="1"/>
  <c r="M79" i="16"/>
  <c r="N79" i="16" s="1"/>
  <c r="N79" i="5"/>
  <c r="L79" i="2"/>
  <c r="E49" i="13"/>
  <c r="E49" i="17"/>
  <c r="C49" i="12"/>
  <c r="D49" i="16"/>
  <c r="E49" i="5"/>
  <c r="C49" i="2"/>
  <c r="N68" i="17"/>
  <c r="O68" i="17" s="1"/>
  <c r="N68" i="13"/>
  <c r="L68" i="12"/>
  <c r="M68" i="16"/>
  <c r="N68" i="16" s="1"/>
  <c r="N68" i="5"/>
  <c r="L68" i="2"/>
  <c r="N32" i="17"/>
  <c r="O32" i="17" s="1"/>
  <c r="Q32" i="17" s="1"/>
  <c r="L32" i="12"/>
  <c r="N32" i="13"/>
  <c r="N32" i="5"/>
  <c r="L32" i="2"/>
  <c r="M32" i="16"/>
  <c r="N32" i="16" s="1"/>
  <c r="E59" i="17"/>
  <c r="E59" i="13"/>
  <c r="C59" i="12"/>
  <c r="C59" i="2"/>
  <c r="D59" i="16"/>
  <c r="E59" i="5"/>
  <c r="N76" i="17"/>
  <c r="O76" i="17" s="1"/>
  <c r="N76" i="13"/>
  <c r="L76" i="12"/>
  <c r="M76" i="16"/>
  <c r="N76" i="16" s="1"/>
  <c r="N76" i="5"/>
  <c r="L76" i="2"/>
  <c r="N33" i="13"/>
  <c r="N33" i="17"/>
  <c r="O33" i="17" s="1"/>
  <c r="Q33" i="17" s="1"/>
  <c r="L33" i="12"/>
  <c r="M33" i="16"/>
  <c r="N33" i="16" s="1"/>
  <c r="N33" i="5"/>
  <c r="L33" i="2"/>
  <c r="N54" i="17"/>
  <c r="O54" i="17" s="1"/>
  <c r="N54" i="13"/>
  <c r="L54" i="12"/>
  <c r="M54" i="16"/>
  <c r="N54" i="16" s="1"/>
  <c r="N54" i="5"/>
  <c r="L54" i="2"/>
  <c r="E21" i="17"/>
  <c r="E21" i="13"/>
  <c r="C21" i="12"/>
  <c r="E21" i="5"/>
  <c r="C21" i="2"/>
  <c r="D21" i="16"/>
  <c r="O10" i="12"/>
  <c r="M10" i="12"/>
  <c r="O23" i="12"/>
  <c r="M23" i="12"/>
  <c r="O27" i="12"/>
  <c r="M27" i="12"/>
  <c r="O16" i="12"/>
  <c r="M16" i="12"/>
  <c r="N49" i="13"/>
  <c r="N49" i="17"/>
  <c r="O49" i="17" s="1"/>
  <c r="M49" i="16"/>
  <c r="N49" i="16" s="1"/>
  <c r="L49" i="12"/>
  <c r="N49" i="5"/>
  <c r="L49" i="2"/>
  <c r="N41" i="17"/>
  <c r="O41" i="17" s="1"/>
  <c r="Q41" i="17" s="1"/>
  <c r="N41" i="13"/>
  <c r="L41" i="12"/>
  <c r="M41" i="16"/>
  <c r="N41" i="16" s="1"/>
  <c r="N41" i="5"/>
  <c r="L41" i="2"/>
  <c r="E42" i="17"/>
  <c r="E42" i="13"/>
  <c r="D42" i="16"/>
  <c r="C42" i="12"/>
  <c r="E42" i="5"/>
  <c r="C42" i="2"/>
  <c r="N30" i="17"/>
  <c r="O30" i="17" s="1"/>
  <c r="Q30" i="17" s="1"/>
  <c r="N30" i="13"/>
  <c r="L30" i="12"/>
  <c r="N30" i="5"/>
  <c r="L30" i="2"/>
  <c r="M30" i="16"/>
  <c r="N30" i="16" s="1"/>
  <c r="E74" i="17"/>
  <c r="E74" i="13"/>
  <c r="C74" i="12"/>
  <c r="D74" i="16"/>
  <c r="E74" i="5"/>
  <c r="C74" i="2"/>
  <c r="N52" i="13"/>
  <c r="N52" i="17"/>
  <c r="O52" i="17" s="1"/>
  <c r="L52" i="12"/>
  <c r="M52" i="16"/>
  <c r="N52" i="16" s="1"/>
  <c r="N52" i="5"/>
  <c r="L52" i="2"/>
  <c r="E60" i="13"/>
  <c r="E60" i="17"/>
  <c r="D60" i="16"/>
  <c r="C60" i="12"/>
  <c r="E60" i="5"/>
  <c r="C60" i="2"/>
  <c r="E39" i="17"/>
  <c r="E39" i="13"/>
  <c r="C39" i="12"/>
  <c r="D39" i="16"/>
  <c r="E39" i="5"/>
  <c r="C39" i="2"/>
  <c r="N77" i="13"/>
  <c r="N77" i="17"/>
  <c r="O77" i="17" s="1"/>
  <c r="M77" i="16"/>
  <c r="N77" i="16" s="1"/>
  <c r="L77" i="12"/>
  <c r="N77" i="5"/>
  <c r="L77" i="2"/>
  <c r="E78" i="13"/>
  <c r="E78" i="17"/>
  <c r="C78" i="12"/>
  <c r="D78" i="16"/>
  <c r="E78" i="5"/>
  <c r="C78" i="2"/>
  <c r="N22" i="17"/>
  <c r="O22" i="17" s="1"/>
  <c r="Q22" i="17" s="1"/>
  <c r="N22" i="13"/>
  <c r="L22" i="12"/>
  <c r="N22" i="5"/>
  <c r="L22" i="2"/>
  <c r="M22" i="16"/>
  <c r="N22" i="16" s="1"/>
  <c r="E18" i="13"/>
  <c r="E18" i="17"/>
  <c r="C18" i="12"/>
  <c r="D18" i="16"/>
  <c r="E18" i="5"/>
  <c r="C18" i="2"/>
  <c r="N58" i="17"/>
  <c r="O58" i="17" s="1"/>
  <c r="N58" i="13"/>
  <c r="M58" i="16"/>
  <c r="N58" i="16" s="1"/>
  <c r="L58" i="12"/>
  <c r="N58" i="5"/>
  <c r="L58" i="2"/>
  <c r="L7" i="12"/>
  <c r="N7" i="13"/>
  <c r="N7" i="17"/>
  <c r="O7" i="17" s="1"/>
  <c r="Q7" i="17" s="1"/>
  <c r="M7" i="16"/>
  <c r="N7" i="16" s="1"/>
  <c r="N7" i="5"/>
  <c r="L7" i="2"/>
  <c r="N11" i="13"/>
  <c r="N11" i="17"/>
  <c r="O11" i="17" s="1"/>
  <c r="Q11" i="17" s="1"/>
  <c r="L11" i="12"/>
  <c r="N11" i="5"/>
  <c r="L11" i="2"/>
  <c r="M11" i="16"/>
  <c r="N11" i="16" s="1"/>
  <c r="M73" i="12"/>
  <c r="P3" i="16"/>
  <c r="O5" i="12"/>
  <c r="M5" i="12"/>
  <c r="O12" i="12"/>
  <c r="M12" i="12"/>
  <c r="N62" i="13"/>
  <c r="N62" i="17"/>
  <c r="O62" i="17" s="1"/>
  <c r="L62" i="12"/>
  <c r="M62" i="16"/>
  <c r="N62" i="16" s="1"/>
  <c r="N62" i="5"/>
  <c r="L62" i="2"/>
  <c r="E62" i="17"/>
  <c r="E62" i="13"/>
  <c r="C62" i="12"/>
  <c r="D62" i="16"/>
  <c r="E62" i="5"/>
  <c r="C62" i="2"/>
  <c r="N60" i="17"/>
  <c r="O60" i="17" s="1"/>
  <c r="N60" i="13"/>
  <c r="L60" i="12"/>
  <c r="M60" i="16"/>
  <c r="N60" i="16" s="1"/>
  <c r="N60" i="5"/>
  <c r="L60" i="2"/>
  <c r="E7" i="17"/>
  <c r="E7" i="13"/>
  <c r="C7" i="12"/>
  <c r="D7" i="16"/>
  <c r="E7" i="5"/>
  <c r="C7" i="2"/>
  <c r="N29" i="13"/>
  <c r="N29" i="17"/>
  <c r="O29" i="17" s="1"/>
  <c r="Q29" i="17" s="1"/>
  <c r="L29" i="12"/>
  <c r="M29" i="16"/>
  <c r="N29" i="16" s="1"/>
  <c r="N29" i="5"/>
  <c r="L29" i="2"/>
  <c r="N43" i="17"/>
  <c r="O43" i="17" s="1"/>
  <c r="Q43" i="17" s="1"/>
  <c r="N43" i="13"/>
  <c r="L43" i="12"/>
  <c r="M43" i="16"/>
  <c r="N43" i="16" s="1"/>
  <c r="N43" i="5"/>
  <c r="L43" i="2"/>
  <c r="N42" i="17"/>
  <c r="O42" i="17" s="1"/>
  <c r="Q42" i="17" s="1"/>
  <c r="N42" i="13"/>
  <c r="L42" i="12"/>
  <c r="M42" i="16"/>
  <c r="N42" i="16" s="1"/>
  <c r="N42" i="5"/>
  <c r="L42" i="2"/>
  <c r="N39" i="17"/>
  <c r="O39" i="17" s="1"/>
  <c r="N39" i="13"/>
  <c r="L39" i="12"/>
  <c r="M39" i="16"/>
  <c r="N39" i="16" s="1"/>
  <c r="N39" i="5"/>
  <c r="L39" i="2"/>
  <c r="N20" i="17"/>
  <c r="O20" i="17" s="1"/>
  <c r="N20" i="13"/>
  <c r="L20" i="12"/>
  <c r="M20" i="16"/>
  <c r="N20" i="16" s="1"/>
  <c r="N20" i="5"/>
  <c r="L20" i="2"/>
  <c r="N75" i="17"/>
  <c r="O75" i="17" s="1"/>
  <c r="N75" i="13"/>
  <c r="L75" i="12"/>
  <c r="M75" i="16"/>
  <c r="N75" i="16" s="1"/>
  <c r="N75" i="5"/>
  <c r="L75" i="2"/>
  <c r="N83" i="17"/>
  <c r="O83" i="17" s="1"/>
  <c r="N83" i="13"/>
  <c r="L83" i="12"/>
  <c r="M83" i="16"/>
  <c r="N83" i="16" s="1"/>
  <c r="N83" i="5"/>
  <c r="L83" i="2"/>
  <c r="N47" i="17"/>
  <c r="O47" i="17" s="1"/>
  <c r="L47" i="12"/>
  <c r="N47" i="13"/>
  <c r="M47" i="16"/>
  <c r="N47" i="16" s="1"/>
  <c r="N47" i="5"/>
  <c r="L47" i="2"/>
  <c r="E63" i="13"/>
  <c r="E63" i="17"/>
  <c r="C63" i="12"/>
  <c r="E63" i="5"/>
  <c r="D63" i="16"/>
  <c r="C63" i="2"/>
  <c r="N44" i="17"/>
  <c r="O44" i="17" s="1"/>
  <c r="N44" i="13"/>
  <c r="L44" i="12"/>
  <c r="M44" i="16"/>
  <c r="N44" i="16" s="1"/>
  <c r="N44" i="5"/>
  <c r="L44" i="2"/>
  <c r="E34" i="17"/>
  <c r="E34" i="13"/>
  <c r="C34" i="12"/>
  <c r="C34" i="2"/>
  <c r="D34" i="16"/>
  <c r="E34" i="5"/>
  <c r="E24" i="17"/>
  <c r="E24" i="13"/>
  <c r="C24" i="12"/>
  <c r="E24" i="5"/>
  <c r="C24" i="2"/>
  <c r="D24" i="16"/>
  <c r="N64" i="17"/>
  <c r="O64" i="17" s="1"/>
  <c r="N64" i="13"/>
  <c r="L64" i="12"/>
  <c r="M64" i="16"/>
  <c r="N64" i="16" s="1"/>
  <c r="N64" i="5"/>
  <c r="L64" i="2"/>
  <c r="N25" i="13"/>
  <c r="N25" i="17"/>
  <c r="O25" i="17" s="1"/>
  <c r="Q25" i="17" s="1"/>
  <c r="L25" i="12"/>
  <c r="M25" i="16"/>
  <c r="N25" i="16" s="1"/>
  <c r="N25" i="5"/>
  <c r="L25" i="2"/>
  <c r="N19" i="17"/>
  <c r="O19" i="17" s="1"/>
  <c r="Q19" i="17" s="1"/>
  <c r="N19" i="13"/>
  <c r="L19" i="12"/>
  <c r="M19" i="16"/>
  <c r="N19" i="16" s="1"/>
  <c r="N19" i="5"/>
  <c r="L19" i="2"/>
  <c r="N6" i="13"/>
  <c r="N6" i="17"/>
  <c r="O6" i="17" s="1"/>
  <c r="L6" i="12"/>
  <c r="M6" i="16"/>
  <c r="N6" i="16" s="1"/>
  <c r="N6" i="5"/>
  <c r="L6" i="2"/>
  <c r="P17" i="16"/>
  <c r="O17" i="12"/>
  <c r="M17" i="12"/>
  <c r="N84" i="16"/>
  <c r="M69" i="12"/>
  <c r="N15" i="16"/>
  <c r="N71" i="16"/>
  <c r="N13" i="13"/>
  <c r="N13" i="17"/>
  <c r="O13" i="17" s="1"/>
  <c r="Q13" i="17" s="1"/>
  <c r="L13" i="12"/>
  <c r="M13" i="16"/>
  <c r="N13" i="16" s="1"/>
  <c r="N13" i="5"/>
  <c r="L13" i="2"/>
  <c r="M51" i="12"/>
  <c r="O12" i="17"/>
  <c r="Q12" i="17" s="1"/>
  <c r="E32" i="13"/>
  <c r="E32" i="17"/>
  <c r="C32" i="12"/>
  <c r="D32" i="16"/>
  <c r="E32" i="5"/>
  <c r="C32" i="2"/>
  <c r="N21" i="17"/>
  <c r="O21" i="17" s="1"/>
  <c r="Q21" i="17" s="1"/>
  <c r="N21" i="13"/>
  <c r="L21" i="12"/>
  <c r="M21" i="16"/>
  <c r="N21" i="16" s="1"/>
  <c r="N21" i="5"/>
  <c r="L21" i="2"/>
  <c r="E64" i="13"/>
  <c r="C64" i="12"/>
  <c r="E64" i="17"/>
  <c r="D64" i="16"/>
  <c r="E64" i="5"/>
  <c r="C64" i="2"/>
  <c r="N61" i="13"/>
  <c r="N61" i="17"/>
  <c r="O61" i="17" s="1"/>
  <c r="L61" i="12"/>
  <c r="M61" i="16"/>
  <c r="N61" i="16" s="1"/>
  <c r="N61" i="5"/>
  <c r="L61" i="2"/>
  <c r="E50" i="17"/>
  <c r="E50" i="13"/>
  <c r="C50" i="12"/>
  <c r="D50" i="16"/>
  <c r="E50" i="5"/>
  <c r="C50" i="2"/>
  <c r="L48" i="12"/>
  <c r="N48" i="17"/>
  <c r="O48" i="17" s="1"/>
  <c r="N48" i="13"/>
  <c r="N48" i="5"/>
  <c r="L48" i="2"/>
  <c r="M48" i="16"/>
  <c r="N48" i="16" s="1"/>
  <c r="E75" i="13"/>
  <c r="E75" i="17"/>
  <c r="C75" i="12"/>
  <c r="D75" i="16"/>
  <c r="C75" i="2"/>
  <c r="E75" i="5"/>
  <c r="E80" i="13"/>
  <c r="E80" i="17"/>
  <c r="C80" i="12"/>
  <c r="D80" i="16"/>
  <c r="E80" i="5"/>
  <c r="C80" i="2"/>
  <c r="N35" i="17"/>
  <c r="O35" i="17" s="1"/>
  <c r="Q35" i="17" s="1"/>
  <c r="L35" i="12"/>
  <c r="N35" i="13"/>
  <c r="M35" i="16"/>
  <c r="N35" i="16" s="1"/>
  <c r="N35" i="5"/>
  <c r="L35" i="2"/>
  <c r="E55" i="13"/>
  <c r="E55" i="17"/>
  <c r="C55" i="12"/>
  <c r="D55" i="16"/>
  <c r="E55" i="5"/>
  <c r="C55" i="2"/>
  <c r="N31" i="17"/>
  <c r="O31" i="17" s="1"/>
  <c r="Q31" i="17" s="1"/>
  <c r="L31" i="12"/>
  <c r="N31" i="13"/>
  <c r="M31" i="16"/>
  <c r="N31" i="16" s="1"/>
  <c r="N31" i="5"/>
  <c r="L31" i="2"/>
  <c r="E36" i="17"/>
  <c r="E36" i="13"/>
  <c r="C36" i="12"/>
  <c r="D36" i="16"/>
  <c r="E36" i="5"/>
  <c r="C36" i="2"/>
  <c r="N63" i="17"/>
  <c r="O63" i="17" s="1"/>
  <c r="N63" i="13"/>
  <c r="L63" i="12"/>
  <c r="M63" i="16"/>
  <c r="N63" i="16" s="1"/>
  <c r="N63" i="5"/>
  <c r="L63" i="2"/>
  <c r="N28" i="17"/>
  <c r="O28" i="17" s="1"/>
  <c r="Q28" i="17" s="1"/>
  <c r="N28" i="13"/>
  <c r="L28" i="12"/>
  <c r="M28" i="16"/>
  <c r="N28" i="16" s="1"/>
  <c r="N28" i="5"/>
  <c r="L28" i="2"/>
  <c r="N34" i="17"/>
  <c r="O34" i="17" s="1"/>
  <c r="Q34" i="17" s="1"/>
  <c r="L34" i="12"/>
  <c r="N34" i="13"/>
  <c r="M34" i="16"/>
  <c r="N34" i="16" s="1"/>
  <c r="N34" i="5"/>
  <c r="L34" i="2"/>
  <c r="N24" i="13"/>
  <c r="L24" i="12"/>
  <c r="N24" i="17"/>
  <c r="O24" i="17" s="1"/>
  <c r="Q24" i="17" s="1"/>
  <c r="N24" i="5"/>
  <c r="L24" i="2"/>
  <c r="M24" i="16"/>
  <c r="N24" i="16" s="1"/>
  <c r="E82" i="13"/>
  <c r="E82" i="17"/>
  <c r="D82" i="16"/>
  <c r="C82" i="12"/>
  <c r="E82" i="5"/>
  <c r="C82" i="2"/>
  <c r="N46" i="13"/>
  <c r="N46" i="17"/>
  <c r="O46" i="17" s="1"/>
  <c r="L46" i="12"/>
  <c r="M46" i="16"/>
  <c r="N46" i="16" s="1"/>
  <c r="N46" i="5"/>
  <c r="L46" i="2"/>
  <c r="N14" i="13"/>
  <c r="N14" i="17"/>
  <c r="O14" i="17" s="1"/>
  <c r="Q14" i="17" s="1"/>
  <c r="M14" i="16"/>
  <c r="N14" i="16" s="1"/>
  <c r="L14" i="12"/>
  <c r="N14" i="5"/>
  <c r="L14" i="2"/>
  <c r="N8" i="16"/>
  <c r="N4" i="16"/>
  <c r="M81" i="12"/>
  <c r="O3" i="17"/>
  <c r="O71" i="17"/>
  <c r="O67" i="17"/>
  <c r="M70" i="12"/>
  <c r="N78" i="13"/>
  <c r="N78" i="17"/>
  <c r="O78" i="17" s="1"/>
  <c r="L78" i="12"/>
  <c r="M78" i="16"/>
  <c r="N78" i="16" s="1"/>
  <c r="N78" i="5"/>
  <c r="L78" i="2"/>
  <c r="E3" i="13"/>
  <c r="F81" i="13" s="1"/>
  <c r="E3" i="17"/>
  <c r="F12" i="17" s="1"/>
  <c r="C3" i="12"/>
  <c r="D9" i="12" s="1"/>
  <c r="E3" i="5"/>
  <c r="D3" i="16"/>
  <c r="E3" i="16" s="1"/>
  <c r="N74" i="17"/>
  <c r="O74" i="17" s="1"/>
  <c r="N74" i="13"/>
  <c r="L74" i="12"/>
  <c r="M74" i="16"/>
  <c r="N74" i="16" s="1"/>
  <c r="N74" i="5"/>
  <c r="L74" i="2"/>
  <c r="N80" i="17"/>
  <c r="O80" i="17" s="1"/>
  <c r="N80" i="13"/>
  <c r="L80" i="12"/>
  <c r="M80" i="16"/>
  <c r="N80" i="16" s="1"/>
  <c r="N80" i="5"/>
  <c r="L80" i="2"/>
  <c r="E35" i="17"/>
  <c r="E35" i="13"/>
  <c r="C35" i="12"/>
  <c r="D35" i="16"/>
  <c r="C35" i="2"/>
  <c r="E35" i="5"/>
  <c r="N55" i="17"/>
  <c r="O55" i="17" s="1"/>
  <c r="L55" i="12"/>
  <c r="N55" i="13"/>
  <c r="N55" i="5"/>
  <c r="L55" i="2"/>
  <c r="M55" i="16"/>
  <c r="N55" i="16" s="1"/>
  <c r="N36" i="13"/>
  <c r="N36" i="17"/>
  <c r="O36" i="17" s="1"/>
  <c r="L36" i="12"/>
  <c r="N36" i="5"/>
  <c r="L36" i="2"/>
  <c r="M36" i="16"/>
  <c r="N36" i="16" s="1"/>
  <c r="E28" i="13"/>
  <c r="E28" i="17"/>
  <c r="C28" i="12"/>
  <c r="E28" i="5"/>
  <c r="C28" i="2"/>
  <c r="D28" i="16"/>
  <c r="E28" i="16" s="1"/>
  <c r="E40" i="17"/>
  <c r="E40" i="13"/>
  <c r="C40" i="12"/>
  <c r="D40" i="16"/>
  <c r="E40" i="5"/>
  <c r="C40" i="2"/>
  <c r="E38" i="17"/>
  <c r="F38" i="17" s="1"/>
  <c r="E38" i="13"/>
  <c r="C38" i="12"/>
  <c r="E38" i="5"/>
  <c r="D38" i="16"/>
  <c r="C38" i="2"/>
  <c r="E26" i="13"/>
  <c r="E26" i="17"/>
  <c r="F26" i="17" s="1"/>
  <c r="C26" i="12"/>
  <c r="D26" i="16"/>
  <c r="E26" i="16" s="1"/>
  <c r="C26" i="2"/>
  <c r="E26" i="5"/>
  <c r="N82" i="17"/>
  <c r="O82" i="17" s="1"/>
  <c r="N82" i="13"/>
  <c r="M82" i="16"/>
  <c r="N82" i="16" s="1"/>
  <c r="L82" i="12"/>
  <c r="N82" i="5"/>
  <c r="L82" i="2"/>
  <c r="N53" i="17"/>
  <c r="O53" i="17" s="1"/>
  <c r="N53" i="13"/>
  <c r="L53" i="12"/>
  <c r="M53" i="16"/>
  <c r="N53" i="16" s="1"/>
  <c r="N53" i="5"/>
  <c r="L53" i="2"/>
  <c r="N57" i="13"/>
  <c r="N57" i="17"/>
  <c r="O57" i="17" s="1"/>
  <c r="L57" i="12"/>
  <c r="M57" i="16"/>
  <c r="N57" i="16" s="1"/>
  <c r="N57" i="5"/>
  <c r="L57" i="2"/>
  <c r="P5" i="16"/>
  <c r="N81" i="16"/>
  <c r="O15" i="12"/>
  <c r="M15" i="12"/>
  <c r="N10" i="16"/>
  <c r="F17" i="17"/>
  <c r="N23" i="16"/>
  <c r="E45" i="16"/>
  <c r="F56" i="17"/>
  <c r="M9" i="12"/>
  <c r="O9" i="12"/>
  <c r="O51" i="17"/>
  <c r="N70" i="16"/>
  <c r="G4" i="17"/>
  <c r="Q4" i="17"/>
  <c r="F5" i="16"/>
  <c r="O15" i="16"/>
  <c r="O45" i="16"/>
  <c r="P45" i="16" s="1"/>
  <c r="O8" i="16"/>
  <c r="P8" i="16" s="1"/>
  <c r="B48" i="15"/>
  <c r="D26" i="12" l="1"/>
  <c r="D22" i="12"/>
  <c r="D28" i="12"/>
  <c r="C46" i="17"/>
  <c r="D46" i="17" s="1"/>
  <c r="P46" i="17" s="1"/>
  <c r="Q46" i="17" s="1"/>
  <c r="A47" i="12"/>
  <c r="B47" i="12" s="1"/>
  <c r="N47" i="12" s="1"/>
  <c r="O47" i="12" s="1"/>
  <c r="A47" i="5"/>
  <c r="B47" i="5" s="1"/>
  <c r="A47" i="17"/>
  <c r="B47" i="17" s="1"/>
  <c r="C47" i="17" s="1"/>
  <c r="D47" i="17" s="1"/>
  <c r="P47" i="17" s="1"/>
  <c r="A47" i="13"/>
  <c r="B47" i="13" s="1"/>
  <c r="C47" i="13" s="1"/>
  <c r="D47" i="13" s="1"/>
  <c r="G47" i="13" s="1"/>
  <c r="A47" i="16"/>
  <c r="B47" i="16" s="1"/>
  <c r="E59" i="16"/>
  <c r="D65" i="12"/>
  <c r="F26" i="13"/>
  <c r="H26" i="13" s="1"/>
  <c r="F61" i="13"/>
  <c r="F20" i="13"/>
  <c r="H20" i="13" s="1"/>
  <c r="D27" i="12"/>
  <c r="F23" i="13"/>
  <c r="H23" i="13" s="1"/>
  <c r="D71" i="12"/>
  <c r="F28" i="17"/>
  <c r="D10" i="12"/>
  <c r="F56" i="13"/>
  <c r="F73" i="13"/>
  <c r="D40" i="12"/>
  <c r="F28" i="13"/>
  <c r="H28" i="13" s="1"/>
  <c r="D35" i="12"/>
  <c r="D12" i="12"/>
  <c r="F61" i="17"/>
  <c r="D82" i="12"/>
  <c r="F14" i="17"/>
  <c r="D67" i="12"/>
  <c r="F6" i="17"/>
  <c r="F43" i="13"/>
  <c r="H43" i="13" s="1"/>
  <c r="F18" i="13"/>
  <c r="H18" i="13" s="1"/>
  <c r="F39" i="17"/>
  <c r="D74" i="12"/>
  <c r="F41" i="17"/>
  <c r="F84" i="17"/>
  <c r="D38" i="12"/>
  <c r="F40" i="17"/>
  <c r="F35" i="17"/>
  <c r="D41" i="12"/>
  <c r="D8" i="12"/>
  <c r="F38" i="13"/>
  <c r="H38" i="13" s="1"/>
  <c r="E20" i="16"/>
  <c r="F20" i="17"/>
  <c r="F58" i="13"/>
  <c r="F24" i="13"/>
  <c r="H24" i="13" s="1"/>
  <c r="E56" i="16"/>
  <c r="D51" i="12"/>
  <c r="F69" i="13"/>
  <c r="E22" i="16"/>
  <c r="F32" i="17"/>
  <c r="F31" i="13"/>
  <c r="H31" i="13" s="1"/>
  <c r="D81" i="12"/>
  <c r="E4" i="16"/>
  <c r="G4" i="16" s="1"/>
  <c r="F64" i="17"/>
  <c r="D23" i="12"/>
  <c r="F7" i="17"/>
  <c r="F15" i="17"/>
  <c r="D57" i="12"/>
  <c r="D66" i="12"/>
  <c r="E36" i="16"/>
  <c r="E80" i="16"/>
  <c r="F75" i="17"/>
  <c r="E31" i="16"/>
  <c r="F14" i="13"/>
  <c r="H14" i="13" s="1"/>
  <c r="F67" i="17"/>
  <c r="E77" i="16"/>
  <c r="F52" i="13"/>
  <c r="E29" i="16"/>
  <c r="F54" i="13"/>
  <c r="F79" i="13"/>
  <c r="F25" i="13"/>
  <c r="H25" i="13" s="1"/>
  <c r="F6" i="13"/>
  <c r="H6" i="13" s="1"/>
  <c r="E5" i="16"/>
  <c r="G5" i="16" s="1"/>
  <c r="D36" i="12"/>
  <c r="D80" i="12"/>
  <c r="F64" i="13"/>
  <c r="D34" i="12"/>
  <c r="E19" i="16"/>
  <c r="D62" i="12"/>
  <c r="F10" i="13"/>
  <c r="H10" i="13" s="1"/>
  <c r="F15" i="13"/>
  <c r="H15" i="13" s="1"/>
  <c r="F78" i="17"/>
  <c r="D60" i="12"/>
  <c r="D42" i="12"/>
  <c r="F21" i="13"/>
  <c r="H21" i="13" s="1"/>
  <c r="F59" i="13"/>
  <c r="E49" i="16"/>
  <c r="F36" i="13"/>
  <c r="H36" i="13" s="1"/>
  <c r="F80" i="17"/>
  <c r="E50" i="16"/>
  <c r="F67" i="13"/>
  <c r="F62" i="13"/>
  <c r="D19" i="12"/>
  <c r="E70" i="16"/>
  <c r="D53" i="12"/>
  <c r="E82" i="16"/>
  <c r="F36" i="17"/>
  <c r="F80" i="13"/>
  <c r="D50" i="12"/>
  <c r="F31" i="17"/>
  <c r="F19" i="13"/>
  <c r="H19" i="13" s="1"/>
  <c r="D24" i="12"/>
  <c r="F34" i="17"/>
  <c r="E63" i="16"/>
  <c r="F10" i="17"/>
  <c r="F11" i="13"/>
  <c r="H11" i="13" s="1"/>
  <c r="F66" i="13"/>
  <c r="Q36" i="17"/>
  <c r="M36" i="12"/>
  <c r="O36" i="12"/>
  <c r="M24" i="12"/>
  <c r="O24" i="12"/>
  <c r="P35" i="16"/>
  <c r="M61" i="12"/>
  <c r="O6" i="12"/>
  <c r="M6" i="12"/>
  <c r="P39" i="16"/>
  <c r="M82" i="12"/>
  <c r="M63" i="12"/>
  <c r="M47" i="12"/>
  <c r="O39" i="12"/>
  <c r="M39" i="12"/>
  <c r="P30" i="16"/>
  <c r="P38" i="16"/>
  <c r="E66" i="16"/>
  <c r="E11" i="16"/>
  <c r="M80" i="12"/>
  <c r="D43" i="12"/>
  <c r="P46" i="16"/>
  <c r="F82" i="17"/>
  <c r="P28" i="16"/>
  <c r="E55" i="16"/>
  <c r="M35" i="12"/>
  <c r="O35" i="12"/>
  <c r="F50" i="13"/>
  <c r="F11" i="17"/>
  <c r="F13" i="13"/>
  <c r="H13" i="13" s="1"/>
  <c r="D61" i="12"/>
  <c r="M64" i="12"/>
  <c r="F24" i="17"/>
  <c r="D63" i="12"/>
  <c r="Q47" i="17"/>
  <c r="P20" i="16"/>
  <c r="P29" i="16"/>
  <c r="M60" i="12"/>
  <c r="F62" i="17"/>
  <c r="D16" i="12"/>
  <c r="D31" i="12"/>
  <c r="O7" i="12"/>
  <c r="M7" i="12"/>
  <c r="O22" i="12"/>
  <c r="M22" i="12"/>
  <c r="F78" i="13"/>
  <c r="E60" i="16"/>
  <c r="E42" i="16"/>
  <c r="F22" i="13"/>
  <c r="H22" i="13" s="1"/>
  <c r="F8" i="13"/>
  <c r="H8" i="13" s="1"/>
  <c r="F21" i="17"/>
  <c r="M76" i="12"/>
  <c r="F59" i="17"/>
  <c r="D49" i="12"/>
  <c r="D37" i="12"/>
  <c r="E72" i="16"/>
  <c r="F77" i="13"/>
  <c r="F53" i="13"/>
  <c r="E67" i="16"/>
  <c r="D4" i="12"/>
  <c r="F54" i="17"/>
  <c r="O38" i="12"/>
  <c r="M38" i="12"/>
  <c r="M56" i="12"/>
  <c r="F79" i="17"/>
  <c r="D48" i="12"/>
  <c r="F25" i="17"/>
  <c r="M66" i="12"/>
  <c r="M57" i="12"/>
  <c r="P27" i="16"/>
  <c r="M45" i="12"/>
  <c r="O45" i="12"/>
  <c r="E40" i="16"/>
  <c r="E35" i="16"/>
  <c r="F83" i="17"/>
  <c r="F3" i="17"/>
  <c r="F23" i="17"/>
  <c r="E71" i="16"/>
  <c r="E17" i="16"/>
  <c r="E69" i="16"/>
  <c r="O46" i="12"/>
  <c r="M46" i="12"/>
  <c r="F82" i="13"/>
  <c r="O28" i="12"/>
  <c r="M28" i="12"/>
  <c r="D55" i="12"/>
  <c r="F50" i="17"/>
  <c r="F4" i="13"/>
  <c r="H4" i="13" s="1"/>
  <c r="D6" i="12"/>
  <c r="F51" i="17"/>
  <c r="E27" i="16"/>
  <c r="P25" i="16"/>
  <c r="P44" i="16"/>
  <c r="F63" i="17"/>
  <c r="O20" i="12"/>
  <c r="M20" i="12"/>
  <c r="Q39" i="17"/>
  <c r="O29" i="12"/>
  <c r="M29" i="12"/>
  <c r="E7" i="16"/>
  <c r="E23" i="16"/>
  <c r="F45" i="17"/>
  <c r="D73" i="12"/>
  <c r="F46" i="17"/>
  <c r="P11" i="16"/>
  <c r="F5" i="17"/>
  <c r="E18" i="16"/>
  <c r="E39" i="16"/>
  <c r="F60" i="17"/>
  <c r="F42" i="13"/>
  <c r="H42" i="13" s="1"/>
  <c r="F71" i="17"/>
  <c r="D5" i="12"/>
  <c r="P33" i="16"/>
  <c r="P32" i="16"/>
  <c r="F49" i="17"/>
  <c r="F37" i="13"/>
  <c r="H37" i="13" s="1"/>
  <c r="O18" i="12"/>
  <c r="M18" i="12"/>
  <c r="F77" i="17"/>
  <c r="D29" i="12"/>
  <c r="E81" i="16"/>
  <c r="F41" i="13"/>
  <c r="H41" i="13" s="1"/>
  <c r="F43" i="17"/>
  <c r="P26" i="16"/>
  <c r="E68" i="16"/>
  <c r="P37" i="16"/>
  <c r="F48" i="13"/>
  <c r="E47" i="16"/>
  <c r="R4" i="16"/>
  <c r="Q38" i="16" s="1"/>
  <c r="Q6" i="17"/>
  <c r="M79" i="12"/>
  <c r="O40" i="12"/>
  <c r="M40" i="12"/>
  <c r="M53" i="12"/>
  <c r="E38" i="16"/>
  <c r="F58" i="17"/>
  <c r="F16" i="13"/>
  <c r="H16" i="13" s="1"/>
  <c r="F19" i="17"/>
  <c r="O14" i="12"/>
  <c r="M14" i="12"/>
  <c r="P24" i="16"/>
  <c r="P34" i="16"/>
  <c r="P31" i="16"/>
  <c r="F55" i="17"/>
  <c r="E75" i="16"/>
  <c r="F9" i="13"/>
  <c r="H9" i="13" s="1"/>
  <c r="E32" i="16"/>
  <c r="D56" i="12"/>
  <c r="P13" i="16"/>
  <c r="E41" i="16"/>
  <c r="O25" i="12"/>
  <c r="M25" i="12"/>
  <c r="E34" i="16"/>
  <c r="M44" i="12"/>
  <c r="O44" i="12"/>
  <c r="F63" i="13"/>
  <c r="M75" i="12"/>
  <c r="P43" i="16"/>
  <c r="D7" i="12"/>
  <c r="D58" i="12"/>
  <c r="F51" i="13"/>
  <c r="F45" i="13"/>
  <c r="H45" i="13" s="1"/>
  <c r="F70" i="13"/>
  <c r="E73" i="16"/>
  <c r="D18" i="12"/>
  <c r="D39" i="12"/>
  <c r="F60" i="13"/>
  <c r="O30" i="12"/>
  <c r="M30" i="12"/>
  <c r="F42" i="17"/>
  <c r="E51" i="16"/>
  <c r="D46" i="12"/>
  <c r="D70" i="12"/>
  <c r="F27" i="17"/>
  <c r="O33" i="12"/>
  <c r="M33" i="12"/>
  <c r="M68" i="12"/>
  <c r="F49" i="13"/>
  <c r="M50" i="12"/>
  <c r="F37" i="17"/>
  <c r="D72" i="12"/>
  <c r="F29" i="13"/>
  <c r="H29" i="13" s="1"/>
  <c r="F22" i="17"/>
  <c r="E15" i="16"/>
  <c r="D69" i="12"/>
  <c r="O26" i="12"/>
  <c r="M26" i="12"/>
  <c r="D68" i="12"/>
  <c r="O37" i="12"/>
  <c r="M37" i="12"/>
  <c r="F48" i="17"/>
  <c r="D47" i="12"/>
  <c r="M78" i="12"/>
  <c r="M74" i="12"/>
  <c r="Q3" i="17"/>
  <c r="S4" i="17"/>
  <c r="R75" i="17" s="1"/>
  <c r="P15" i="16"/>
  <c r="E53" i="16"/>
  <c r="P23" i="16"/>
  <c r="E12" i="16"/>
  <c r="F40" i="13"/>
  <c r="H40" i="13" s="1"/>
  <c r="P36" i="16"/>
  <c r="F35" i="13"/>
  <c r="H35" i="13" s="1"/>
  <c r="F73" i="17"/>
  <c r="E84" i="16"/>
  <c r="P14" i="16"/>
  <c r="F55" i="13"/>
  <c r="D75" i="12"/>
  <c r="M48" i="12"/>
  <c r="E64" i="16"/>
  <c r="D32" i="12"/>
  <c r="F57" i="17"/>
  <c r="O13" i="12"/>
  <c r="M13" i="12"/>
  <c r="D17" i="12"/>
  <c r="E43" i="16"/>
  <c r="P19" i="16"/>
  <c r="E24" i="16"/>
  <c r="Q20" i="17"/>
  <c r="O43" i="12"/>
  <c r="M43" i="12"/>
  <c r="F7" i="13"/>
  <c r="H7" i="13" s="1"/>
  <c r="F13" i="17"/>
  <c r="F12" i="13"/>
  <c r="H12" i="13" s="1"/>
  <c r="M62" i="12"/>
  <c r="E58" i="16"/>
  <c r="D14" i="12"/>
  <c r="M58" i="12"/>
  <c r="F18" i="17"/>
  <c r="M77" i="12"/>
  <c r="F39" i="13"/>
  <c r="H39" i="13" s="1"/>
  <c r="E74" i="16"/>
  <c r="F5" i="13"/>
  <c r="H5" i="13" s="1"/>
  <c r="F66" i="17"/>
  <c r="E10" i="16"/>
  <c r="E21" i="16"/>
  <c r="E65" i="16"/>
  <c r="E83" i="16"/>
  <c r="F72" i="13"/>
  <c r="F69" i="17"/>
  <c r="M59" i="12"/>
  <c r="F29" i="17"/>
  <c r="F71" i="13"/>
  <c r="F17" i="13"/>
  <c r="H17" i="13" s="1"/>
  <c r="F8" i="17"/>
  <c r="E33" i="16"/>
  <c r="P40" i="16"/>
  <c r="E76" i="16"/>
  <c r="F68" i="13"/>
  <c r="E44" i="16"/>
  <c r="F47" i="13"/>
  <c r="H47" i="13" s="1"/>
  <c r="E57" i="16"/>
  <c r="D30" i="12"/>
  <c r="O31" i="12"/>
  <c r="M31" i="12"/>
  <c r="P21" i="16"/>
  <c r="O19" i="12"/>
  <c r="M19" i="12"/>
  <c r="M83" i="12"/>
  <c r="M11" i="12"/>
  <c r="O11" i="12"/>
  <c r="M54" i="12"/>
  <c r="D83" i="12"/>
  <c r="F72" i="17"/>
  <c r="E52" i="16"/>
  <c r="E46" i="16"/>
  <c r="E14" i="16"/>
  <c r="F27" i="13"/>
  <c r="H27" i="13" s="1"/>
  <c r="D33" i="12"/>
  <c r="D76" i="12"/>
  <c r="F68" i="17"/>
  <c r="M65" i="12"/>
  <c r="D44" i="12"/>
  <c r="F47" i="17"/>
  <c r="F46" i="13"/>
  <c r="H46" i="13" s="1"/>
  <c r="E30" i="16"/>
  <c r="O34" i="12"/>
  <c r="M34" i="12"/>
  <c r="Q44" i="17"/>
  <c r="Q42" i="16"/>
  <c r="P42" i="16"/>
  <c r="P10" i="16"/>
  <c r="M55" i="12"/>
  <c r="G3" i="16"/>
  <c r="P4" i="16"/>
  <c r="F75" i="13"/>
  <c r="D64" i="12"/>
  <c r="M21" i="12"/>
  <c r="O21" i="12"/>
  <c r="F32" i="13"/>
  <c r="H32" i="13" s="1"/>
  <c r="D20" i="12"/>
  <c r="F16" i="17"/>
  <c r="P6" i="16"/>
  <c r="F34" i="13"/>
  <c r="H34" i="13" s="1"/>
  <c r="O42" i="12"/>
  <c r="M42" i="12"/>
  <c r="D45" i="12"/>
  <c r="E62" i="16"/>
  <c r="F57" i="13"/>
  <c r="F70" i="17"/>
  <c r="E8" i="16"/>
  <c r="D13" i="12"/>
  <c r="E16" i="16"/>
  <c r="P7" i="16"/>
  <c r="P22" i="16"/>
  <c r="E78" i="16"/>
  <c r="F74" i="13"/>
  <c r="P41" i="16"/>
  <c r="E13" i="16"/>
  <c r="E9" i="16"/>
  <c r="O32" i="12"/>
  <c r="M32" i="12"/>
  <c r="F65" i="17"/>
  <c r="E37" i="16"/>
  <c r="F83" i="13"/>
  <c r="P18" i="16"/>
  <c r="D52" i="12"/>
  <c r="P16" i="16"/>
  <c r="D11" i="12"/>
  <c r="E54" i="16"/>
  <c r="F33" i="17"/>
  <c r="F76" i="17"/>
  <c r="E79" i="16"/>
  <c r="R65" i="17"/>
  <c r="E48" i="16"/>
  <c r="E25" i="16"/>
  <c r="F44" i="17"/>
  <c r="D15" i="12"/>
  <c r="F30" i="13"/>
  <c r="H30" i="13" s="1"/>
  <c r="E61" i="16"/>
  <c r="F81" i="17"/>
  <c r="E6" i="16"/>
  <c r="F9" i="17"/>
  <c r="D78" i="12"/>
  <c r="M52" i="12"/>
  <c r="F74" i="17"/>
  <c r="O41" i="12"/>
  <c r="M41" i="12"/>
  <c r="M49" i="12"/>
  <c r="F53" i="17"/>
  <c r="F4" i="17"/>
  <c r="H4" i="17" s="1"/>
  <c r="D21" i="12"/>
  <c r="D59" i="12"/>
  <c r="R79" i="17"/>
  <c r="F65" i="13"/>
  <c r="M72" i="12"/>
  <c r="D77" i="12"/>
  <c r="F52" i="17"/>
  <c r="D54" i="12"/>
  <c r="F33" i="13"/>
  <c r="H33" i="13" s="1"/>
  <c r="F76" i="13"/>
  <c r="D79" i="12"/>
  <c r="D25" i="12"/>
  <c r="F44" i="13"/>
  <c r="H44" i="13" s="1"/>
  <c r="F30" i="17"/>
  <c r="G5" i="17"/>
  <c r="F6" i="16"/>
  <c r="B49" i="15"/>
  <c r="R13" i="17" l="1"/>
  <c r="Q61" i="16"/>
  <c r="Q41" i="16"/>
  <c r="A48" i="5"/>
  <c r="B48" i="5" s="1"/>
  <c r="A48" i="17"/>
  <c r="B48" i="17" s="1"/>
  <c r="A48" i="12"/>
  <c r="B48" i="12" s="1"/>
  <c r="N48" i="12" s="1"/>
  <c r="O48" i="12" s="1"/>
  <c r="A48" i="13"/>
  <c r="B48" i="13" s="1"/>
  <c r="C48" i="13" s="1"/>
  <c r="D48" i="13" s="1"/>
  <c r="G48" i="13" s="1"/>
  <c r="H48" i="13" s="1"/>
  <c r="A48" i="16"/>
  <c r="B48" i="16" s="1"/>
  <c r="C48" i="16" s="1"/>
  <c r="O48" i="16" s="1"/>
  <c r="P48" i="16" s="1"/>
  <c r="Q16" i="16"/>
  <c r="Q7" i="16"/>
  <c r="Q10" i="16"/>
  <c r="Q40" i="16"/>
  <c r="Q6" i="16"/>
  <c r="Q79" i="16"/>
  <c r="Q4" i="16"/>
  <c r="C47" i="16"/>
  <c r="O47" i="16" s="1"/>
  <c r="P47" i="16" s="1"/>
  <c r="Q52" i="16"/>
  <c r="Q22" i="16"/>
  <c r="Q18" i="16"/>
  <c r="Q47" i="16"/>
  <c r="Q78" i="16"/>
  <c r="Q58" i="16"/>
  <c r="Q66" i="16"/>
  <c r="Q77" i="16"/>
  <c r="Q21" i="16"/>
  <c r="Q65" i="16"/>
  <c r="Q56" i="16"/>
  <c r="Q33" i="16"/>
  <c r="Q24" i="16"/>
  <c r="R20" i="17"/>
  <c r="Q19" i="16"/>
  <c r="Q63" i="16"/>
  <c r="Q59" i="16"/>
  <c r="Q84" i="16"/>
  <c r="Q44" i="16"/>
  <c r="Q36" i="16"/>
  <c r="R52" i="17"/>
  <c r="Q62" i="16"/>
  <c r="Q76" i="16"/>
  <c r="Q20" i="16"/>
  <c r="R77" i="17"/>
  <c r="Q15" i="16"/>
  <c r="Q50" i="16"/>
  <c r="Q23" i="16"/>
  <c r="Q43" i="16"/>
  <c r="Q71" i="16"/>
  <c r="Q35" i="16"/>
  <c r="I4" i="16"/>
  <c r="H6" i="16" s="1"/>
  <c r="R44" i="17"/>
  <c r="R6" i="17"/>
  <c r="Q37" i="16"/>
  <c r="Q68" i="16"/>
  <c r="Q80" i="16"/>
  <c r="R19" i="17"/>
  <c r="Q55" i="16"/>
  <c r="R57" i="17"/>
  <c r="R61" i="17"/>
  <c r="Q27" i="16"/>
  <c r="R53" i="17"/>
  <c r="Q29" i="16"/>
  <c r="R68" i="17"/>
  <c r="R76" i="17"/>
  <c r="Q11" i="16"/>
  <c r="R39" i="17"/>
  <c r="Q53" i="16"/>
  <c r="R51" i="17"/>
  <c r="Q17" i="16"/>
  <c r="Q9" i="16"/>
  <c r="Q51" i="16"/>
  <c r="Q12" i="16"/>
  <c r="Q5" i="16"/>
  <c r="Q3" i="16"/>
  <c r="Q69" i="16"/>
  <c r="Q73" i="16"/>
  <c r="Q67" i="16"/>
  <c r="Q25" i="16"/>
  <c r="R63" i="17"/>
  <c r="R14" i="17"/>
  <c r="R49" i="17"/>
  <c r="Q28" i="16"/>
  <c r="Q82" i="16"/>
  <c r="Q30" i="16"/>
  <c r="Q64" i="16"/>
  <c r="Q39" i="16"/>
  <c r="R55" i="17"/>
  <c r="R56" i="17"/>
  <c r="R21" i="17"/>
  <c r="Q54" i="16"/>
  <c r="Q83" i="16"/>
  <c r="Q14" i="16"/>
  <c r="Q57" i="16"/>
  <c r="Q31" i="16"/>
  <c r="H3" i="17"/>
  <c r="J4" i="17"/>
  <c r="I5" i="17" s="1"/>
  <c r="Q48" i="16"/>
  <c r="Q45" i="16"/>
  <c r="Q60" i="16"/>
  <c r="R29" i="17"/>
  <c r="R17" i="17"/>
  <c r="R69" i="17"/>
  <c r="R81" i="17"/>
  <c r="R23" i="17"/>
  <c r="R4" i="17"/>
  <c r="R31" i="17"/>
  <c r="R38" i="17"/>
  <c r="R72" i="17"/>
  <c r="R59" i="17"/>
  <c r="R48" i="17"/>
  <c r="R24" i="17"/>
  <c r="R27" i="17"/>
  <c r="R71" i="17"/>
  <c r="R9" i="17"/>
  <c r="R67" i="17"/>
  <c r="R45" i="17"/>
  <c r="R25" i="17"/>
  <c r="R26" i="17"/>
  <c r="R28" i="17"/>
  <c r="R18" i="17"/>
  <c r="R33" i="17"/>
  <c r="R37" i="17"/>
  <c r="R15" i="17"/>
  <c r="R3" i="17"/>
  <c r="R43" i="17"/>
  <c r="R64" i="17"/>
  <c r="R5" i="17"/>
  <c r="R32" i="17"/>
  <c r="R70" i="17"/>
  <c r="R73" i="17"/>
  <c r="R46" i="17"/>
  <c r="R66" i="17"/>
  <c r="R7" i="17"/>
  <c r="R58" i="17"/>
  <c r="R50" i="17"/>
  <c r="R41" i="17"/>
  <c r="R11" i="17"/>
  <c r="R40" i="17"/>
  <c r="R16" i="17"/>
  <c r="R80" i="17"/>
  <c r="R22" i="17"/>
  <c r="R34" i="17"/>
  <c r="R74" i="17"/>
  <c r="R8" i="17"/>
  <c r="R84" i="17"/>
  <c r="R60" i="17"/>
  <c r="R54" i="17"/>
  <c r="R10" i="17"/>
  <c r="R30" i="17"/>
  <c r="R35" i="17"/>
  <c r="Q72" i="16"/>
  <c r="R62" i="17"/>
  <c r="R12" i="17"/>
  <c r="Q13" i="16"/>
  <c r="Q70" i="16"/>
  <c r="Q32" i="16"/>
  <c r="Q75" i="16"/>
  <c r="Q81" i="16"/>
  <c r="Q49" i="16"/>
  <c r="R47" i="17"/>
  <c r="Q46" i="16"/>
  <c r="R78" i="17"/>
  <c r="Q8" i="16"/>
  <c r="R36" i="17"/>
  <c r="R42" i="17"/>
  <c r="R83" i="17"/>
  <c r="Q34" i="16"/>
  <c r="Q26" i="16"/>
  <c r="Q74" i="16"/>
  <c r="R82" i="17"/>
  <c r="G6" i="17"/>
  <c r="H5" i="17"/>
  <c r="F7" i="16"/>
  <c r="F8" i="16" s="1"/>
  <c r="G6" i="16"/>
  <c r="B50" i="15"/>
  <c r="H8" i="16" l="1"/>
  <c r="A49" i="13"/>
  <c r="B49" i="13" s="1"/>
  <c r="C49" i="13" s="1"/>
  <c r="D49" i="13" s="1"/>
  <c r="G49" i="13" s="1"/>
  <c r="H49" i="13" s="1"/>
  <c r="A49" i="5"/>
  <c r="B49" i="5" s="1"/>
  <c r="A49" i="17"/>
  <c r="B49" i="17" s="1"/>
  <c r="C49" i="17" s="1"/>
  <c r="D49" i="17" s="1"/>
  <c r="P49" i="17" s="1"/>
  <c r="Q49" i="17" s="1"/>
  <c r="A49" i="12"/>
  <c r="B49" i="12" s="1"/>
  <c r="N49" i="12" s="1"/>
  <c r="O49" i="12" s="1"/>
  <c r="A49" i="16"/>
  <c r="B49" i="16" s="1"/>
  <c r="C48" i="17"/>
  <c r="D48" i="17" s="1"/>
  <c r="P48" i="17" s="1"/>
  <c r="Q48" i="17" s="1"/>
  <c r="H3" i="16"/>
  <c r="H5" i="16"/>
  <c r="H4" i="16"/>
  <c r="H7" i="16"/>
  <c r="S5" i="16"/>
  <c r="T5" i="17"/>
  <c r="I3" i="17"/>
  <c r="I4" i="17"/>
  <c r="G7" i="17"/>
  <c r="I6" i="17"/>
  <c r="H6" i="17"/>
  <c r="G7" i="16"/>
  <c r="F9" i="16"/>
  <c r="H9" i="16" s="1"/>
  <c r="G8" i="16"/>
  <c r="B51" i="15"/>
  <c r="A50" i="13" l="1"/>
  <c r="B50" i="13" s="1"/>
  <c r="C50" i="13" s="1"/>
  <c r="D50" i="13" s="1"/>
  <c r="G50" i="13" s="1"/>
  <c r="H50" i="13" s="1"/>
  <c r="A50" i="17"/>
  <c r="B50" i="17" s="1"/>
  <c r="A50" i="5"/>
  <c r="B50" i="5" s="1"/>
  <c r="A50" i="16"/>
  <c r="B50" i="16" s="1"/>
  <c r="C50" i="16" s="1"/>
  <c r="O50" i="16" s="1"/>
  <c r="P50" i="16" s="1"/>
  <c r="A50" i="12"/>
  <c r="B50" i="12" s="1"/>
  <c r="N50" i="12" s="1"/>
  <c r="O50" i="12" s="1"/>
  <c r="C49" i="16"/>
  <c r="O49" i="16" s="1"/>
  <c r="P49" i="16" s="1"/>
  <c r="I7" i="17"/>
  <c r="H7" i="17"/>
  <c r="G8" i="17"/>
  <c r="F10" i="16"/>
  <c r="H10" i="16" s="1"/>
  <c r="G9" i="16"/>
  <c r="B52" i="15"/>
  <c r="A51" i="12" l="1"/>
  <c r="B51" i="12" s="1"/>
  <c r="N51" i="12" s="1"/>
  <c r="O51" i="12" s="1"/>
  <c r="A51" i="17"/>
  <c r="B51" i="17" s="1"/>
  <c r="C51" i="17" s="1"/>
  <c r="D51" i="17" s="1"/>
  <c r="P51" i="17" s="1"/>
  <c r="Q51" i="17" s="1"/>
  <c r="A51" i="13"/>
  <c r="B51" i="13" s="1"/>
  <c r="C51" i="13" s="1"/>
  <c r="D51" i="13" s="1"/>
  <c r="G51" i="13" s="1"/>
  <c r="H51" i="13" s="1"/>
  <c r="A51" i="16"/>
  <c r="B51" i="16" s="1"/>
  <c r="A51" i="5"/>
  <c r="B51" i="5" s="1"/>
  <c r="C50" i="17"/>
  <c r="D50" i="17" s="1"/>
  <c r="P50" i="17" s="1"/>
  <c r="Q50" i="17" s="1"/>
  <c r="I8" i="17"/>
  <c r="G9" i="17"/>
  <c r="H8" i="17"/>
  <c r="F11" i="16"/>
  <c r="H11" i="16" s="1"/>
  <c r="G10" i="16"/>
  <c r="B53" i="15"/>
  <c r="C51" i="16" l="1"/>
  <c r="O51" i="16" s="1"/>
  <c r="P51" i="16" s="1"/>
  <c r="A52" i="17"/>
  <c r="B52" i="17" s="1"/>
  <c r="A52" i="12"/>
  <c r="B52" i="12" s="1"/>
  <c r="N52" i="12" s="1"/>
  <c r="O52" i="12" s="1"/>
  <c r="A52" i="16"/>
  <c r="B52" i="16" s="1"/>
  <c r="C52" i="16" s="1"/>
  <c r="O52" i="16" s="1"/>
  <c r="P52" i="16" s="1"/>
  <c r="A52" i="13"/>
  <c r="B52" i="13" s="1"/>
  <c r="C52" i="13" s="1"/>
  <c r="D52" i="13" s="1"/>
  <c r="G52" i="13" s="1"/>
  <c r="H52" i="13" s="1"/>
  <c r="A52" i="5"/>
  <c r="B52" i="5" s="1"/>
  <c r="G10" i="17"/>
  <c r="I9" i="17"/>
  <c r="H9" i="17"/>
  <c r="F12" i="16"/>
  <c r="H12" i="16" s="1"/>
  <c r="G11" i="16"/>
  <c r="B54" i="15"/>
  <c r="C52" i="17" l="1"/>
  <c r="D52" i="17" s="1"/>
  <c r="P52" i="17" s="1"/>
  <c r="Q52" i="17" s="1"/>
  <c r="A53" i="12"/>
  <c r="B53" i="12" s="1"/>
  <c r="N53" i="12" s="1"/>
  <c r="O53" i="12" s="1"/>
  <c r="A53" i="16"/>
  <c r="B53" i="16" s="1"/>
  <c r="C53" i="16" s="1"/>
  <c r="O53" i="16" s="1"/>
  <c r="P53" i="16" s="1"/>
  <c r="A53" i="17"/>
  <c r="B53" i="17" s="1"/>
  <c r="C53" i="17" s="1"/>
  <c r="D53" i="17" s="1"/>
  <c r="P53" i="17" s="1"/>
  <c r="Q53" i="17" s="1"/>
  <c r="A53" i="13"/>
  <c r="B53" i="13" s="1"/>
  <c r="C53" i="13" s="1"/>
  <c r="D53" i="13" s="1"/>
  <c r="G53" i="13" s="1"/>
  <c r="H53" i="13" s="1"/>
  <c r="A53" i="5"/>
  <c r="B53" i="5" s="1"/>
  <c r="I10" i="17"/>
  <c r="H10" i="17"/>
  <c r="G11" i="17"/>
  <c r="F13" i="16"/>
  <c r="H13" i="16" s="1"/>
  <c r="G12" i="16"/>
  <c r="B55" i="15"/>
  <c r="A54" i="16" l="1"/>
  <c r="B54" i="16" s="1"/>
  <c r="C54" i="16" s="1"/>
  <c r="O54" i="16" s="1"/>
  <c r="P54" i="16" s="1"/>
  <c r="A54" i="12"/>
  <c r="B54" i="12" s="1"/>
  <c r="N54" i="12" s="1"/>
  <c r="O54" i="12" s="1"/>
  <c r="A54" i="13"/>
  <c r="B54" i="13" s="1"/>
  <c r="C54" i="13" s="1"/>
  <c r="D54" i="13" s="1"/>
  <c r="G54" i="13" s="1"/>
  <c r="H54" i="13" s="1"/>
  <c r="A54" i="17"/>
  <c r="B54" i="17" s="1"/>
  <c r="C54" i="17" s="1"/>
  <c r="D54" i="17" s="1"/>
  <c r="P54" i="17" s="1"/>
  <c r="Q54" i="17" s="1"/>
  <c r="A54" i="5"/>
  <c r="B54" i="5" s="1"/>
  <c r="G12" i="17"/>
  <c r="I11" i="17"/>
  <c r="H11" i="17"/>
  <c r="G13" i="16"/>
  <c r="F14" i="16"/>
  <c r="H14" i="16" s="1"/>
  <c r="B56" i="15"/>
  <c r="A55" i="16" l="1"/>
  <c r="B55" i="16" s="1"/>
  <c r="C55" i="16" s="1"/>
  <c r="O55" i="16" s="1"/>
  <c r="P55" i="16" s="1"/>
  <c r="A55" i="5"/>
  <c r="B55" i="5" s="1"/>
  <c r="A55" i="12"/>
  <c r="B55" i="12" s="1"/>
  <c r="N55" i="12" s="1"/>
  <c r="O55" i="12" s="1"/>
  <c r="A55" i="17"/>
  <c r="B55" i="17" s="1"/>
  <c r="C55" i="17" s="1"/>
  <c r="D55" i="17" s="1"/>
  <c r="P55" i="17" s="1"/>
  <c r="Q55" i="17" s="1"/>
  <c r="A55" i="13"/>
  <c r="B55" i="13" s="1"/>
  <c r="C55" i="13" s="1"/>
  <c r="D55" i="13" s="1"/>
  <c r="G55" i="13" s="1"/>
  <c r="H55" i="13" s="1"/>
  <c r="G13" i="17"/>
  <c r="I12" i="17"/>
  <c r="H12" i="17"/>
  <c r="F15" i="16"/>
  <c r="H15" i="16" s="1"/>
  <c r="G14" i="16"/>
  <c r="B57" i="15"/>
  <c r="A56" i="5" l="1"/>
  <c r="B56" i="5" s="1"/>
  <c r="A56" i="17"/>
  <c r="B56" i="17" s="1"/>
  <c r="C56" i="17" s="1"/>
  <c r="D56" i="17" s="1"/>
  <c r="P56" i="17" s="1"/>
  <c r="Q56" i="17" s="1"/>
  <c r="A56" i="12"/>
  <c r="B56" i="12" s="1"/>
  <c r="N56" i="12" s="1"/>
  <c r="O56" i="12" s="1"/>
  <c r="A56" i="13"/>
  <c r="B56" i="13" s="1"/>
  <c r="C56" i="13" s="1"/>
  <c r="D56" i="13" s="1"/>
  <c r="G56" i="13" s="1"/>
  <c r="H56" i="13" s="1"/>
  <c r="A56" i="16"/>
  <c r="B56" i="16" s="1"/>
  <c r="C56" i="16" s="1"/>
  <c r="O56" i="16" s="1"/>
  <c r="P56" i="16" s="1"/>
  <c r="I13" i="17"/>
  <c r="G14" i="17"/>
  <c r="H13" i="17"/>
  <c r="F16" i="16"/>
  <c r="H16" i="16" s="1"/>
  <c r="G15" i="16"/>
  <c r="B58" i="15"/>
  <c r="A57" i="13" l="1"/>
  <c r="B57" i="13" s="1"/>
  <c r="C57" i="13" s="1"/>
  <c r="D57" i="13" s="1"/>
  <c r="G57" i="13" s="1"/>
  <c r="H57" i="13" s="1"/>
  <c r="A57" i="5"/>
  <c r="B57" i="5" s="1"/>
  <c r="A57" i="17"/>
  <c r="B57" i="17" s="1"/>
  <c r="C57" i="17" s="1"/>
  <c r="D57" i="17" s="1"/>
  <c r="P57" i="17" s="1"/>
  <c r="Q57" i="17" s="1"/>
  <c r="A57" i="12"/>
  <c r="B57" i="12" s="1"/>
  <c r="N57" i="12" s="1"/>
  <c r="O57" i="12" s="1"/>
  <c r="A57" i="16"/>
  <c r="B57" i="16" s="1"/>
  <c r="C57" i="16" s="1"/>
  <c r="O57" i="16" s="1"/>
  <c r="P57" i="16" s="1"/>
  <c r="G15" i="17"/>
  <c r="I14" i="17"/>
  <c r="H14" i="17"/>
  <c r="F17" i="16"/>
  <c r="H17" i="16" s="1"/>
  <c r="G16" i="16"/>
  <c r="B59" i="15"/>
  <c r="A58" i="13" l="1"/>
  <c r="B58" i="13" s="1"/>
  <c r="C58" i="13" s="1"/>
  <c r="D58" i="13" s="1"/>
  <c r="G58" i="13" s="1"/>
  <c r="H58" i="13" s="1"/>
  <c r="A58" i="17"/>
  <c r="B58" i="17" s="1"/>
  <c r="C58" i="17" s="1"/>
  <c r="D58" i="17" s="1"/>
  <c r="P58" i="17" s="1"/>
  <c r="Q58" i="17" s="1"/>
  <c r="A58" i="5"/>
  <c r="B58" i="5" s="1"/>
  <c r="A58" i="16"/>
  <c r="B58" i="16" s="1"/>
  <c r="C58" i="16" s="1"/>
  <c r="O58" i="16" s="1"/>
  <c r="P58" i="16" s="1"/>
  <c r="A58" i="12"/>
  <c r="B58" i="12" s="1"/>
  <c r="N58" i="12" s="1"/>
  <c r="O58" i="12" s="1"/>
  <c r="G16" i="17"/>
  <c r="I15" i="17"/>
  <c r="H15" i="17"/>
  <c r="F18" i="16"/>
  <c r="H18" i="16" s="1"/>
  <c r="G17" i="16"/>
  <c r="B60" i="15"/>
  <c r="A59" i="17" l="1"/>
  <c r="B59" i="17" s="1"/>
  <c r="C59" i="17" s="1"/>
  <c r="D59" i="17" s="1"/>
  <c r="P59" i="17" s="1"/>
  <c r="Q59" i="17" s="1"/>
  <c r="A59" i="13"/>
  <c r="B59" i="13" s="1"/>
  <c r="C59" i="13" s="1"/>
  <c r="D59" i="13" s="1"/>
  <c r="G59" i="13" s="1"/>
  <c r="H59" i="13" s="1"/>
  <c r="A59" i="16"/>
  <c r="B59" i="16" s="1"/>
  <c r="C59" i="16" s="1"/>
  <c r="O59" i="16" s="1"/>
  <c r="P59" i="16" s="1"/>
  <c r="A59" i="5"/>
  <c r="B59" i="5" s="1"/>
  <c r="A59" i="12"/>
  <c r="B59" i="12" s="1"/>
  <c r="N59" i="12" s="1"/>
  <c r="O59" i="12" s="1"/>
  <c r="I16" i="17"/>
  <c r="G17" i="17"/>
  <c r="H16" i="17"/>
  <c r="F19" i="16"/>
  <c r="H19" i="16" s="1"/>
  <c r="G18" i="16"/>
  <c r="B61" i="15"/>
  <c r="A60" i="17" l="1"/>
  <c r="B60" i="17" s="1"/>
  <c r="C60" i="17" s="1"/>
  <c r="D60" i="17" s="1"/>
  <c r="P60" i="17" s="1"/>
  <c r="Q60" i="17" s="1"/>
  <c r="A60" i="12"/>
  <c r="B60" i="12" s="1"/>
  <c r="N60" i="12" s="1"/>
  <c r="O60" i="12" s="1"/>
  <c r="A60" i="16"/>
  <c r="B60" i="16" s="1"/>
  <c r="C60" i="16" s="1"/>
  <c r="O60" i="16" s="1"/>
  <c r="P60" i="16" s="1"/>
  <c r="A60" i="13"/>
  <c r="B60" i="13" s="1"/>
  <c r="C60" i="13" s="1"/>
  <c r="D60" i="13" s="1"/>
  <c r="G60" i="13" s="1"/>
  <c r="H60" i="13" s="1"/>
  <c r="A60" i="5"/>
  <c r="B60" i="5" s="1"/>
  <c r="G18" i="17"/>
  <c r="I17" i="17"/>
  <c r="H17" i="17"/>
  <c r="F20" i="16"/>
  <c r="H20" i="16" s="1"/>
  <c r="G19" i="16"/>
  <c r="B62" i="15"/>
  <c r="A61" i="12" l="1"/>
  <c r="B61" i="12" s="1"/>
  <c r="N61" i="12" s="1"/>
  <c r="O61" i="12" s="1"/>
  <c r="A61" i="16"/>
  <c r="B61" i="16" s="1"/>
  <c r="C61" i="16" s="1"/>
  <c r="O61" i="16" s="1"/>
  <c r="P61" i="16" s="1"/>
  <c r="A61" i="17"/>
  <c r="B61" i="17" s="1"/>
  <c r="C61" i="17" s="1"/>
  <c r="D61" i="17" s="1"/>
  <c r="P61" i="17" s="1"/>
  <c r="Q61" i="17" s="1"/>
  <c r="A61" i="13"/>
  <c r="B61" i="13" s="1"/>
  <c r="C61" i="13" s="1"/>
  <c r="D61" i="13" s="1"/>
  <c r="G61" i="13" s="1"/>
  <c r="H61" i="13" s="1"/>
  <c r="A61" i="5"/>
  <c r="B61" i="5" s="1"/>
  <c r="I18" i="17"/>
  <c r="G19" i="17"/>
  <c r="H18" i="17"/>
  <c r="F21" i="16"/>
  <c r="H21" i="16" s="1"/>
  <c r="G20" i="16"/>
  <c r="B63" i="15"/>
  <c r="A62" i="16" l="1"/>
  <c r="B62" i="16" s="1"/>
  <c r="C62" i="16" s="1"/>
  <c r="O62" i="16" s="1"/>
  <c r="P62" i="16" s="1"/>
  <c r="A62" i="12"/>
  <c r="B62" i="12" s="1"/>
  <c r="N62" i="12" s="1"/>
  <c r="O62" i="12" s="1"/>
  <c r="A62" i="13"/>
  <c r="B62" i="13" s="1"/>
  <c r="C62" i="13" s="1"/>
  <c r="D62" i="13" s="1"/>
  <c r="G62" i="13" s="1"/>
  <c r="H62" i="13" s="1"/>
  <c r="A62" i="17"/>
  <c r="B62" i="17" s="1"/>
  <c r="C62" i="17" s="1"/>
  <c r="D62" i="17" s="1"/>
  <c r="P62" i="17" s="1"/>
  <c r="Q62" i="17" s="1"/>
  <c r="A62" i="5"/>
  <c r="B62" i="5" s="1"/>
  <c r="G20" i="17"/>
  <c r="I19" i="17"/>
  <c r="H19" i="17"/>
  <c r="F22" i="16"/>
  <c r="H22" i="16" s="1"/>
  <c r="G21" i="16"/>
  <c r="B64" i="15"/>
  <c r="A63" i="16" l="1"/>
  <c r="B63" i="16" s="1"/>
  <c r="C63" i="16" s="1"/>
  <c r="O63" i="16" s="1"/>
  <c r="P63" i="16" s="1"/>
  <c r="A63" i="12"/>
  <c r="B63" i="12" s="1"/>
  <c r="N63" i="12" s="1"/>
  <c r="O63" i="12" s="1"/>
  <c r="A63" i="17"/>
  <c r="B63" i="17" s="1"/>
  <c r="C63" i="17" s="1"/>
  <c r="D63" i="17" s="1"/>
  <c r="P63" i="17" s="1"/>
  <c r="Q63" i="17" s="1"/>
  <c r="A63" i="13"/>
  <c r="B63" i="13" s="1"/>
  <c r="C63" i="13" s="1"/>
  <c r="D63" i="13" s="1"/>
  <c r="G63" i="13" s="1"/>
  <c r="H63" i="13" s="1"/>
  <c r="A63" i="5"/>
  <c r="B63" i="5" s="1"/>
  <c r="G21" i="17"/>
  <c r="I20" i="17"/>
  <c r="H20" i="17"/>
  <c r="F23" i="16"/>
  <c r="H23" i="16" s="1"/>
  <c r="G22" i="16"/>
  <c r="B65" i="15"/>
  <c r="A64" i="5" l="1"/>
  <c r="B64" i="5" s="1"/>
  <c r="A64" i="13"/>
  <c r="B64" i="13" s="1"/>
  <c r="C64" i="13" s="1"/>
  <c r="D64" i="13" s="1"/>
  <c r="G64" i="13" s="1"/>
  <c r="H64" i="13" s="1"/>
  <c r="A64" i="17"/>
  <c r="B64" i="17" s="1"/>
  <c r="C64" i="17" s="1"/>
  <c r="D64" i="17" s="1"/>
  <c r="P64" i="17" s="1"/>
  <c r="Q64" i="17" s="1"/>
  <c r="A64" i="12"/>
  <c r="B64" i="12" s="1"/>
  <c r="N64" i="12" s="1"/>
  <c r="O64" i="12" s="1"/>
  <c r="A64" i="16"/>
  <c r="B64" i="16" s="1"/>
  <c r="C64" i="16" s="1"/>
  <c r="O64" i="16" s="1"/>
  <c r="P64" i="16" s="1"/>
  <c r="G22" i="17"/>
  <c r="I21" i="17"/>
  <c r="H21" i="17"/>
  <c r="F24" i="16"/>
  <c r="H24" i="16" s="1"/>
  <c r="G23" i="16"/>
  <c r="B66" i="15"/>
  <c r="A65" i="13" l="1"/>
  <c r="B65" i="13" s="1"/>
  <c r="C65" i="13" s="1"/>
  <c r="D65" i="13" s="1"/>
  <c r="G65" i="13" s="1"/>
  <c r="H65" i="13" s="1"/>
  <c r="A65" i="5"/>
  <c r="B65" i="5" s="1"/>
  <c r="A65" i="17"/>
  <c r="B65" i="17" s="1"/>
  <c r="C65" i="17" s="1"/>
  <c r="D65" i="17" s="1"/>
  <c r="P65" i="17" s="1"/>
  <c r="Q65" i="17" s="1"/>
  <c r="A65" i="12"/>
  <c r="B65" i="12" s="1"/>
  <c r="N65" i="12" s="1"/>
  <c r="O65" i="12" s="1"/>
  <c r="A65" i="16"/>
  <c r="B65" i="16" s="1"/>
  <c r="C65" i="16" s="1"/>
  <c r="O65" i="16" s="1"/>
  <c r="P65" i="16" s="1"/>
  <c r="G23" i="17"/>
  <c r="I22" i="17"/>
  <c r="H22" i="17"/>
  <c r="F25" i="16"/>
  <c r="H25" i="16" s="1"/>
  <c r="G24" i="16"/>
  <c r="B67" i="15"/>
  <c r="A66" i="13" l="1"/>
  <c r="B66" i="13" s="1"/>
  <c r="C66" i="13" s="1"/>
  <c r="D66" i="13" s="1"/>
  <c r="G66" i="13" s="1"/>
  <c r="H66" i="13" s="1"/>
  <c r="A66" i="17"/>
  <c r="B66" i="17" s="1"/>
  <c r="C66" i="17" s="1"/>
  <c r="D66" i="17" s="1"/>
  <c r="P66" i="17" s="1"/>
  <c r="Q66" i="17" s="1"/>
  <c r="A66" i="5"/>
  <c r="B66" i="5" s="1"/>
  <c r="A66" i="16"/>
  <c r="B66" i="16" s="1"/>
  <c r="C66" i="16" s="1"/>
  <c r="O66" i="16" s="1"/>
  <c r="P66" i="16" s="1"/>
  <c r="A66" i="12"/>
  <c r="B66" i="12" s="1"/>
  <c r="N66" i="12" s="1"/>
  <c r="O66" i="12" s="1"/>
  <c r="I23" i="17"/>
  <c r="G24" i="17"/>
  <c r="H23" i="17"/>
  <c r="F26" i="16"/>
  <c r="H26" i="16" s="1"/>
  <c r="G25" i="16"/>
  <c r="B68" i="15"/>
  <c r="A67" i="17" l="1"/>
  <c r="B67" i="17" s="1"/>
  <c r="C67" i="17" s="1"/>
  <c r="D67" i="17" s="1"/>
  <c r="P67" i="17" s="1"/>
  <c r="Q67" i="17" s="1"/>
  <c r="A67" i="13"/>
  <c r="B67" i="13" s="1"/>
  <c r="C67" i="13" s="1"/>
  <c r="D67" i="13" s="1"/>
  <c r="G67" i="13" s="1"/>
  <c r="H67" i="13" s="1"/>
  <c r="A67" i="16"/>
  <c r="B67" i="16" s="1"/>
  <c r="C67" i="16" s="1"/>
  <c r="O67" i="16" s="1"/>
  <c r="P67" i="16" s="1"/>
  <c r="A67" i="5"/>
  <c r="B67" i="5" s="1"/>
  <c r="A67" i="12"/>
  <c r="B67" i="12" s="1"/>
  <c r="N67" i="12" s="1"/>
  <c r="O67" i="12" s="1"/>
  <c r="G25" i="17"/>
  <c r="I24" i="17"/>
  <c r="H24" i="17"/>
  <c r="F27" i="16"/>
  <c r="H27" i="16" s="1"/>
  <c r="G26" i="16"/>
  <c r="B69" i="15"/>
  <c r="A68" i="17" l="1"/>
  <c r="B68" i="17" s="1"/>
  <c r="C68" i="17" s="1"/>
  <c r="D68" i="17" s="1"/>
  <c r="P68" i="17" s="1"/>
  <c r="Q68" i="17" s="1"/>
  <c r="A68" i="12"/>
  <c r="B68" i="12" s="1"/>
  <c r="N68" i="12" s="1"/>
  <c r="O68" i="12" s="1"/>
  <c r="A68" i="16"/>
  <c r="B68" i="16" s="1"/>
  <c r="C68" i="16" s="1"/>
  <c r="O68" i="16" s="1"/>
  <c r="P68" i="16" s="1"/>
  <c r="A68" i="13"/>
  <c r="B68" i="13" s="1"/>
  <c r="C68" i="13" s="1"/>
  <c r="D68" i="13" s="1"/>
  <c r="G68" i="13" s="1"/>
  <c r="H68" i="13" s="1"/>
  <c r="A68" i="5"/>
  <c r="B68" i="5" s="1"/>
  <c r="I25" i="17"/>
  <c r="G26" i="17"/>
  <c r="H25" i="17"/>
  <c r="F28" i="16"/>
  <c r="H28" i="16" s="1"/>
  <c r="G27" i="16"/>
  <c r="B70" i="15"/>
  <c r="A69" i="12" l="1"/>
  <c r="B69" i="12" s="1"/>
  <c r="N69" i="12" s="1"/>
  <c r="O69" i="12" s="1"/>
  <c r="A69" i="16"/>
  <c r="B69" i="16" s="1"/>
  <c r="C69" i="16" s="1"/>
  <c r="O69" i="16" s="1"/>
  <c r="P69" i="16" s="1"/>
  <c r="A69" i="13"/>
  <c r="B69" i="13" s="1"/>
  <c r="C69" i="13" s="1"/>
  <c r="D69" i="13" s="1"/>
  <c r="G69" i="13" s="1"/>
  <c r="H69" i="13" s="1"/>
  <c r="A69" i="5"/>
  <c r="B69" i="5" s="1"/>
  <c r="A69" i="17"/>
  <c r="B69" i="17" s="1"/>
  <c r="C69" i="17" s="1"/>
  <c r="D69" i="17" s="1"/>
  <c r="P69" i="17" s="1"/>
  <c r="Q69" i="17" s="1"/>
  <c r="I26" i="17"/>
  <c r="G27" i="17"/>
  <c r="H26" i="17"/>
  <c r="F29" i="16"/>
  <c r="H29" i="16" s="1"/>
  <c r="G28" i="16"/>
  <c r="B71" i="15"/>
  <c r="A70" i="16" l="1"/>
  <c r="B70" i="16" s="1"/>
  <c r="C70" i="16" s="1"/>
  <c r="O70" i="16" s="1"/>
  <c r="P70" i="16" s="1"/>
  <c r="A70" i="12"/>
  <c r="B70" i="12" s="1"/>
  <c r="N70" i="12" s="1"/>
  <c r="O70" i="12" s="1"/>
  <c r="A70" i="13"/>
  <c r="B70" i="13" s="1"/>
  <c r="C70" i="13" s="1"/>
  <c r="D70" i="13" s="1"/>
  <c r="G70" i="13" s="1"/>
  <c r="H70" i="13" s="1"/>
  <c r="A70" i="17"/>
  <c r="B70" i="17" s="1"/>
  <c r="C70" i="17" s="1"/>
  <c r="D70" i="17" s="1"/>
  <c r="P70" i="17" s="1"/>
  <c r="Q70" i="17" s="1"/>
  <c r="A70" i="5"/>
  <c r="B70" i="5" s="1"/>
  <c r="G28" i="17"/>
  <c r="I27" i="17"/>
  <c r="H27" i="17"/>
  <c r="F30" i="16"/>
  <c r="H30" i="16" s="1"/>
  <c r="G29" i="16"/>
  <c r="B72" i="15"/>
  <c r="A71" i="5" l="1"/>
  <c r="B71" i="5" s="1"/>
  <c r="A71" i="12"/>
  <c r="B71" i="12" s="1"/>
  <c r="N71" i="12" s="1"/>
  <c r="O71" i="12" s="1"/>
  <c r="A71" i="16"/>
  <c r="B71" i="16" s="1"/>
  <c r="C71" i="16" s="1"/>
  <c r="O71" i="16" s="1"/>
  <c r="P71" i="16" s="1"/>
  <c r="A71" i="17"/>
  <c r="B71" i="17" s="1"/>
  <c r="C71" i="17" s="1"/>
  <c r="D71" i="17" s="1"/>
  <c r="P71" i="17" s="1"/>
  <c r="Q71" i="17" s="1"/>
  <c r="A71" i="13"/>
  <c r="B71" i="13" s="1"/>
  <c r="C71" i="13" s="1"/>
  <c r="D71" i="13" s="1"/>
  <c r="G71" i="13" s="1"/>
  <c r="H71" i="13" s="1"/>
  <c r="I28" i="17"/>
  <c r="G29" i="17"/>
  <c r="H28" i="17"/>
  <c r="F31" i="16"/>
  <c r="H31" i="16" s="1"/>
  <c r="G30" i="16"/>
  <c r="B73" i="15"/>
  <c r="A72" i="5" l="1"/>
  <c r="B72" i="5" s="1"/>
  <c r="A72" i="13"/>
  <c r="B72" i="13" s="1"/>
  <c r="C72" i="13" s="1"/>
  <c r="D72" i="13" s="1"/>
  <c r="G72" i="13" s="1"/>
  <c r="H72" i="13" s="1"/>
  <c r="A72" i="17"/>
  <c r="B72" i="17" s="1"/>
  <c r="C72" i="17" s="1"/>
  <c r="D72" i="17" s="1"/>
  <c r="P72" i="17" s="1"/>
  <c r="Q72" i="17" s="1"/>
  <c r="A72" i="12"/>
  <c r="B72" i="12" s="1"/>
  <c r="N72" i="12" s="1"/>
  <c r="O72" i="12" s="1"/>
  <c r="A72" i="16"/>
  <c r="B72" i="16" s="1"/>
  <c r="C72" i="16" s="1"/>
  <c r="O72" i="16" s="1"/>
  <c r="P72" i="16" s="1"/>
  <c r="G30" i="17"/>
  <c r="I29" i="17"/>
  <c r="H29" i="17"/>
  <c r="F32" i="16"/>
  <c r="H32" i="16" s="1"/>
  <c r="G31" i="16"/>
  <c r="B74" i="15"/>
  <c r="A73" i="13" l="1"/>
  <c r="B73" i="13" s="1"/>
  <c r="C73" i="13" s="1"/>
  <c r="D73" i="13" s="1"/>
  <c r="G73" i="13" s="1"/>
  <c r="H73" i="13" s="1"/>
  <c r="A73" i="5"/>
  <c r="B73" i="5" s="1"/>
  <c r="A73" i="17"/>
  <c r="B73" i="17" s="1"/>
  <c r="C73" i="17" s="1"/>
  <c r="D73" i="17" s="1"/>
  <c r="P73" i="17" s="1"/>
  <c r="Q73" i="17" s="1"/>
  <c r="A73" i="12"/>
  <c r="B73" i="12" s="1"/>
  <c r="N73" i="12" s="1"/>
  <c r="O73" i="12" s="1"/>
  <c r="A73" i="16"/>
  <c r="B73" i="16" s="1"/>
  <c r="C73" i="16" s="1"/>
  <c r="O73" i="16" s="1"/>
  <c r="P73" i="16" s="1"/>
  <c r="G31" i="17"/>
  <c r="I30" i="17"/>
  <c r="H30" i="17"/>
  <c r="F33" i="16"/>
  <c r="H33" i="16" s="1"/>
  <c r="G32" i="16"/>
  <c r="B75" i="15"/>
  <c r="A74" i="13" l="1"/>
  <c r="B74" i="13" s="1"/>
  <c r="C74" i="13" s="1"/>
  <c r="D74" i="13" s="1"/>
  <c r="G74" i="13" s="1"/>
  <c r="H74" i="13" s="1"/>
  <c r="A74" i="17"/>
  <c r="B74" i="17" s="1"/>
  <c r="C74" i="17" s="1"/>
  <c r="D74" i="17" s="1"/>
  <c r="P74" i="17" s="1"/>
  <c r="Q74" i="17" s="1"/>
  <c r="A74" i="5"/>
  <c r="B74" i="5" s="1"/>
  <c r="A74" i="16"/>
  <c r="B74" i="16" s="1"/>
  <c r="C74" i="16" s="1"/>
  <c r="O74" i="16" s="1"/>
  <c r="P74" i="16" s="1"/>
  <c r="A74" i="12"/>
  <c r="B74" i="12" s="1"/>
  <c r="N74" i="12" s="1"/>
  <c r="O74" i="12" s="1"/>
  <c r="I31" i="17"/>
  <c r="G32" i="17"/>
  <c r="H31" i="17"/>
  <c r="F34" i="16"/>
  <c r="H34" i="16" s="1"/>
  <c r="G33" i="16"/>
  <c r="B76" i="15"/>
  <c r="A75" i="17" l="1"/>
  <c r="B75" i="17" s="1"/>
  <c r="C75" i="17" s="1"/>
  <c r="D75" i="17" s="1"/>
  <c r="P75" i="17" s="1"/>
  <c r="Q75" i="17" s="1"/>
  <c r="A75" i="13"/>
  <c r="B75" i="13" s="1"/>
  <c r="C75" i="13" s="1"/>
  <c r="D75" i="13" s="1"/>
  <c r="G75" i="13" s="1"/>
  <c r="H75" i="13" s="1"/>
  <c r="A75" i="16"/>
  <c r="B75" i="16" s="1"/>
  <c r="C75" i="16" s="1"/>
  <c r="O75" i="16" s="1"/>
  <c r="P75" i="16" s="1"/>
  <c r="A75" i="5"/>
  <c r="B75" i="5" s="1"/>
  <c r="A75" i="12"/>
  <c r="B75" i="12" s="1"/>
  <c r="N75" i="12" s="1"/>
  <c r="O75" i="12" s="1"/>
  <c r="G33" i="17"/>
  <c r="I32" i="17"/>
  <c r="H32" i="17"/>
  <c r="F35" i="16"/>
  <c r="H35" i="16" s="1"/>
  <c r="G34" i="16"/>
  <c r="B77" i="15"/>
  <c r="A76" i="17" l="1"/>
  <c r="B76" i="17" s="1"/>
  <c r="C76" i="17" s="1"/>
  <c r="D76" i="17" s="1"/>
  <c r="P76" i="17" s="1"/>
  <c r="Q76" i="17" s="1"/>
  <c r="A76" i="12"/>
  <c r="B76" i="12" s="1"/>
  <c r="N76" i="12" s="1"/>
  <c r="O76" i="12" s="1"/>
  <c r="A76" i="16"/>
  <c r="B76" i="16" s="1"/>
  <c r="C76" i="16" s="1"/>
  <c r="O76" i="16" s="1"/>
  <c r="P76" i="16" s="1"/>
  <c r="A76" i="13"/>
  <c r="B76" i="13" s="1"/>
  <c r="C76" i="13" s="1"/>
  <c r="D76" i="13" s="1"/>
  <c r="G76" i="13" s="1"/>
  <c r="H76" i="13" s="1"/>
  <c r="A76" i="5"/>
  <c r="B76" i="5" s="1"/>
  <c r="G34" i="17"/>
  <c r="I33" i="17"/>
  <c r="H33" i="17"/>
  <c r="F36" i="16"/>
  <c r="H36" i="16" s="1"/>
  <c r="G35" i="16"/>
  <c r="B78" i="15"/>
  <c r="A77" i="12" l="1"/>
  <c r="B77" i="12" s="1"/>
  <c r="N77" i="12" s="1"/>
  <c r="O77" i="12" s="1"/>
  <c r="A77" i="16"/>
  <c r="B77" i="16" s="1"/>
  <c r="C77" i="16" s="1"/>
  <c r="O77" i="16" s="1"/>
  <c r="P77" i="16" s="1"/>
  <c r="A77" i="13"/>
  <c r="B77" i="13" s="1"/>
  <c r="C77" i="13" s="1"/>
  <c r="D77" i="13" s="1"/>
  <c r="G77" i="13" s="1"/>
  <c r="H77" i="13" s="1"/>
  <c r="A77" i="5"/>
  <c r="B77" i="5" s="1"/>
  <c r="A77" i="17"/>
  <c r="B77" i="17" s="1"/>
  <c r="C77" i="17" s="1"/>
  <c r="D77" i="17" s="1"/>
  <c r="P77" i="17" s="1"/>
  <c r="Q77" i="17" s="1"/>
  <c r="G35" i="17"/>
  <c r="I34" i="17"/>
  <c r="H34" i="17"/>
  <c r="F37" i="16"/>
  <c r="H37" i="16" s="1"/>
  <c r="G36" i="16"/>
  <c r="B79" i="15"/>
  <c r="A78" i="16" l="1"/>
  <c r="B78" i="16" s="1"/>
  <c r="C78" i="16" s="1"/>
  <c r="O78" i="16" s="1"/>
  <c r="P78" i="16" s="1"/>
  <c r="A78" i="12"/>
  <c r="B78" i="12" s="1"/>
  <c r="N78" i="12" s="1"/>
  <c r="O78" i="12" s="1"/>
  <c r="A78" i="13"/>
  <c r="B78" i="13" s="1"/>
  <c r="C78" i="13" s="1"/>
  <c r="D78" i="13" s="1"/>
  <c r="G78" i="13" s="1"/>
  <c r="H78" i="13" s="1"/>
  <c r="A78" i="17"/>
  <c r="B78" i="17" s="1"/>
  <c r="C78" i="17" s="1"/>
  <c r="D78" i="17" s="1"/>
  <c r="P78" i="17" s="1"/>
  <c r="Q78" i="17" s="1"/>
  <c r="A78" i="5"/>
  <c r="B78" i="5" s="1"/>
  <c r="G36" i="17"/>
  <c r="I35" i="17"/>
  <c r="H35" i="17"/>
  <c r="F38" i="16"/>
  <c r="H38" i="16" s="1"/>
  <c r="G37" i="16"/>
  <c r="B80" i="15"/>
  <c r="A79" i="5" l="1"/>
  <c r="B79" i="5" s="1"/>
  <c r="A79" i="12"/>
  <c r="B79" i="12" s="1"/>
  <c r="N79" i="12" s="1"/>
  <c r="O79" i="12" s="1"/>
  <c r="A79" i="17"/>
  <c r="B79" i="17" s="1"/>
  <c r="C79" i="17" s="1"/>
  <c r="D79" i="17" s="1"/>
  <c r="P79" i="17" s="1"/>
  <c r="Q79" i="17" s="1"/>
  <c r="A79" i="16"/>
  <c r="B79" i="16" s="1"/>
  <c r="C79" i="16" s="1"/>
  <c r="O79" i="16" s="1"/>
  <c r="P79" i="16" s="1"/>
  <c r="A79" i="13"/>
  <c r="B79" i="13" s="1"/>
  <c r="C79" i="13" s="1"/>
  <c r="D79" i="13" s="1"/>
  <c r="G79" i="13" s="1"/>
  <c r="H79" i="13" s="1"/>
  <c r="G37" i="17"/>
  <c r="I36" i="17"/>
  <c r="H36" i="17"/>
  <c r="F39" i="16"/>
  <c r="H39" i="16" s="1"/>
  <c r="G38" i="16"/>
  <c r="B81" i="15"/>
  <c r="A80" i="5" l="1"/>
  <c r="B80" i="5" s="1"/>
  <c r="A80" i="13"/>
  <c r="B80" i="13" s="1"/>
  <c r="C80" i="13" s="1"/>
  <c r="D80" i="13" s="1"/>
  <c r="G80" i="13" s="1"/>
  <c r="H80" i="13" s="1"/>
  <c r="A80" i="17"/>
  <c r="B80" i="17" s="1"/>
  <c r="C80" i="17" s="1"/>
  <c r="D80" i="17" s="1"/>
  <c r="P80" i="17" s="1"/>
  <c r="Q80" i="17" s="1"/>
  <c r="A80" i="12"/>
  <c r="B80" i="12" s="1"/>
  <c r="N80" i="12" s="1"/>
  <c r="O80" i="12" s="1"/>
  <c r="A80" i="16"/>
  <c r="B80" i="16" s="1"/>
  <c r="C80" i="16" s="1"/>
  <c r="O80" i="16" s="1"/>
  <c r="P80" i="16" s="1"/>
  <c r="G38" i="17"/>
  <c r="I37" i="17"/>
  <c r="H37" i="17"/>
  <c r="F40" i="16"/>
  <c r="H40" i="16" s="1"/>
  <c r="G39" i="16"/>
  <c r="B82" i="15"/>
  <c r="A81" i="13" l="1"/>
  <c r="B81" i="13" s="1"/>
  <c r="C81" i="13" s="1"/>
  <c r="D81" i="13" s="1"/>
  <c r="G81" i="13" s="1"/>
  <c r="H81" i="13" s="1"/>
  <c r="A81" i="5"/>
  <c r="B81" i="5" s="1"/>
  <c r="A81" i="17"/>
  <c r="B81" i="17" s="1"/>
  <c r="C81" i="17" s="1"/>
  <c r="D81" i="17" s="1"/>
  <c r="P81" i="17" s="1"/>
  <c r="Q81" i="17" s="1"/>
  <c r="A81" i="12"/>
  <c r="B81" i="12" s="1"/>
  <c r="N81" i="12" s="1"/>
  <c r="O81" i="12" s="1"/>
  <c r="A81" i="16"/>
  <c r="B81" i="16" s="1"/>
  <c r="C81" i="16" s="1"/>
  <c r="O81" i="16" s="1"/>
  <c r="P81" i="16" s="1"/>
  <c r="I38" i="17"/>
  <c r="G39" i="17"/>
  <c r="H38" i="17"/>
  <c r="F41" i="16"/>
  <c r="H41" i="16" s="1"/>
  <c r="G40" i="16"/>
  <c r="B83" i="15"/>
  <c r="A82" i="13" l="1"/>
  <c r="B82" i="13" s="1"/>
  <c r="C82" i="13" s="1"/>
  <c r="D82" i="13" s="1"/>
  <c r="G82" i="13" s="1"/>
  <c r="H82" i="13" s="1"/>
  <c r="A82" i="17"/>
  <c r="B82" i="17" s="1"/>
  <c r="C82" i="17" s="1"/>
  <c r="D82" i="17" s="1"/>
  <c r="P82" i="17" s="1"/>
  <c r="Q82" i="17" s="1"/>
  <c r="A82" i="5"/>
  <c r="B82" i="5" s="1"/>
  <c r="A82" i="16"/>
  <c r="B82" i="16" s="1"/>
  <c r="C82" i="16" s="1"/>
  <c r="O82" i="16" s="1"/>
  <c r="P82" i="16" s="1"/>
  <c r="A82" i="12"/>
  <c r="B82" i="12" s="1"/>
  <c r="N82" i="12" s="1"/>
  <c r="O82" i="12" s="1"/>
  <c r="G40" i="17"/>
  <c r="I39" i="17"/>
  <c r="H39" i="17"/>
  <c r="F42" i="16"/>
  <c r="H42" i="16" s="1"/>
  <c r="G41" i="16"/>
  <c r="B84" i="15"/>
  <c r="A83" i="17" l="1"/>
  <c r="B83" i="17" s="1"/>
  <c r="C83" i="17" s="1"/>
  <c r="D83" i="17" s="1"/>
  <c r="P83" i="17" s="1"/>
  <c r="Q83" i="17" s="1"/>
  <c r="A83" i="12"/>
  <c r="B83" i="12" s="1"/>
  <c r="N83" i="12" s="1"/>
  <c r="O83" i="12" s="1"/>
  <c r="A83" i="13"/>
  <c r="B83" i="13" s="1"/>
  <c r="C83" i="13" s="1"/>
  <c r="D83" i="13" s="1"/>
  <c r="G83" i="13" s="1"/>
  <c r="H83" i="13" s="1"/>
  <c r="A83" i="16"/>
  <c r="B83" i="16" s="1"/>
  <c r="C83" i="16" s="1"/>
  <c r="O83" i="16" s="1"/>
  <c r="P83" i="16" s="1"/>
  <c r="A83" i="5"/>
  <c r="B83" i="5" s="1"/>
  <c r="G41" i="17"/>
  <c r="I40" i="17"/>
  <c r="H40" i="17"/>
  <c r="F43" i="16"/>
  <c r="H43" i="16" s="1"/>
  <c r="G42" i="16"/>
  <c r="B85" i="15"/>
  <c r="A84" i="17" l="1"/>
  <c r="B84" i="17" s="1"/>
  <c r="A84" i="16"/>
  <c r="B84" i="16" s="1"/>
  <c r="A84" i="13"/>
  <c r="A84" i="5"/>
  <c r="B84" i="5" s="1"/>
  <c r="W3" i="5" s="1"/>
  <c r="I41" i="17"/>
  <c r="G42" i="17"/>
  <c r="H41" i="17"/>
  <c r="G43" i="16"/>
  <c r="F44" i="16"/>
  <c r="H44" i="16" s="1"/>
  <c r="B86" i="15"/>
  <c r="A85" i="13" s="1"/>
  <c r="C84" i="16" l="1"/>
  <c r="O84" i="16" s="1"/>
  <c r="P84" i="16" s="1"/>
  <c r="S3" i="16" s="1"/>
  <c r="T3" i="16" s="1"/>
  <c r="T5" i="16" s="1"/>
  <c r="V3" i="16"/>
  <c r="C84" i="17"/>
  <c r="D84" i="17" s="1"/>
  <c r="P84" i="17" s="1"/>
  <c r="Q84" i="17" s="1"/>
  <c r="T3" i="17" s="1"/>
  <c r="U3" i="17" s="1"/>
  <c r="U5" i="17" s="1"/>
  <c r="W3" i="17"/>
  <c r="G43" i="17"/>
  <c r="I42" i="17"/>
  <c r="H42" i="17"/>
  <c r="F45" i="16"/>
  <c r="H45" i="16" s="1"/>
  <c r="G44" i="16"/>
  <c r="B87" i="15"/>
  <c r="A86" i="13" s="1"/>
  <c r="G44" i="17" l="1"/>
  <c r="I43" i="17"/>
  <c r="H43" i="17"/>
  <c r="F46" i="16"/>
  <c r="H46" i="16" s="1"/>
  <c r="G45" i="16"/>
  <c r="B88" i="15"/>
  <c r="A87" i="13" s="1"/>
  <c r="G45" i="17" l="1"/>
  <c r="I44" i="17"/>
  <c r="H44" i="17"/>
  <c r="F47" i="16"/>
  <c r="H47" i="16" s="1"/>
  <c r="G46" i="16"/>
  <c r="B89" i="15"/>
  <c r="A88" i="13" s="1"/>
  <c r="I45" i="17" l="1"/>
  <c r="G46" i="17"/>
  <c r="H45" i="17"/>
  <c r="F48" i="16"/>
  <c r="H48" i="16" s="1"/>
  <c r="G47" i="16"/>
  <c r="B90" i="15"/>
  <c r="A89" i="13" s="1"/>
  <c r="I46" i="17" l="1"/>
  <c r="G47" i="17"/>
  <c r="H46" i="17"/>
  <c r="F49" i="16"/>
  <c r="H49" i="16" s="1"/>
  <c r="G48" i="16"/>
  <c r="B91" i="15"/>
  <c r="A90" i="13" s="1"/>
  <c r="G48" i="17" l="1"/>
  <c r="I47" i="17"/>
  <c r="H47" i="17"/>
  <c r="F50" i="16"/>
  <c r="H50" i="16" s="1"/>
  <c r="G49" i="16"/>
  <c r="B92" i="15"/>
  <c r="A91" i="13" s="1"/>
  <c r="G49" i="17" l="1"/>
  <c r="I48" i="17"/>
  <c r="H48" i="17"/>
  <c r="F51" i="16"/>
  <c r="H51" i="16" s="1"/>
  <c r="G50" i="16"/>
  <c r="B93" i="15"/>
  <c r="A92" i="13" s="1"/>
  <c r="I49" i="17" l="1"/>
  <c r="G50" i="17"/>
  <c r="H49" i="17"/>
  <c r="F52" i="16"/>
  <c r="H52" i="16" s="1"/>
  <c r="G51" i="16"/>
  <c r="B94" i="15"/>
  <c r="A93" i="13" s="1"/>
  <c r="G51" i="17" l="1"/>
  <c r="I50" i="17"/>
  <c r="H50" i="17"/>
  <c r="F53" i="16"/>
  <c r="H53" i="16" s="1"/>
  <c r="G52" i="16"/>
  <c r="B95" i="15"/>
  <c r="A94" i="13" s="1"/>
  <c r="G52" i="17" l="1"/>
  <c r="I51" i="17"/>
  <c r="H51" i="17"/>
  <c r="F54" i="16"/>
  <c r="H54" i="16" s="1"/>
  <c r="G53" i="16"/>
  <c r="B96" i="15"/>
  <c r="A95" i="13" s="1"/>
  <c r="G53" i="17" l="1"/>
  <c r="I52" i="17"/>
  <c r="H52" i="17"/>
  <c r="F55" i="16"/>
  <c r="H55" i="16" s="1"/>
  <c r="G54" i="16"/>
  <c r="B97" i="15"/>
  <c r="A96" i="13" s="1"/>
  <c r="I53" i="17" l="1"/>
  <c r="G54" i="17"/>
  <c r="H53" i="17"/>
  <c r="F56" i="16"/>
  <c r="H56" i="16" s="1"/>
  <c r="G55" i="16"/>
  <c r="B98" i="15"/>
  <c r="A97" i="13" s="1"/>
  <c r="I54" i="17" l="1"/>
  <c r="G55" i="17"/>
  <c r="H54" i="17"/>
  <c r="F57" i="16"/>
  <c r="H57" i="16" s="1"/>
  <c r="G56" i="16"/>
  <c r="B99" i="15"/>
  <c r="A98" i="13" s="1"/>
  <c r="G56" i="17" l="1"/>
  <c r="I55" i="17"/>
  <c r="H55" i="17"/>
  <c r="F58" i="16"/>
  <c r="H58" i="16" s="1"/>
  <c r="G57" i="16"/>
  <c r="B100" i="15"/>
  <c r="A99" i="13" s="1"/>
  <c r="G57" i="17" l="1"/>
  <c r="I56" i="17"/>
  <c r="H56" i="17"/>
  <c r="F59" i="16"/>
  <c r="H59" i="16" s="1"/>
  <c r="G58" i="16"/>
  <c r="B101" i="15"/>
  <c r="A100" i="13" s="1"/>
  <c r="I57" i="17" l="1"/>
  <c r="G58" i="17"/>
  <c r="H57" i="17"/>
  <c r="G59" i="16"/>
  <c r="F60" i="16"/>
  <c r="H60" i="16" s="1"/>
  <c r="B102" i="15"/>
  <c r="A101" i="13" s="1"/>
  <c r="G59" i="17" l="1"/>
  <c r="I58" i="17"/>
  <c r="H58" i="17"/>
  <c r="F61" i="16"/>
  <c r="H61" i="16" s="1"/>
  <c r="G60" i="16"/>
  <c r="B103" i="15"/>
  <c r="A102" i="13" s="1"/>
  <c r="G60" i="17" l="1"/>
  <c r="I59" i="17"/>
  <c r="H59" i="17"/>
  <c r="F62" i="16"/>
  <c r="H62" i="16" s="1"/>
  <c r="G61" i="16"/>
  <c r="B104" i="15"/>
  <c r="A103" i="13" s="1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L3" i="17" s="1"/>
  <c r="L5" i="17" s="1"/>
  <c r="U8" i="17" s="1"/>
  <c r="B129" i="15"/>
  <c r="B130" i="15" l="1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73" i="13" l="1"/>
  <c r="I41" i="13"/>
  <c r="I9" i="13"/>
  <c r="I72" i="13"/>
  <c r="I40" i="13"/>
  <c r="I8" i="13"/>
  <c r="I70" i="13"/>
  <c r="I38" i="13"/>
  <c r="I6" i="13"/>
  <c r="I69" i="13"/>
  <c r="I37" i="13"/>
  <c r="I5" i="13"/>
  <c r="I68" i="13"/>
  <c r="I36" i="13"/>
  <c r="I4" i="13"/>
  <c r="I67" i="13"/>
  <c r="I35" i="13"/>
  <c r="I7" i="13"/>
  <c r="I58" i="13"/>
  <c r="I26" i="13"/>
  <c r="I65" i="13"/>
  <c r="I33" i="13"/>
  <c r="I63" i="13"/>
  <c r="I64" i="13"/>
  <c r="I32" i="13"/>
  <c r="I55" i="13"/>
  <c r="I62" i="13"/>
  <c r="I30" i="13"/>
  <c r="I71" i="13"/>
  <c r="I61" i="13"/>
  <c r="I29" i="13"/>
  <c r="I79" i="13"/>
  <c r="I60" i="13"/>
  <c r="I28" i="13"/>
  <c r="I23" i="13"/>
  <c r="I59" i="13"/>
  <c r="I27" i="13"/>
  <c r="I82" i="13"/>
  <c r="I50" i="13"/>
  <c r="I18" i="13"/>
  <c r="I57" i="13"/>
  <c r="I25" i="13"/>
  <c r="I15" i="13"/>
  <c r="I56" i="13"/>
  <c r="I24" i="13"/>
  <c r="I31" i="13"/>
  <c r="I54" i="13"/>
  <c r="I22" i="13"/>
  <c r="I39" i="13"/>
  <c r="I53" i="13"/>
  <c r="I21" i="13"/>
  <c r="I47" i="13"/>
  <c r="I52" i="13"/>
  <c r="I20" i="13"/>
  <c r="I83" i="13"/>
  <c r="I51" i="13"/>
  <c r="I19" i="13"/>
  <c r="I74" i="13"/>
  <c r="I42" i="13"/>
  <c r="I10" i="13"/>
  <c r="I81" i="13"/>
  <c r="I49" i="13"/>
  <c r="I17" i="13"/>
  <c r="I80" i="13"/>
  <c r="I48" i="13"/>
  <c r="I16" i="13"/>
  <c r="I78" i="13"/>
  <c r="I46" i="13"/>
  <c r="I14" i="13"/>
  <c r="I77" i="13"/>
  <c r="I45" i="13"/>
  <c r="I13" i="13"/>
  <c r="I76" i="13"/>
  <c r="I44" i="13"/>
  <c r="I12" i="13"/>
  <c r="I75" i="13"/>
  <c r="I43" i="13"/>
  <c r="I11" i="13"/>
  <c r="I66" i="13"/>
  <c r="I34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C80" i="5"/>
  <c r="D80" i="5" s="1"/>
  <c r="P80" i="5" s="1"/>
  <c r="C81" i="5"/>
  <c r="D81" i="5" s="1"/>
  <c r="P81" i="5" s="1"/>
  <c r="C83" i="5"/>
  <c r="D83" i="5" s="1"/>
  <c r="P83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O71" i="5"/>
  <c r="O72" i="5"/>
  <c r="O73" i="5"/>
  <c r="O74" i="5"/>
  <c r="R74" i="5" s="1"/>
  <c r="O75" i="5"/>
  <c r="O76" i="5"/>
  <c r="R76" i="5" s="1"/>
  <c r="O77" i="5"/>
  <c r="O78" i="5"/>
  <c r="R78" i="5" s="1"/>
  <c r="O79" i="5"/>
  <c r="O80" i="5"/>
  <c r="R80" i="5" s="1"/>
  <c r="O81" i="5"/>
  <c r="O82" i="5"/>
  <c r="R82" i="5" s="1"/>
  <c r="O83" i="5"/>
  <c r="O84" i="5"/>
  <c r="R84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4" i="5"/>
  <c r="R70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C77" i="5"/>
  <c r="D77" i="5" s="1"/>
  <c r="P77" i="5" s="1"/>
  <c r="C78" i="5"/>
  <c r="D78" i="5" s="1"/>
  <c r="P78" i="5" s="1"/>
  <c r="C79" i="5"/>
  <c r="D79" i="5" s="1"/>
  <c r="P79" i="5" s="1"/>
  <c r="C82" i="5"/>
  <c r="D82" i="5" s="1"/>
  <c r="P82" i="5" s="1"/>
  <c r="C84" i="5"/>
  <c r="D84" i="5" s="1"/>
  <c r="P84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H4" i="2" l="1"/>
  <c r="Q4" i="2"/>
  <c r="F3" i="2"/>
  <c r="P10" i="12"/>
  <c r="P18" i="12"/>
  <c r="P26" i="12"/>
  <c r="P34" i="12"/>
  <c r="P42" i="12"/>
  <c r="P50" i="12"/>
  <c r="P58" i="12"/>
  <c r="P66" i="12"/>
  <c r="P74" i="12"/>
  <c r="P82" i="12"/>
  <c r="P6" i="12"/>
  <c r="P14" i="12"/>
  <c r="P22" i="12"/>
  <c r="P30" i="12"/>
  <c r="P38" i="12"/>
  <c r="P46" i="12"/>
  <c r="P54" i="12"/>
  <c r="P62" i="12"/>
  <c r="P70" i="12"/>
  <c r="P78" i="12"/>
  <c r="P7" i="12"/>
  <c r="P15" i="12"/>
  <c r="P23" i="12"/>
  <c r="P31" i="12"/>
  <c r="P39" i="12"/>
  <c r="P47" i="12"/>
  <c r="P55" i="12"/>
  <c r="P63" i="12"/>
  <c r="P71" i="12"/>
  <c r="P79" i="12"/>
  <c r="P16" i="12"/>
  <c r="P28" i="12"/>
  <c r="P41" i="12"/>
  <c r="P53" i="12"/>
  <c r="P67" i="12"/>
  <c r="P80" i="12"/>
  <c r="P4" i="12"/>
  <c r="P17" i="12"/>
  <c r="P29" i="12"/>
  <c r="P43" i="12"/>
  <c r="P56" i="12"/>
  <c r="P68" i="12"/>
  <c r="P81" i="12"/>
  <c r="P5" i="12"/>
  <c r="P19" i="12"/>
  <c r="P32" i="12"/>
  <c r="P44" i="12"/>
  <c r="P57" i="12"/>
  <c r="P69" i="12"/>
  <c r="P83" i="12"/>
  <c r="P8" i="12"/>
  <c r="P20" i="12"/>
  <c r="P33" i="12"/>
  <c r="P45" i="12"/>
  <c r="P59" i="12"/>
  <c r="P72" i="12"/>
  <c r="P9" i="12"/>
  <c r="P21" i="12"/>
  <c r="P35" i="12"/>
  <c r="P48" i="12"/>
  <c r="P60" i="12"/>
  <c r="P73" i="12"/>
  <c r="P11" i="12"/>
  <c r="P24" i="12"/>
  <c r="P36" i="12"/>
  <c r="P49" i="12"/>
  <c r="P61" i="12"/>
  <c r="P75" i="12"/>
  <c r="P12" i="12"/>
  <c r="P25" i="12"/>
  <c r="P37" i="12"/>
  <c r="P51" i="12"/>
  <c r="P64" i="12"/>
  <c r="P76" i="12"/>
  <c r="P13" i="12"/>
  <c r="P27" i="12"/>
  <c r="P40" i="12"/>
  <c r="P52" i="12"/>
  <c r="P65" i="12"/>
  <c r="P77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G84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8" i="5"/>
  <c r="Q70" i="5"/>
  <c r="Q62" i="5"/>
  <c r="Q54" i="5"/>
  <c r="Q46" i="5"/>
  <c r="Q38" i="5"/>
  <c r="Q30" i="5"/>
  <c r="Q22" i="5"/>
  <c r="Q6" i="5"/>
  <c r="Q13" i="5"/>
  <c r="Q5" i="5"/>
  <c r="Q80" i="5"/>
  <c r="Q64" i="5"/>
  <c r="Q48" i="5"/>
  <c r="Q32" i="5"/>
  <c r="Q24" i="5"/>
  <c r="Q72" i="5"/>
  <c r="Q84" i="5"/>
  <c r="Q60" i="5"/>
  <c r="Q36" i="5"/>
  <c r="Q20" i="5"/>
  <c r="Q11" i="5"/>
  <c r="Q83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82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77" i="5"/>
  <c r="Q77" i="5"/>
  <c r="R79" i="5"/>
  <c r="Q79" i="5"/>
  <c r="R81" i="5"/>
  <c r="Q81" i="5"/>
  <c r="R83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7" i="2"/>
  <c r="G8" i="2"/>
  <c r="G13" i="2"/>
  <c r="G15" i="2"/>
  <c r="G21" i="2"/>
  <c r="G23" i="2"/>
  <c r="G24" i="2"/>
  <c r="G29" i="2"/>
  <c r="G31" i="2"/>
  <c r="G32" i="2"/>
  <c r="G37" i="2"/>
  <c r="G40" i="2"/>
  <c r="G45" i="2"/>
  <c r="G47" i="2"/>
  <c r="G48" i="2"/>
  <c r="G53" i="2"/>
  <c r="G55" i="2"/>
  <c r="G56" i="2"/>
  <c r="G63" i="2"/>
  <c r="G64" i="2"/>
  <c r="G69" i="2"/>
  <c r="G71" i="2"/>
  <c r="G72" i="2"/>
  <c r="G77" i="2"/>
  <c r="G79" i="2"/>
  <c r="P89" i="2" l="1"/>
  <c r="P109" i="2"/>
  <c r="P117" i="2"/>
  <c r="P113" i="2"/>
  <c r="P85" i="2"/>
  <c r="P93" i="2"/>
  <c r="P101" i="2"/>
  <c r="P97" i="2"/>
  <c r="P105" i="2"/>
  <c r="P92" i="2"/>
  <c r="P100" i="2"/>
  <c r="P108" i="2"/>
  <c r="P116" i="2"/>
  <c r="P88" i="2"/>
  <c r="P98" i="2"/>
  <c r="P112" i="2"/>
  <c r="P86" i="2"/>
  <c r="P119" i="2"/>
  <c r="P90" i="2"/>
  <c r="P99" i="2"/>
  <c r="P115" i="2"/>
  <c r="P104" i="2"/>
  <c r="P114" i="2"/>
  <c r="P118" i="2"/>
  <c r="P91" i="2"/>
  <c r="P95" i="2"/>
  <c r="P102" i="2"/>
  <c r="P103" i="2"/>
  <c r="P94" i="2"/>
  <c r="P111" i="2"/>
  <c r="P110" i="2"/>
  <c r="P106" i="2"/>
  <c r="P107" i="2"/>
  <c r="P87" i="2"/>
  <c r="P96" i="2"/>
  <c r="G3" i="2"/>
  <c r="G92" i="2"/>
  <c r="G87" i="2"/>
  <c r="G88" i="2"/>
  <c r="G110" i="2"/>
  <c r="G116" i="2"/>
  <c r="G117" i="2"/>
  <c r="G106" i="2"/>
  <c r="G112" i="2"/>
  <c r="G109" i="2"/>
  <c r="G102" i="2"/>
  <c r="G100" i="2"/>
  <c r="G97" i="2"/>
  <c r="G99" i="2"/>
  <c r="G85" i="2"/>
  <c r="G90" i="2"/>
  <c r="G118" i="2"/>
  <c r="G103" i="2"/>
  <c r="G114" i="2"/>
  <c r="G108" i="2"/>
  <c r="G113" i="2"/>
  <c r="G115" i="2"/>
  <c r="G101" i="2"/>
  <c r="G98" i="2"/>
  <c r="G105" i="2"/>
  <c r="G104" i="2"/>
  <c r="G107" i="2"/>
  <c r="G93" i="2"/>
  <c r="G94" i="2"/>
  <c r="G119" i="2"/>
  <c r="G111" i="2"/>
  <c r="G95" i="2"/>
  <c r="G89" i="2"/>
  <c r="G96" i="2"/>
  <c r="G91" i="2"/>
  <c r="G86" i="2"/>
  <c r="F12" i="12"/>
  <c r="I3" i="2"/>
  <c r="G7" i="12"/>
  <c r="F7" i="12"/>
  <c r="G6" i="12"/>
  <c r="F6" i="12"/>
  <c r="F10" i="12"/>
  <c r="G10" i="12"/>
  <c r="F8" i="12"/>
  <c r="G8" i="12"/>
  <c r="F15" i="12"/>
  <c r="F5" i="12"/>
  <c r="G15" i="12"/>
  <c r="G5" i="12"/>
  <c r="G14" i="12"/>
  <c r="F11" i="12"/>
  <c r="G12" i="12"/>
  <c r="F14" i="12"/>
  <c r="G11" i="12"/>
  <c r="I4" i="5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P84" i="2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P48" i="2"/>
  <c r="P31" i="2"/>
  <c r="P78" i="2"/>
  <c r="P14" i="2"/>
  <c r="P10" i="2"/>
  <c r="P21" i="2"/>
  <c r="P74" i="2"/>
  <c r="P20" i="2"/>
  <c r="P33" i="2"/>
  <c r="P65" i="2"/>
  <c r="P8" i="2"/>
  <c r="P44" i="2"/>
  <c r="P47" i="2"/>
  <c r="P36" i="2"/>
  <c r="P66" i="2"/>
  <c r="P40" i="2"/>
  <c r="P58" i="2"/>
  <c r="P23" i="2"/>
  <c r="P57" i="2"/>
  <c r="P70" i="2"/>
  <c r="P6" i="2"/>
  <c r="P77" i="2"/>
  <c r="P13" i="2"/>
  <c r="P18" i="2"/>
  <c r="P76" i="2"/>
  <c r="P12" i="2"/>
  <c r="P41" i="2"/>
  <c r="P16" i="2"/>
  <c r="P46" i="2"/>
  <c r="P53" i="2"/>
  <c r="P49" i="2"/>
  <c r="P35" i="2"/>
  <c r="P38" i="2"/>
  <c r="P45" i="2"/>
  <c r="P64" i="2"/>
  <c r="P11" i="2"/>
  <c r="P43" i="2"/>
  <c r="P56" i="2"/>
  <c r="P19" i="2"/>
  <c r="P39" i="2"/>
  <c r="P26" i="2"/>
  <c r="P22" i="2"/>
  <c r="P50" i="2"/>
  <c r="P28" i="2"/>
  <c r="P42" i="2"/>
  <c r="P32" i="2"/>
  <c r="P34" i="2"/>
  <c r="P79" i="2"/>
  <c r="P15" i="2"/>
  <c r="P25" i="2"/>
  <c r="P62" i="2"/>
  <c r="P81" i="2"/>
  <c r="P69" i="2"/>
  <c r="P5" i="2"/>
  <c r="P68" i="2"/>
  <c r="P4" i="2"/>
  <c r="P24" i="2"/>
  <c r="P73" i="2"/>
  <c r="P71" i="2"/>
  <c r="P7" i="2"/>
  <c r="P54" i="2"/>
  <c r="P83" i="2"/>
  <c r="P61" i="2"/>
  <c r="P60" i="2"/>
  <c r="P80" i="2"/>
  <c r="P17" i="2"/>
  <c r="P63" i="2"/>
  <c r="P59" i="2"/>
  <c r="P75" i="2"/>
  <c r="P52" i="2"/>
  <c r="P72" i="2"/>
  <c r="P55" i="2"/>
  <c r="P27" i="2"/>
  <c r="P51" i="2"/>
  <c r="P9" i="2"/>
  <c r="P67" i="2"/>
  <c r="P82" i="2"/>
  <c r="P30" i="2"/>
  <c r="P37" i="2"/>
  <c r="P3" i="2"/>
  <c r="P29" i="2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R5" i="2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S3" i="2"/>
  <c r="S5" i="2" s="1"/>
  <c r="H7" i="5" l="1"/>
  <c r="I7" i="5"/>
  <c r="U3" i="13"/>
  <c r="U5" i="13" s="1"/>
  <c r="Y6" i="13" s="1"/>
  <c r="G8" i="5"/>
  <c r="J3" i="2"/>
  <c r="J5" i="2" s="1"/>
  <c r="W6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G77" i="5"/>
  <c r="H77" i="5" l="1"/>
  <c r="I77" i="5"/>
  <c r="G78" i="5"/>
  <c r="H78" i="5" l="1"/>
  <c r="I78" i="5"/>
  <c r="G79" i="5"/>
  <c r="H79" i="5" l="1"/>
  <c r="I79" i="5"/>
  <c r="G80" i="5"/>
  <c r="H80" i="5" l="1"/>
  <c r="I80" i="5"/>
  <c r="G81" i="5"/>
  <c r="H81" i="5" l="1"/>
  <c r="I81" i="5"/>
  <c r="G82" i="5"/>
  <c r="H82" i="5" l="1"/>
  <c r="I82" i="5"/>
  <c r="G83" i="5"/>
  <c r="H83" i="5" l="1"/>
  <c r="I83" i="5"/>
  <c r="G84" i="5"/>
  <c r="H84" i="5" l="1"/>
  <c r="I84" i="5"/>
  <c r="I3" i="12"/>
  <c r="I5" i="12"/>
  <c r="J3" i="12" l="1"/>
  <c r="J5" i="12" s="1"/>
  <c r="W6" i="12" s="1"/>
  <c r="K3" i="5"/>
  <c r="K5" i="5"/>
  <c r="L3" i="5" l="1"/>
  <c r="L5" i="5" s="1"/>
  <c r="U8" i="5" l="1"/>
</calcChain>
</file>

<file path=xl/sharedStrings.xml><?xml version="1.0" encoding="utf-8"?>
<sst xmlns="http://schemas.openxmlformats.org/spreadsheetml/2006/main" count="730" uniqueCount="469">
  <si>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</si>
  <si>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</si>
  <si>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</si>
  <si>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</si>
  <si>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</si>
  <si>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</si>
  <si>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</si>
  <si>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</si>
  <si>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</si>
  <si>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</si>
  <si>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</si>
  <si>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</si>
  <si>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</si>
  <si>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</si>
  <si>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</si>
  <si>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</si>
  <si>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</si>
  <si>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</si>
  <si>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</si>
  <si>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</si>
  <si>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</si>
  <si>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</si>
  <si>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</si>
  <si>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</si>
  <si>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</si>
  <si>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</si>
  <si>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</si>
  <si>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</si>
  <si>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</si>
  <si>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</si>
  <si>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</si>
  <si>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</si>
  <si>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</si>
  <si>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</si>
  <si>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</si>
  <si>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</si>
  <si>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</si>
  <si>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</si>
  <si>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</si>
  <si>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</si>
  <si>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</si>
  <si>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</si>
  <si>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</si>
  <si>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</si>
  <si>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</si>
  <si>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</si>
  <si>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</si>
  <si>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</si>
  <si>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</si>
  <si>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</si>
  <si>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</si>
  <si>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</si>
  <si>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</si>
  <si>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</si>
  <si>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</si>
  <si>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</si>
  <si>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</si>
  <si>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</si>
  <si>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</si>
  <si>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</si>
  <si>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</si>
  <si>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</si>
  <si>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</si>
  <si>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</si>
  <si>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</si>
  <si>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</si>
  <si>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</si>
  <si>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</si>
  <si>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</si>
  <si>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</si>
  <si>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</si>
  <si>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</si>
  <si>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</si>
  <si>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</si>
  <si>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</si>
  <si>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</si>
  <si>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</si>
  <si>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</si>
  <si>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</si>
  <si>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</si>
  <si>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</si>
  <si>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</si>
  <si>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</si>
  <si>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</si>
  <si>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</si>
  <si>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</si>
  <si>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</si>
  <si>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</si>
  <si>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</si>
  <si>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</si>
  <si>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</si>
  <si>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</si>
  <si>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</si>
  <si>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</si>
  <si>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</si>
  <si>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</si>
  <si>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</si>
  <si>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</si>
  <si>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</si>
  <si>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</si>
  <si>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</si>
  <si>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</si>
  <si>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</si>
  <si>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</si>
  <si>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</si>
  <si>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</si>
  <si>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</si>
  <si>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</si>
  <si>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</si>
  <si>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</si>
  <si>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</si>
  <si>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</si>
  <si>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</si>
  <si>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</si>
  <si>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</si>
  <si>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</si>
  <si>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</si>
  <si>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</si>
  <si>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</si>
  <si>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</si>
  <si>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</si>
  <si>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</si>
  <si>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</si>
  <si>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</si>
  <si>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</si>
  <si>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</si>
  <si>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</si>
  <si>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</si>
  <si>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</si>
  <si>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</si>
  <si>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</si>
  <si>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</si>
  <si>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</si>
  <si>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</si>
  <si>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</si>
  <si>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</si>
  <si>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</si>
  <si>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</si>
  <si>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</si>
  <si>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</si>
  <si>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</si>
  <si>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</si>
  <si>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</si>
  <si>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</si>
  <si>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</si>
  <si>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</si>
  <si>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</si>
  <si>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</si>
  <si>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</si>
  <si>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</si>
  <si>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</si>
  <si>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</si>
  <si>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</si>
  <si>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</si>
  <si>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</si>
  <si>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</si>
  <si>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</si>
  <si>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</si>
  <si>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</si>
  <si>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</si>
  <si>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</si>
  <si>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</si>
  <si>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</si>
  <si>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</si>
  <si>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</si>
  <si>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</si>
  <si>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</si>
  <si>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</si>
  <si>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</si>
  <si>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</si>
  <si>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</si>
  <si>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</si>
  <si>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</si>
  <si>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</si>
  <si>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</si>
  <si>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</si>
  <si>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</si>
  <si>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</si>
  <si>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</si>
  <si>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</si>
  <si>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</si>
  <si>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</si>
  <si>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</si>
  <si>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</si>
  <si>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</si>
  <si>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</si>
  <si>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</si>
  <si>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</si>
  <si>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</si>
  <si>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</si>
  <si>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</si>
  <si>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</si>
  <si>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</si>
  <si>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</si>
  <si>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</si>
  <si>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</si>
  <si>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</si>
  <si>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</si>
  <si>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</si>
  <si>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</si>
  <si>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</si>
  <si>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</si>
  <si>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</si>
  <si>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</si>
  <si>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</si>
  <si>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</si>
  <si>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</si>
  <si>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</si>
  <si>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</si>
  <si>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</si>
  <si>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</si>
  <si>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</si>
  <si>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</si>
  <si>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</si>
  <si>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</si>
  <si>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</si>
  <si>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</si>
  <si>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</si>
  <si>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</si>
  <si>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</si>
  <si>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</si>
  <si>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</si>
  <si>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</si>
  <si>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</si>
  <si>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</si>
  <si>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</si>
  <si>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</si>
  <si>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</si>
  <si>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</si>
  <si>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</si>
  <si>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</si>
  <si>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</si>
  <si>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</si>
  <si>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</si>
  <si>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</si>
  <si>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</si>
  <si>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</si>
  <si>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</si>
  <si>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</si>
  <si>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</si>
  <si>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</si>
  <si>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</si>
  <si>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</si>
  <si>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</si>
  <si>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</si>
  <si>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</si>
  <si>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</si>
  <si>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</si>
  <si>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</si>
  <si>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</si>
  <si>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</si>
  <si>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</si>
  <si>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</si>
  <si>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</si>
  <si>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</si>
  <si>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</si>
  <si>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</si>
  <si>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</si>
  <si>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</si>
  <si>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</si>
  <si>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</si>
  <si>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</si>
  <si>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</si>
  <si>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</si>
  <si>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</si>
  <si>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</si>
  <si>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</si>
  <si>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</si>
  <si>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</si>
  <si>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</si>
  <si>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</si>
  <si>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</si>
  <si>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</si>
  <si>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</si>
  <si>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</si>
  <si>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</si>
  <si>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</si>
  <si>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</si>
  <si>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</si>
  <si>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</si>
  <si>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</si>
  <si>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</si>
  <si>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</si>
  <si>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</si>
  <si>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</si>
  <si>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</si>
  <si>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</si>
  <si>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</si>
  <si>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</si>
  <si>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</si>
  <si>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</si>
  <si>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</si>
  <si>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</si>
  <si>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</si>
  <si>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</si>
  <si>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</si>
  <si>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</si>
  <si>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</si>
  <si>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</si>
  <si>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</si>
  <si>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</si>
  <si>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</si>
  <si>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</si>
  <si>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</si>
  <si>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</si>
  <si>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</si>
  <si>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</si>
  <si>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</si>
  <si>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</si>
  <si>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</si>
  <si>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</si>
  <si>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</si>
  <si>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</si>
  <si>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</si>
  <si>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</si>
  <si>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</si>
  <si>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</si>
  <si>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</si>
  <si>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</si>
  <si>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</si>
  <si>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</si>
  <si>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</si>
  <si>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</si>
  <si>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</si>
  <si>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</si>
  <si>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</si>
  <si>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</si>
  <si>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</si>
  <si>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</si>
  <si>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</si>
  <si>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</si>
  <si>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</si>
  <si>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</si>
  <si>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</si>
  <si>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</si>
  <si>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</si>
  <si>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</si>
  <si>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</si>
  <si>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</si>
  <si>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</si>
  <si>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</si>
  <si>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</si>
  <si>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</si>
  <si>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</si>
  <si>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</si>
  <si>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</si>
  <si>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</si>
  <si>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</si>
  <si>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</si>
  <si>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</si>
  <si>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</si>
  <si>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</si>
  <si>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</si>
  <si>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</si>
  <si>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</si>
  <si>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</si>
  <si>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</si>
  <si>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</si>
  <si>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</si>
  <si>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</si>
  <si>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</si>
  <si>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</si>
  <si>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</si>
  <si>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</si>
  <si>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</si>
  <si>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</si>
  <si>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</si>
  <si>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</si>
  <si>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</si>
  <si>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</si>
  <si>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</si>
  <si>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</si>
  <si>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</si>
  <si>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</si>
  <si>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</si>
  <si>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</si>
  <si>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</si>
  <si>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</si>
  <si>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</si>
  <si>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</si>
  <si>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</si>
  <si>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</si>
  <si>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</si>
  <si>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</si>
  <si>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</si>
  <si>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</si>
  <si>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</si>
  <si>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</si>
  <si>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</si>
  <si>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</si>
  <si>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</si>
  <si>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</si>
  <si>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</si>
  <si>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</si>
  <si>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</si>
  <si>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</si>
  <si>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</si>
  <si>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</si>
  <si>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</si>
  <si>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</si>
  <si>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</si>
  <si>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</si>
  <si>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</si>
  <si>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</si>
  <si>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</si>
  <si>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</si>
  <si>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</si>
  <si>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</si>
  <si>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</si>
  <si>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</si>
  <si>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</si>
  <si>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</si>
  <si>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</si>
  <si>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</si>
  <si>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</si>
  <si>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</si>
  <si>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</si>
  <si>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</si>
  <si>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</si>
  <si>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</si>
  <si>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</si>
  <si>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</si>
  <si>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</si>
  <si>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</si>
  <si>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</si>
  <si>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</si>
  <si>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</si>
  <si>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</si>
  <si>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</si>
  <si>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</si>
  <si>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</si>
  <si>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</si>
  <si>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</si>
  <si>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</si>
  <si>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</si>
  <si>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</si>
  <si>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</si>
  <si>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</si>
  <si>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</si>
  <si>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</si>
  <si>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</si>
  <si>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</si>
  <si>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</si>
  <si>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</si>
  <si>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</si>
  <si>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</si>
  <si>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</si>
  <si>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</si>
  <si>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</si>
  <si>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</si>
  <si>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</si>
  <si>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</si>
  <si>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</si>
  <si>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</si>
  <si>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</si>
  <si>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</si>
  <si>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</si>
  <si>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</si>
  <si>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</si>
  <si>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</si>
  <si>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</si>
  <si>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</si>
  <si>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Y</t>
  </si>
  <si>
    <t>exp(x)</t>
  </si>
  <si>
    <t>Wave1</t>
  </si>
  <si>
    <t>Difsq1</t>
  </si>
  <si>
    <t>Difsq2</t>
  </si>
  <si>
    <t>SqDif1</t>
  </si>
  <si>
    <t>Country: Greece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</si>
</sst>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10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logistic!$D$2</c:f>
              <c:strCache>
                <c:ptCount val="1"/>
                <c:pt idx="0">
                  <c:v>Y-Y0C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xVal>
          <c:yVal>
            <c:numRef>
              <c:f>logistic!$D$2:$D$214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0.30021014285714298</c:v>
                </c:pt>
                <c:pt idx="3">
                  <c:v>0.72682457142857138</c:v>
                </c:pt>
                <c:pt idx="4">
                  <c:v>1.327244857142857</c:v>
                </c:pt>
                <c:pt idx="5">
                  <c:v>2.1488725714285715</c:v>
                </c:pt>
                <c:pt idx="6">
                  <c:v>3.2549098571428576</c:v>
                </c:pt>
                <c:pt idx="7">
                  <c:v>4.6769578571428578</c:v>
                </c:pt>
                <c:pt idx="8">
                  <c:v>6.4624181428571426</c:v>
                </c:pt>
                <c:pt idx="9">
                  <c:v>9.0063041428571431</c:v>
                </c:pt>
                <c:pt idx="10">
                  <c:v>12.43502</c:v>
                </c:pt>
                <c:pt idx="11">
                  <c:v>16.558959285714284</c:v>
                </c:pt>
                <c:pt idx="12">
                  <c:v>23.653398857142857</c:v>
                </c:pt>
                <c:pt idx="13">
                  <c:v>32.754506142857139</c:v>
                </c:pt>
                <c:pt idx="14">
                  <c:v>44.699709571428578</c:v>
                </c:pt>
                <c:pt idx="15">
                  <c:v>58.714782857142858</c:v>
                </c:pt>
                <c:pt idx="16">
                  <c:v>76.88539642857144</c:v>
                </c:pt>
                <c:pt idx="17">
                  <c:v>99.006143428571434</c:v>
                </c:pt>
                <c:pt idx="18">
                  <c:v>126.0408562857143</c:v>
                </c:pt>
                <c:pt idx="19">
                  <c:v>155.80906157142857</c:v>
                </c:pt>
                <c:pt idx="20">
                  <c:v>189.92241357142859</c:v>
                </c:pt>
                <c:pt idx="21">
                  <c:v>232.93146585714285</c:v>
                </c:pt>
                <c:pt idx="22">
                  <c:v>287.53810985714284</c:v>
                </c:pt>
                <c:pt idx="23">
                  <c:v>349.96601799999991</c:v>
                </c:pt>
                <c:pt idx="24">
                  <c:v>412.25172128571427</c:v>
                </c:pt>
                <c:pt idx="25">
                  <c:v>489.6111337142857</c:v>
                </c:pt>
                <c:pt idx="26">
                  <c:v>572.86414499999989</c:v>
                </c:pt>
                <c:pt idx="27">
                  <c:v>659.0876565714284</c:v>
                </c:pt>
                <c:pt idx="28">
                  <c:v>741.34523428571424</c:v>
                </c:pt>
                <c:pt idx="29">
                  <c:v>822.62317885714288</c:v>
                </c:pt>
                <c:pt idx="30">
                  <c:v>899.99839157142844</c:v>
                </c:pt>
                <c:pt idx="31">
                  <c:v>980.94452499999989</c:v>
                </c:pt>
                <c:pt idx="32">
                  <c:v>1047.6227765714289</c:v>
                </c:pt>
                <c:pt idx="33">
                  <c:v>1108.7234398571429</c:v>
                </c:pt>
                <c:pt idx="34">
                  <c:v>1164.1833127142856</c:v>
                </c:pt>
                <c:pt idx="35">
                  <c:v>1215.7404537142856</c:v>
                </c:pt>
                <c:pt idx="36">
                  <c:v>1258.0700831428571</c:v>
                </c:pt>
                <c:pt idx="37">
                  <c:v>1296.9235952857143</c:v>
                </c:pt>
                <c:pt idx="38">
                  <c:v>1332.1745855714287</c:v>
                </c:pt>
                <c:pt idx="39">
                  <c:v>1365.5927139999999</c:v>
                </c:pt>
                <c:pt idx="40">
                  <c:v>1397.6835977142857</c:v>
                </c:pt>
                <c:pt idx="41">
                  <c:v>1429.679678142857</c:v>
                </c:pt>
                <c:pt idx="42">
                  <c:v>1459.6058887142858</c:v>
                </c:pt>
                <c:pt idx="43">
                  <c:v>1487.1620192857142</c:v>
                </c:pt>
                <c:pt idx="44">
                  <c:v>1512.237466</c:v>
                </c:pt>
                <c:pt idx="45">
                  <c:v>1534.263409857143</c:v>
                </c:pt>
                <c:pt idx="46">
                  <c:v>1553.7296672857144</c:v>
                </c:pt>
                <c:pt idx="47">
                  <c:v>1570.1622221428574</c:v>
                </c:pt>
                <c:pt idx="48">
                  <c:v>1583.8296837142861</c:v>
                </c:pt>
                <c:pt idx="49">
                  <c:v>1596.5333127142858</c:v>
                </c:pt>
                <c:pt idx="50">
                  <c:v>1608.4469150000002</c:v>
                </c:pt>
                <c:pt idx="51">
                  <c:v>1618.669860142857</c:v>
                </c:pt>
                <c:pt idx="52">
                  <c:v>1627.9763744285715</c:v>
                </c:pt>
                <c:pt idx="53">
                  <c:v>1636.2874549999999</c:v>
                </c:pt>
                <c:pt idx="54">
                  <c:v>1643.8085090000002</c:v>
                </c:pt>
                <c:pt idx="55">
                  <c:v>1651.3453634285713</c:v>
                </c:pt>
                <c:pt idx="56">
                  <c:v>1658.8664174285714</c:v>
                </c:pt>
                <c:pt idx="57">
                  <c:v>1666.4348730000002</c:v>
                </c:pt>
                <c:pt idx="58">
                  <c:v>1674.0823312857144</c:v>
                </c:pt>
                <c:pt idx="59">
                  <c:v>1681.6191857142858</c:v>
                </c:pt>
                <c:pt idx="60">
                  <c:v>1688.7294258571428</c:v>
                </c:pt>
                <c:pt idx="61">
                  <c:v>1695.9976712857142</c:v>
                </c:pt>
                <c:pt idx="62">
                  <c:v>1702.4758901428575</c:v>
                </c:pt>
                <c:pt idx="63">
                  <c:v>1708.3536885714288</c:v>
                </c:pt>
                <c:pt idx="64">
                  <c:v>1713.8364737142858</c:v>
                </c:pt>
                <c:pt idx="65">
                  <c:v>1718.4660300000003</c:v>
                </c:pt>
                <c:pt idx="66">
                  <c:v>1722.9217804285715</c:v>
                </c:pt>
                <c:pt idx="67">
                  <c:v>1727.6619404285716</c:v>
                </c:pt>
                <c:pt idx="68">
                  <c:v>1731.5014699999999</c:v>
                </c:pt>
                <c:pt idx="69">
                  <c:v>1735.8466167142856</c:v>
                </c:pt>
                <c:pt idx="70">
                  <c:v>1740.1759629999999</c:v>
                </c:pt>
                <c:pt idx="71">
                  <c:v>1744.2999022857146</c:v>
                </c:pt>
                <c:pt idx="72">
                  <c:v>1749.2138682857146</c:v>
                </c:pt>
                <c:pt idx="73">
                  <c:v>1754.1594352857144</c:v>
                </c:pt>
                <c:pt idx="74">
                  <c:v>1758.9943985714285</c:v>
                </c:pt>
                <c:pt idx="75">
                  <c:v>1764.2875774285717</c:v>
                </c:pt>
                <c:pt idx="76">
                  <c:v>1770.1021737142858</c:v>
                </c:pt>
                <c:pt idx="77">
                  <c:v>1775.9641715714286</c:v>
                </c:pt>
                <c:pt idx="78">
                  <c:v>1782.078978</c:v>
                </c:pt>
                <c:pt idx="79">
                  <c:v>1787.7671699999999</c:v>
                </c:pt>
                <c:pt idx="80">
                  <c:v>1793.3921600000001</c:v>
                </c:pt>
                <c:pt idx="81">
                  <c:v>1798.8591445714287</c:v>
                </c:pt>
                <c:pt idx="82">
                  <c:v>1804.0259190000004</c:v>
                </c:pt>
                <c:pt idx="83">
                  <c:v>1808.529071142857</c:v>
                </c:pt>
                <c:pt idx="84">
                  <c:v>1812.6530104285712</c:v>
                </c:pt>
                <c:pt idx="85">
                  <c:v>1816.9191545714289</c:v>
                </c:pt>
                <c:pt idx="86">
                  <c:v>1820.6480805714286</c:v>
                </c:pt>
                <c:pt idx="87">
                  <c:v>1824.408607571429</c:v>
                </c:pt>
                <c:pt idx="88">
                  <c:v>1827.9479271428575</c:v>
                </c:pt>
                <c:pt idx="89">
                  <c:v>1831.4082440000002</c:v>
                </c:pt>
                <c:pt idx="90">
                  <c:v>1834.5525501428572</c:v>
                </c:pt>
                <c:pt idx="91">
                  <c:v>1838.1550718571432</c:v>
                </c:pt>
                <c:pt idx="92">
                  <c:v>1841.2203752857145</c:v>
                </c:pt>
                <c:pt idx="93">
                  <c:v>1844.4120829999999</c:v>
                </c:pt>
                <c:pt idx="94">
                  <c:v>1847.256179</c:v>
                </c:pt>
                <c:pt idx="95">
                  <c:v>1850.0528734285715</c:v>
                </c:pt>
                <c:pt idx="96">
                  <c:v>1853.023373714286</c:v>
                </c:pt>
                <c:pt idx="97">
                  <c:v>1856.3888874285715</c:v>
                </c:pt>
                <c:pt idx="98">
                  <c:v>1859.0907785714287</c:v>
                </c:pt>
                <c:pt idx="99">
                  <c:v>1862.8039040000001</c:v>
                </c:pt>
                <c:pt idx="100">
                  <c:v>1866.2800214285717</c:v>
                </c:pt>
                <c:pt idx="101">
                  <c:v>1869.9773462857142</c:v>
                </c:pt>
                <c:pt idx="102">
                  <c:v>1873.5956684285716</c:v>
                </c:pt>
                <c:pt idx="103">
                  <c:v>1877.0875864285717</c:v>
                </c:pt>
                <c:pt idx="104">
                  <c:v>1879.9316824285713</c:v>
                </c:pt>
                <c:pt idx="105">
                  <c:v>1883.2023930000003</c:v>
                </c:pt>
                <c:pt idx="106">
                  <c:v>1885.841082142857</c:v>
                </c:pt>
                <c:pt idx="107">
                  <c:v>1889.1591941428574</c:v>
                </c:pt>
                <c:pt idx="108">
                  <c:v>1892.2876998571428</c:v>
                </c:pt>
                <c:pt idx="109">
                  <c:v>1895.2740007142859</c:v>
                </c:pt>
                <c:pt idx="110">
                  <c:v>1898.5447111428573</c:v>
                </c:pt>
                <c:pt idx="111">
                  <c:v>1902.4158418571428</c:v>
                </c:pt>
                <c:pt idx="112">
                  <c:v>1906.0815655714287</c:v>
                </c:pt>
                <c:pt idx="113">
                  <c:v>1909.9526962857142</c:v>
                </c:pt>
                <c:pt idx="114">
                  <c:v>1913.4130131428572</c:v>
                </c:pt>
                <c:pt idx="115">
                  <c:v>1917.2999442857142</c:v>
                </c:pt>
                <c:pt idx="116">
                  <c:v>1921.3132798571428</c:v>
                </c:pt>
                <c:pt idx="117">
                  <c:v>1925.2792137142858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D9E-4C17-84D7-DE11BEFC803C}"/>
            </c:ext>
          </c:extLst>
        </c:ser>
        <c:ser>
          <c:idx val="1"/>
          <c:order val="1"/>
          <c:tx>
            <c:strRef>
              <c:f>logistic!$E$2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xVal>
          <c:yVal>
            <c:numRef>
              <c:f>logistic!$E$2:$E$214</c:f>
              <c:numCache>
                <c:formatCode>General</c:formatCode>
                <c:ptCount val="213"/>
                <c:pt idx="0">
                  <c:v>0</c:v>
                </c:pt>
                <c:pt idx="1">
                  <c:v>8.5205498006248899</c:v>
                </c:pt>
                <c:pt idx="2">
                  <c:v>10.276451505227961</c:v>
                </c:pt>
                <c:pt idx="3">
                  <c:v>12.391640607097861</c:v>
                </c:pt>
                <c:pt idx="4">
                  <c:v>14.938470697349947</c:v>
                </c:pt>
                <c:pt idx="5">
                  <c:v>18.003340824547781</c:v>
                </c:pt>
                <c:pt idx="6">
                  <c:v>21.689185088617393</c:v>
                </c:pt>
                <c:pt idx="7">
                  <c:v>26.118295648660396</c:v>
                </c:pt>
                <c:pt idx="8">
                  <c:v>31.435472254446861</c:v>
                </c:pt>
                <c:pt idx="9">
                  <c:v>37.811460612303868</c:v>
                </c:pt>
                <c:pt idx="10">
                  <c:v>45.44659501073334</c:v>
                </c:pt>
                <c:pt idx="11">
                  <c:v>54.574492339651243</c:v>
                </c:pt>
                <c:pt idx="12">
                  <c:v>65.465549084981362</c:v>
                </c:pt>
                <c:pt idx="13">
                  <c:v>78.429864575029569</c:v>
                </c:pt>
                <c:pt idx="14">
                  <c:v>93.819049346116316</c:v>
                </c:pt>
                <c:pt idx="15">
                  <c:v>112.02617885444113</c:v>
                </c:pt>
                <c:pt idx="16">
                  <c:v>133.4829317559639</c:v>
                </c:pt>
                <c:pt idx="17">
                  <c:v>158.6527370335383</c:v>
                </c:pt>
                <c:pt idx="18">
                  <c:v>188.01859803088081</c:v>
                </c:pt>
                <c:pt idx="19">
                  <c:v>222.06424738154229</c:v>
                </c:pt>
                <c:pt idx="20">
                  <c:v>261.24752978602874</c:v>
                </c:pt>
                <c:pt idx="21">
                  <c:v>305.9655432416892</c:v>
                </c:pt>
                <c:pt idx="22">
                  <c:v>356.51221079788263</c:v>
                </c:pt>
                <c:pt idx="23">
                  <c:v>413.0306407563989</c:v>
                </c:pt>
                <c:pt idx="24">
                  <c:v>475.46473248116087</c:v>
                </c:pt>
                <c:pt idx="25">
                  <c:v>543.51661821181085</c:v>
                </c:pt>
                <c:pt idx="26">
                  <c:v>616.6180529213301</c:v>
                </c:pt>
                <c:pt idx="27">
                  <c:v>693.92397719485052</c:v>
                </c:pt>
                <c:pt idx="28">
                  <c:v>774.33451545451408</c:v>
                </c:pt>
                <c:pt idx="29">
                  <c:v>856.54748374336987</c:v>
                </c:pt>
                <c:pt idx="30">
                  <c:v>939.13774000590615</c:v>
                </c:pt>
                <c:pt idx="31">
                  <c:v>1020.6538930882429</c:v>
                </c:pt>
                <c:pt idx="32">
                  <c:v>1099.7188153265422</c:v>
                </c:pt>
                <c:pt idx="33">
                  <c:v>1175.1194823712608</c:v>
                </c:pt>
                <c:pt idx="34">
                  <c:v>1245.8742228728552</c:v>
                </c:pt>
                <c:pt idx="35">
                  <c:v>1311.2705936701136</c:v>
                </c:pt>
                <c:pt idx="36">
                  <c:v>1370.8730984213717</c:v>
                </c:pt>
                <c:pt idx="37">
                  <c:v>1424.5051002430944</c:v>
                </c:pt>
                <c:pt idx="38">
                  <c:v>1472.2124225115006</c:v>
                </c:pt>
                <c:pt idx="39">
                  <c:v>1514.2170337518817</c:v>
                </c:pt>
                <c:pt idx="40">
                  <c:v>1550.8683204750464</c:v>
                </c:pt>
                <c:pt idx="41">
                  <c:v>1582.5975403984351</c:v>
                </c:pt>
                <c:pt idx="42">
                  <c:v>1609.8788666473401</c:v>
                </c:pt>
                <c:pt idx="43">
                  <c:v>1633.1985031058603</c:v>
                </c:pt>
                <c:pt idx="44">
                  <c:v>1653.031923940229</c:v>
                </c:pt>
                <c:pt idx="45">
                  <c:v>1669.8284051347925</c:v>
                </c:pt>
                <c:pt idx="46">
                  <c:v>1684.0015874425139</c:v>
                </c:pt>
                <c:pt idx="47">
                  <c:v>1695.9247071963216</c:v>
                </c:pt>
                <c:pt idx="48">
                  <c:v>1705.9292265540769</c:v>
                </c:pt>
                <c:pt idx="49">
                  <c:v>1714.3057876935388</c:v>
                </c:pt>
                <c:pt idx="50">
                  <c:v>1721.3066382374157</c:v>
                </c:pt>
                <c:pt idx="51">
                  <c:v>1727.148887762326</c:v>
                </c:pt>
                <c:pt idx="52">
                  <c:v>1732.0181381082962</c:v>
                </c:pt>
                <c:pt idx="53">
                  <c:v>1736.0721770235432</c:v>
                </c:pt>
                <c:pt idx="54">
                  <c:v>1739.4445365832546</c:v>
                </c:pt>
                <c:pt idx="55">
                  <c:v>1742.2477994884991</c:v>
                </c:pt>
                <c:pt idx="56">
                  <c:v>1744.5765936079843</c:v>
                </c:pt>
                <c:pt idx="57">
                  <c:v>1746.5102536396207</c:v>
                </c:pt>
                <c:pt idx="58">
                  <c:v>1748.1151534523085</c:v>
                </c:pt>
                <c:pt idx="59">
                  <c:v>1749.4467274892827</c:v>
                </c:pt>
                <c:pt idx="60">
                  <c:v>1750.5512076273512</c:v>
                </c:pt>
                <c:pt idx="61">
                  <c:v>1751.4671053579646</c:v>
                </c:pt>
                <c:pt idx="62">
                  <c:v>1752.2264697176347</c:v>
                </c:pt>
                <c:pt idx="63">
                  <c:v>1752.8559501895061</c:v>
                </c:pt>
                <c:pt idx="64">
                  <c:v>1753.3776916042427</c:v>
                </c:pt>
                <c:pt idx="65">
                  <c:v>1753.8100854033555</c:v>
                </c:pt>
                <c:pt idx="66">
                  <c:v>1754.1683988225238</c:v>
                </c:pt>
                <c:pt idx="67">
                  <c:v>1754.4653008088142</c:v>
                </c:pt>
                <c:pt idx="68">
                  <c:v>1754.7113009197287</c:v>
                </c:pt>
                <c:pt idx="69">
                  <c:v>1754.9151151222272</c:v>
                </c:pt>
                <c:pt idx="70">
                  <c:v>1755.0839703380575</c:v>
                </c:pt>
                <c:pt idx="71">
                  <c:v>1755.2238577672133</c:v>
                </c:pt>
                <c:pt idx="72">
                  <c:v>1755.3397434502408</c:v>
                </c:pt>
                <c:pt idx="73">
                  <c:v>1755.4357431816895</c:v>
                </c:pt>
                <c:pt idx="74">
                  <c:v>1755.5152677376368</c:v>
                </c:pt>
                <c:pt idx="75">
                  <c:v>1755.5811434057671</c:v>
                </c:pt>
                <c:pt idx="76">
                  <c:v>1755.6357119839629</c:v>
                </c:pt>
                <c:pt idx="77">
                  <c:v>1755.6809137214095</c:v>
                </c:pt>
                <c:pt idx="78">
                  <c:v>1755.7183560957931</c:v>
                </c:pt>
                <c:pt idx="79">
                  <c:v>1755.7493708343627</c:v>
                </c:pt>
                <c:pt idx="80">
                  <c:v>1755.7750611808003</c:v>
                </c:pt>
                <c:pt idx="81">
                  <c:v>1755.7963410712944</c:v>
                </c:pt>
                <c:pt idx="82">
                  <c:v>1755.813967601192</c:v>
                </c:pt>
                <c:pt idx="83">
                  <c:v>1755.8285679288715</c:v>
                </c:pt>
                <c:pt idx="84">
                  <c:v>1755.8406615682793</c:v>
                </c:pt>
                <c:pt idx="85">
                  <c:v>1755.8506788593684</c:v>
                </c:pt>
                <c:pt idx="86">
                  <c:v>1755.8589762709589</c:v>
                </c:pt>
                <c:pt idx="87">
                  <c:v>1755.8658490787068</c:v>
                </c:pt>
                <c:pt idx="88">
                  <c:v>1755.8715418680486</c:v>
                </c:pt>
                <c:pt idx="89">
                  <c:v>1755.8762572350224</c:v>
                </c:pt>
                <c:pt idx="90">
                  <c:v>1755.8801629939978</c:v>
                </c:pt>
                <c:pt idx="91">
                  <c:v>1755.8833981484195</c:v>
                </c:pt>
                <c:pt idx="92">
                  <c:v>1755.8860778367687</c:v>
                </c:pt>
                <c:pt idx="93">
                  <c:v>1755.8882974295802</c:v>
                </c:pt>
                <c:pt idx="94">
                  <c:v>1755.8901359231829</c:v>
                </c:pt>
                <c:pt idx="95">
                  <c:v>1755.8916587508695</c:v>
                </c:pt>
                <c:pt idx="96">
                  <c:v>1755.8929201114731</c:v>
                </c:pt>
                <c:pt idx="97">
                  <c:v>1755.8939648981905</c:v>
                </c:pt>
                <c:pt idx="98">
                  <c:v>1755.8948302962656</c:v>
                </c:pt>
                <c:pt idx="99">
                  <c:v>1755.8955471063821</c:v>
                </c:pt>
                <c:pt idx="100">
                  <c:v>1755.8961408408475</c:v>
                </c:pt>
                <c:pt idx="101">
                  <c:v>1755.8966326315769</c:v>
                </c:pt>
                <c:pt idx="102">
                  <c:v>1755.8970399821862</c:v>
                </c:pt>
                <c:pt idx="103">
                  <c:v>1755.8973773909543</c:v>
                </c:pt>
                <c:pt idx="104">
                  <c:v>1755.8976568668304</c:v>
                </c:pt>
                <c:pt idx="105">
                  <c:v>1755.897888356845</c:v>
                </c:pt>
                <c:pt idx="106">
                  <c:v>1755.898080100136</c:v>
                </c:pt>
                <c:pt idx="107">
                  <c:v>1755.8982389211894</c:v>
                </c:pt>
                <c:pt idx="108">
                  <c:v>1755.8983704727355</c:v>
                </c:pt>
                <c:pt idx="109">
                  <c:v>1755.8984794369326</c:v>
                </c:pt>
                <c:pt idx="110">
                  <c:v>1755.8985696920181</c:v>
                </c:pt>
                <c:pt idx="111">
                  <c:v>1755.8986444503385</c:v>
                </c:pt>
                <c:pt idx="112">
                  <c:v>1755.8987063726809</c:v>
                </c:pt>
                <c:pt idx="113">
                  <c:v>1755.8987576629781</c:v>
                </c:pt>
                <c:pt idx="114">
                  <c:v>1755.8988001467478</c:v>
                </c:pt>
                <c:pt idx="115">
                  <c:v>1755.8988353360683</c:v>
                </c:pt>
                <c:pt idx="116">
                  <c:v>1755.8988644833928</c:v>
                </c:pt>
                <c:pt idx="117">
                  <c:v>1755.8988886261311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D9E-4C17-84D7-DE11BEFC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27072"/>
        <c:axId val="158229248"/>
      </c:scatterChart>
      <c:valAx>
        <c:axId val="15822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9248"/>
        <c:crosses val="autoZero"/>
        <c:crossBetween val="midCat"/>
      </c:valAx>
      <c:valAx>
        <c:axId val="1582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1.5800571428571608E-2</c:v>
                </c:pt>
                <c:pt idx="3">
                  <c:v>0.14220485714285702</c:v>
                </c:pt>
                <c:pt idx="4">
                  <c:v>0.31601071428571414</c:v>
                </c:pt>
                <c:pt idx="5">
                  <c:v>0.53721814285714309</c:v>
                </c:pt>
                <c:pt idx="6">
                  <c:v>0.82162771428571479</c:v>
                </c:pt>
                <c:pt idx="7">
                  <c:v>1.1376384285714289</c:v>
                </c:pt>
                <c:pt idx="8">
                  <c:v>1.5010507142857135</c:v>
                </c:pt>
                <c:pt idx="9">
                  <c:v>2.2594764285714302</c:v>
                </c:pt>
                <c:pt idx="10">
                  <c:v>3.1443062857142854</c:v>
                </c:pt>
                <c:pt idx="11">
                  <c:v>3.839529714285713</c:v>
                </c:pt>
                <c:pt idx="12">
                  <c:v>6.810030000000002</c:v>
                </c:pt>
                <c:pt idx="13">
                  <c:v>8.8166977142857093</c:v>
                </c:pt>
                <c:pt idx="14">
                  <c:v>11.660793857142867</c:v>
                </c:pt>
                <c:pt idx="15">
                  <c:v>13.730663714285708</c:v>
                </c:pt>
                <c:pt idx="16">
                  <c:v>17.886204000000003</c:v>
                </c:pt>
                <c:pt idx="17">
                  <c:v>21.836337428571422</c:v>
                </c:pt>
                <c:pt idx="18">
                  <c:v>26.750303285714292</c:v>
                </c:pt>
                <c:pt idx="19">
                  <c:v>29.483795714285701</c:v>
                </c:pt>
                <c:pt idx="20">
                  <c:v>33.828942428571452</c:v>
                </c:pt>
                <c:pt idx="21">
                  <c:v>42.724642714285693</c:v>
                </c:pt>
                <c:pt idx="22">
                  <c:v>54.322234428571448</c:v>
                </c:pt>
                <c:pt idx="23">
                  <c:v>62.143498571428495</c:v>
                </c:pt>
                <c:pt idx="24">
                  <c:v>62.001293714285794</c:v>
                </c:pt>
                <c:pt idx="25">
                  <c:v>77.075002857142863</c:v>
                </c:pt>
                <c:pt idx="26">
                  <c:v>82.968601714285626</c:v>
                </c:pt>
                <c:pt idx="27">
                  <c:v>85.939101999999934</c:v>
                </c:pt>
                <c:pt idx="28">
                  <c:v>81.973168142857276</c:v>
                </c:pt>
                <c:pt idx="29">
                  <c:v>80.993535000000065</c:v>
                </c:pt>
                <c:pt idx="30">
                  <c:v>77.090803142856998</c:v>
                </c:pt>
                <c:pt idx="31">
                  <c:v>80.661723857142874</c:v>
                </c:pt>
                <c:pt idx="32">
                  <c:v>66.393842000000291</c:v>
                </c:pt>
                <c:pt idx="33">
                  <c:v>60.816253714285494</c:v>
                </c:pt>
                <c:pt idx="34">
                  <c:v>55.175463285714159</c:v>
                </c:pt>
                <c:pt idx="35">
                  <c:v>51.272731428571433</c:v>
                </c:pt>
                <c:pt idx="36">
                  <c:v>42.045219857142911</c:v>
                </c:pt>
                <c:pt idx="37">
                  <c:v>38.56910257142863</c:v>
                </c:pt>
                <c:pt idx="38">
                  <c:v>34.966580714285783</c:v>
                </c:pt>
                <c:pt idx="39">
                  <c:v>33.13371885714264</c:v>
                </c:pt>
                <c:pt idx="40">
                  <c:v>31.806474142857265</c:v>
                </c:pt>
                <c:pt idx="41">
                  <c:v>31.711670857142732</c:v>
                </c:pt>
                <c:pt idx="42">
                  <c:v>29.641801000000211</c:v>
                </c:pt>
                <c:pt idx="43">
                  <c:v>27.27172099999984</c:v>
                </c:pt>
                <c:pt idx="44">
                  <c:v>24.791037142857245</c:v>
                </c:pt>
                <c:pt idx="45">
                  <c:v>21.741534285714348</c:v>
                </c:pt>
                <c:pt idx="46">
                  <c:v>19.181847857142881</c:v>
                </c:pt>
                <c:pt idx="47">
                  <c:v>16.14814528571446</c:v>
                </c:pt>
                <c:pt idx="48">
                  <c:v>13.383052000000131</c:v>
                </c:pt>
                <c:pt idx="49">
                  <c:v>12.419219428571065</c:v>
                </c:pt>
                <c:pt idx="50">
                  <c:v>11.62919271428586</c:v>
                </c:pt>
                <c:pt idx="51">
                  <c:v>9.9385355714282433</c:v>
                </c:pt>
                <c:pt idx="52">
                  <c:v>9.0221047142858843</c:v>
                </c:pt>
                <c:pt idx="53">
                  <c:v>8.0266709999998476</c:v>
                </c:pt>
                <c:pt idx="54">
                  <c:v>7.2366444285717053</c:v>
                </c:pt>
                <c:pt idx="55">
                  <c:v>7.252444857142561</c:v>
                </c:pt>
                <c:pt idx="56">
                  <c:v>7.2366444285714779</c:v>
                </c:pt>
                <c:pt idx="57">
                  <c:v>7.2840460000002141</c:v>
                </c:pt>
                <c:pt idx="58">
                  <c:v>7.3630487142856937</c:v>
                </c:pt>
                <c:pt idx="59">
                  <c:v>7.2524448571427884</c:v>
                </c:pt>
                <c:pt idx="60">
                  <c:v>6.8258305714284662</c:v>
                </c:pt>
                <c:pt idx="61">
                  <c:v>6.983835857142819</c:v>
                </c:pt>
                <c:pt idx="62">
                  <c:v>6.1938092857146758</c:v>
                </c:pt>
                <c:pt idx="63">
                  <c:v>5.5933888571428243</c:v>
                </c:pt>
                <c:pt idx="64">
                  <c:v>5.1983755714284117</c:v>
                </c:pt>
                <c:pt idx="65">
                  <c:v>4.345146714285872</c:v>
                </c:pt>
                <c:pt idx="66">
                  <c:v>4.1713408571426926</c:v>
                </c:pt>
                <c:pt idx="67">
                  <c:v>4.4557504285714886</c:v>
                </c:pt>
                <c:pt idx="68">
                  <c:v>3.555119999999758</c:v>
                </c:pt>
                <c:pt idx="69">
                  <c:v>4.060737142857076</c:v>
                </c:pt>
                <c:pt idx="70">
                  <c:v>4.0449367142857655</c:v>
                </c:pt>
                <c:pt idx="71">
                  <c:v>3.83952971428607</c:v>
                </c:pt>
                <c:pt idx="72">
                  <c:v>4.6295564285715018</c:v>
                </c:pt>
                <c:pt idx="73">
                  <c:v>4.6611574285711841</c:v>
                </c:pt>
                <c:pt idx="74">
                  <c:v>4.5505537142855674</c:v>
                </c:pt>
                <c:pt idx="75">
                  <c:v>5.008769285714604</c:v>
                </c:pt>
                <c:pt idx="76">
                  <c:v>5.530186714285489</c:v>
                </c:pt>
                <c:pt idx="77">
                  <c:v>5.5775882857142252</c:v>
                </c:pt>
                <c:pt idx="78">
                  <c:v>5.8303968571428841</c:v>
                </c:pt>
                <c:pt idx="79">
                  <c:v>5.4037824285712732</c:v>
                </c:pt>
                <c:pt idx="80">
                  <c:v>5.3405804285716814</c:v>
                </c:pt>
                <c:pt idx="81">
                  <c:v>5.1825750000000399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2.2777474094616546E-2</c:v>
                </c:pt>
                <c:pt idx="3">
                  <c:v>0.13021494533096137</c:v>
                </c:pt>
                <c:pt idx="4">
                  <c:v>0.36068548174931303</c:v>
                </c:pt>
                <c:pt idx="5">
                  <c:v>0.74214665616252162</c:v>
                </c:pt>
                <c:pt idx="6">
                  <c:v>1.296768809805221</c:v>
                </c:pt>
                <c:pt idx="7">
                  <c:v>2.0422386130493644</c:v>
                </c:pt>
                <c:pt idx="8">
                  <c:v>2.9922266994264475</c:v>
                </c:pt>
                <c:pt idx="9">
                  <c:v>4.1565317374668078</c:v>
                </c:pt>
                <c:pt idx="10">
                  <c:v>5.5410839319630618</c:v>
                </c:pt>
                <c:pt idx="11">
                  <c:v>7.1478925892682206</c:v>
                </c:pt>
                <c:pt idx="12">
                  <c:v>8.9749843292347879</c:v>
                </c:pt>
                <c:pt idx="13">
                  <c:v>11.016360998756012</c:v>
                </c:pt>
                <c:pt idx="14">
                  <c:v>13.261996984442469</c:v>
                </c:pt>
                <c:pt idx="15">
                  <c:v>15.697889846504181</c:v>
                </c:pt>
                <c:pt idx="16">
                  <c:v>18.306174077527096</c:v>
                </c:pt>
                <c:pt idx="17">
                  <c:v>21.065304453256953</c:v>
                </c:pt>
                <c:pt idx="18">
                  <c:v>23.950312474188539</c:v>
                </c:pt>
                <c:pt idx="19">
                  <c:v>26.933136606044339</c:v>
                </c:pt>
                <c:pt idx="20">
                  <c:v>29.983024340075652</c:v>
                </c:pt>
                <c:pt idx="21">
                  <c:v>33.067001501682569</c:v>
                </c:pt>
                <c:pt idx="22">
                  <c:v>36.150401767295932</c:v>
                </c:pt>
                <c:pt idx="23">
                  <c:v>39.197447056092074</c:v>
                </c:pt>
                <c:pt idx="24">
                  <c:v>42.171867407969728</c:v>
                </c:pt>
                <c:pt idx="25">
                  <c:v>45.037547209520824</c:v>
                </c:pt>
                <c:pt idx="26">
                  <c:v>47.759183250823789</c:v>
                </c:pt>
                <c:pt idx="27">
                  <c:v>50.30293914620389</c:v>
                </c:pt>
                <c:pt idx="28">
                  <c:v>52.63708017887361</c:v>
                </c:pt>
                <c:pt idx="29">
                  <c:v>54.732572665064382</c:v>
                </c:pt>
                <c:pt idx="30">
                  <c:v>56.56363249287692</c:v>
                </c:pt>
                <c:pt idx="31">
                  <c:v>58.10820857020294</c:v>
                </c:pt>
                <c:pt idx="32">
                  <c:v>59.348388489995401</c:v>
                </c:pt>
                <c:pt idx="33">
                  <c:v>60.270715744939729</c:v>
                </c:pt>
                <c:pt idx="34">
                  <c:v>60.866410233152543</c:v>
                </c:pt>
                <c:pt idx="35">
                  <c:v>61.131486510861649</c:v>
                </c:pt>
                <c:pt idx="36">
                  <c:v>61.066767172119086</c:v>
                </c:pt>
                <c:pt idx="37">
                  <c:v>60.67779176437039</c:v>
                </c:pt>
                <c:pt idx="38">
                  <c:v>59.974624671400022</c:v>
                </c:pt>
                <c:pt idx="39">
                  <c:v>58.971568300206862</c:v>
                </c:pt>
                <c:pt idx="40">
                  <c:v>57.686790588302884</c:v>
                </c:pt>
                <c:pt idx="41">
                  <c:v>56.14187820432636</c:v>
                </c:pt>
                <c:pt idx="42">
                  <c:v>54.361328762734452</c:v>
                </c:pt>
                <c:pt idx="43">
                  <c:v>52.371996844997852</c:v>
                </c:pt>
                <c:pt idx="44">
                  <c:v>50.202509567756579</c:v>
                </c:pt>
                <c:pt idx="45">
                  <c:v>47.882667837684686</c:v>
                </c:pt>
                <c:pt idx="46">
                  <c:v>45.442849281377477</c:v>
                </c:pt>
                <c:pt idx="47">
                  <c:v>42.913428157316233</c:v>
                </c:pt>
                <c:pt idx="48">
                  <c:v>40.324226388242828</c:v>
                </c:pt>
                <c:pt idx="49">
                  <c:v>37.704008257458739</c:v>
                </c:pt>
                <c:pt idx="50">
                  <c:v>35.08002936868067</c:v>
                </c:pt>
                <c:pt idx="51">
                  <c:v>32.477648264789742</c:v>
                </c:pt>
                <c:pt idx="52">
                  <c:v>29.920006731885021</c:v>
                </c:pt>
                <c:pt idx="53">
                  <c:v>27.427782379706532</c:v>
                </c:pt>
                <c:pt idx="54">
                  <c:v>25.019014683737876</c:v>
                </c:pt>
                <c:pt idx="55">
                  <c:v>22.709003387625017</c:v>
                </c:pt>
                <c:pt idx="56">
                  <c:v>20.510276076142478</c:v>
                </c:pt>
                <c:pt idx="57">
                  <c:v>18.432619904609961</c:v>
                </c:pt>
                <c:pt idx="58">
                  <c:v>16.483170960632943</c:v>
                </c:pt>
                <c:pt idx="59">
                  <c:v>14.666553571639744</c:v>
                </c:pt>
                <c:pt idx="60">
                  <c:v>12.985061072999486</c:v>
                </c:pt>
                <c:pt idx="61">
                  <c:v>11.438869115913185</c:v>
                </c:pt>
                <c:pt idx="62">
                  <c:v>10.026272505800565</c:v>
                </c:pt>
                <c:pt idx="63">
                  <c:v>8.743936791261806</c:v>
                </c:pt>
                <c:pt idx="64">
                  <c:v>7.5871563307850494</c:v>
                </c:pt>
                <c:pt idx="65">
                  <c:v>6.5501113011850123</c:v>
                </c:pt>
                <c:pt idx="66">
                  <c:v>5.6261170253686119</c:v>
                </c:pt>
                <c:pt idx="67">
                  <c:v>4.8078600325642924</c:v>
                </c:pt>
                <c:pt idx="68">
                  <c:v>4.087616367594527</c:v>
                </c:pt>
                <c:pt idx="69">
                  <c:v>3.4574487863699277</c:v>
                </c:pt>
                <c:pt idx="70">
                  <c:v>2.9093805670863104</c:v>
                </c:pt>
                <c:pt idx="71">
                  <c:v>2.4355446919709238</c:v>
                </c:pt>
                <c:pt idx="72">
                  <c:v>2.0283080820010362</c:v>
                </c:pt>
                <c:pt idx="73">
                  <c:v>1.6803713742202546</c:v>
                </c:pt>
                <c:pt idx="74">
                  <c:v>1.3848454037642541</c:v>
                </c:pt>
                <c:pt idx="75">
                  <c:v>1.135306083939956</c:v>
                </c:pt>
                <c:pt idx="76">
                  <c:v>0.92582976817062501</c:v>
                </c:pt>
                <c:pt idx="77">
                  <c:v>0.75101143380047619</c:v>
                </c:pt>
                <c:pt idx="78">
                  <c:v>0.60596816091881289</c:v>
                </c:pt>
                <c:pt idx="79">
                  <c:v>0.48633040431600955</c:v>
                </c:pt>
                <c:pt idx="80">
                  <c:v>0.38822349049454058</c:v>
                </c:pt>
                <c:pt idx="81">
                  <c:v>0.30824163249777403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63328"/>
        <c:axId val="266164864"/>
      </c:scatterChart>
      <c:valAx>
        <c:axId val="2661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64864"/>
        <c:crosses val="autoZero"/>
        <c:crossBetween val="midCat"/>
      </c:valAx>
      <c:valAx>
        <c:axId val="2661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6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0.30021014285714298</c:v>
                </c:pt>
                <c:pt idx="3">
                  <c:v>0.72682457142857138</c:v>
                </c:pt>
                <c:pt idx="4">
                  <c:v>1.327244857142857</c:v>
                </c:pt>
                <c:pt idx="5">
                  <c:v>2.1488725714285715</c:v>
                </c:pt>
                <c:pt idx="6">
                  <c:v>3.2549098571428576</c:v>
                </c:pt>
                <c:pt idx="7">
                  <c:v>4.6769578571428578</c:v>
                </c:pt>
                <c:pt idx="8">
                  <c:v>6.4624181428571426</c:v>
                </c:pt>
                <c:pt idx="9">
                  <c:v>9.0063041428571431</c:v>
                </c:pt>
                <c:pt idx="10">
                  <c:v>12.43502</c:v>
                </c:pt>
                <c:pt idx="11">
                  <c:v>16.558959285714284</c:v>
                </c:pt>
                <c:pt idx="12">
                  <c:v>23.653398857142857</c:v>
                </c:pt>
                <c:pt idx="13">
                  <c:v>32.754506142857139</c:v>
                </c:pt>
                <c:pt idx="14">
                  <c:v>44.699709571428578</c:v>
                </c:pt>
                <c:pt idx="15">
                  <c:v>58.714782857142858</c:v>
                </c:pt>
                <c:pt idx="16">
                  <c:v>76.88539642857144</c:v>
                </c:pt>
                <c:pt idx="17">
                  <c:v>99.006143428571434</c:v>
                </c:pt>
                <c:pt idx="18">
                  <c:v>126.0408562857143</c:v>
                </c:pt>
                <c:pt idx="19">
                  <c:v>155.80906157142857</c:v>
                </c:pt>
                <c:pt idx="20">
                  <c:v>189.92241357142859</c:v>
                </c:pt>
                <c:pt idx="21">
                  <c:v>232.93146585714285</c:v>
                </c:pt>
                <c:pt idx="22">
                  <c:v>287.53810985714284</c:v>
                </c:pt>
                <c:pt idx="23">
                  <c:v>349.96601799999991</c:v>
                </c:pt>
                <c:pt idx="24">
                  <c:v>412.25172128571427</c:v>
                </c:pt>
                <c:pt idx="25">
                  <c:v>489.6111337142857</c:v>
                </c:pt>
                <c:pt idx="26">
                  <c:v>572.86414499999989</c:v>
                </c:pt>
                <c:pt idx="27">
                  <c:v>659.0876565714284</c:v>
                </c:pt>
                <c:pt idx="28">
                  <c:v>741.34523428571424</c:v>
                </c:pt>
                <c:pt idx="29">
                  <c:v>822.62317885714288</c:v>
                </c:pt>
                <c:pt idx="30">
                  <c:v>899.99839157142844</c:v>
                </c:pt>
                <c:pt idx="31">
                  <c:v>980.94452499999989</c:v>
                </c:pt>
                <c:pt idx="32">
                  <c:v>1047.6227765714289</c:v>
                </c:pt>
                <c:pt idx="33">
                  <c:v>1108.7234398571429</c:v>
                </c:pt>
                <c:pt idx="34">
                  <c:v>1164.1833127142856</c:v>
                </c:pt>
                <c:pt idx="35">
                  <c:v>1215.7404537142856</c:v>
                </c:pt>
                <c:pt idx="36">
                  <c:v>1258.0700831428571</c:v>
                </c:pt>
                <c:pt idx="37">
                  <c:v>1296.9235952857143</c:v>
                </c:pt>
                <c:pt idx="38">
                  <c:v>1332.1745855714287</c:v>
                </c:pt>
                <c:pt idx="39">
                  <c:v>1365.5927139999999</c:v>
                </c:pt>
                <c:pt idx="40">
                  <c:v>1397.6835977142857</c:v>
                </c:pt>
                <c:pt idx="41">
                  <c:v>1429.679678142857</c:v>
                </c:pt>
                <c:pt idx="42">
                  <c:v>1459.6058887142858</c:v>
                </c:pt>
                <c:pt idx="43">
                  <c:v>1487.1620192857142</c:v>
                </c:pt>
                <c:pt idx="44">
                  <c:v>1512.237466</c:v>
                </c:pt>
                <c:pt idx="45">
                  <c:v>1534.263409857143</c:v>
                </c:pt>
                <c:pt idx="46">
                  <c:v>1553.7296672857144</c:v>
                </c:pt>
                <c:pt idx="47">
                  <c:v>1570.1622221428574</c:v>
                </c:pt>
                <c:pt idx="48">
                  <c:v>1583.8296837142861</c:v>
                </c:pt>
                <c:pt idx="49">
                  <c:v>1596.5333127142858</c:v>
                </c:pt>
                <c:pt idx="50">
                  <c:v>1608.4469150000002</c:v>
                </c:pt>
                <c:pt idx="51">
                  <c:v>1618.669860142857</c:v>
                </c:pt>
                <c:pt idx="52">
                  <c:v>1627.9763744285715</c:v>
                </c:pt>
                <c:pt idx="53">
                  <c:v>1636.2874549999999</c:v>
                </c:pt>
                <c:pt idx="54">
                  <c:v>1643.8085090000002</c:v>
                </c:pt>
                <c:pt idx="55">
                  <c:v>1651.3453634285713</c:v>
                </c:pt>
                <c:pt idx="56">
                  <c:v>1658.8664174285714</c:v>
                </c:pt>
                <c:pt idx="57">
                  <c:v>1666.4348730000002</c:v>
                </c:pt>
                <c:pt idx="58">
                  <c:v>1674.0823312857144</c:v>
                </c:pt>
                <c:pt idx="59">
                  <c:v>1681.6191857142858</c:v>
                </c:pt>
                <c:pt idx="60">
                  <c:v>1688.7294258571428</c:v>
                </c:pt>
                <c:pt idx="61">
                  <c:v>1695.9976712857142</c:v>
                </c:pt>
                <c:pt idx="62">
                  <c:v>1702.4758901428575</c:v>
                </c:pt>
                <c:pt idx="63">
                  <c:v>1708.3536885714288</c:v>
                </c:pt>
                <c:pt idx="64">
                  <c:v>1713.8364737142858</c:v>
                </c:pt>
                <c:pt idx="65">
                  <c:v>1718.4660300000003</c:v>
                </c:pt>
                <c:pt idx="66">
                  <c:v>1722.9217804285715</c:v>
                </c:pt>
                <c:pt idx="67">
                  <c:v>1727.6619404285716</c:v>
                </c:pt>
                <c:pt idx="68">
                  <c:v>1731.5014699999999</c:v>
                </c:pt>
                <c:pt idx="69">
                  <c:v>1735.8466167142856</c:v>
                </c:pt>
                <c:pt idx="70">
                  <c:v>1740.1759629999999</c:v>
                </c:pt>
                <c:pt idx="71">
                  <c:v>1744.2999022857146</c:v>
                </c:pt>
                <c:pt idx="72">
                  <c:v>1749.2138682857146</c:v>
                </c:pt>
                <c:pt idx="73">
                  <c:v>1754.1594352857144</c:v>
                </c:pt>
                <c:pt idx="74">
                  <c:v>1758.9943985714285</c:v>
                </c:pt>
                <c:pt idx="75">
                  <c:v>1764.2875774285717</c:v>
                </c:pt>
                <c:pt idx="76">
                  <c:v>1770.1021737142858</c:v>
                </c:pt>
                <c:pt idx="77">
                  <c:v>1775.9641715714286</c:v>
                </c:pt>
                <c:pt idx="78">
                  <c:v>1782.078978</c:v>
                </c:pt>
                <c:pt idx="79">
                  <c:v>1787.7671699999999</c:v>
                </c:pt>
                <c:pt idx="80">
                  <c:v>1793.3921600000001</c:v>
                </c:pt>
                <c:pt idx="81">
                  <c:v>1798.8591445714287</c:v>
                </c:pt>
                <c:pt idx="82">
                  <c:v>1804.0259190000004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7.4644130315874202</c:v>
                </c:pt>
                <c:pt idx="4">
                  <c:v>38.418442554684681</c:v>
                </c:pt>
                <c:pt idx="5">
                  <c:v>56.070544748267977</c:v>
                </c:pt>
                <c:pt idx="6">
                  <c:v>56.070544748267977</c:v>
                </c:pt>
                <c:pt idx="7">
                  <c:v>56.070544748267977</c:v>
                </c:pt>
                <c:pt idx="8">
                  <c:v>56.070544748267977</c:v>
                </c:pt>
                <c:pt idx="9">
                  <c:v>56.070544748267977</c:v>
                </c:pt>
                <c:pt idx="10">
                  <c:v>56.070544748267977</c:v>
                </c:pt>
                <c:pt idx="11">
                  <c:v>56.070544748267977</c:v>
                </c:pt>
                <c:pt idx="12">
                  <c:v>56.070544748267977</c:v>
                </c:pt>
                <c:pt idx="13">
                  <c:v>56.070544748267977</c:v>
                </c:pt>
                <c:pt idx="14">
                  <c:v>56.070544748267977</c:v>
                </c:pt>
                <c:pt idx="15">
                  <c:v>56.070544748267977</c:v>
                </c:pt>
                <c:pt idx="16">
                  <c:v>56.070544748267977</c:v>
                </c:pt>
                <c:pt idx="17">
                  <c:v>56.070544748267977</c:v>
                </c:pt>
                <c:pt idx="18">
                  <c:v>56.070544748267977</c:v>
                </c:pt>
                <c:pt idx="19">
                  <c:v>56.070544748267977</c:v>
                </c:pt>
                <c:pt idx="20">
                  <c:v>56.070544748267977</c:v>
                </c:pt>
                <c:pt idx="21">
                  <c:v>56.070544748267977</c:v>
                </c:pt>
                <c:pt idx="22">
                  <c:v>56.070544748267977</c:v>
                </c:pt>
                <c:pt idx="23">
                  <c:v>56.070544748267977</c:v>
                </c:pt>
                <c:pt idx="24">
                  <c:v>56.070544748267977</c:v>
                </c:pt>
                <c:pt idx="25">
                  <c:v>56.070544748267977</c:v>
                </c:pt>
                <c:pt idx="26">
                  <c:v>56.070544748267977</c:v>
                </c:pt>
                <c:pt idx="27">
                  <c:v>56.070544748267977</c:v>
                </c:pt>
                <c:pt idx="28">
                  <c:v>56.070544748267977</c:v>
                </c:pt>
                <c:pt idx="29">
                  <c:v>56.070544748267977</c:v>
                </c:pt>
                <c:pt idx="30">
                  <c:v>56.070544748267977</c:v>
                </c:pt>
                <c:pt idx="31">
                  <c:v>56.070544748267977</c:v>
                </c:pt>
                <c:pt idx="32">
                  <c:v>56.070544748267977</c:v>
                </c:pt>
                <c:pt idx="33">
                  <c:v>56.070544748267977</c:v>
                </c:pt>
                <c:pt idx="34">
                  <c:v>56.070544748267977</c:v>
                </c:pt>
                <c:pt idx="35">
                  <c:v>56.070544748267977</c:v>
                </c:pt>
                <c:pt idx="36">
                  <c:v>56.070544748267977</c:v>
                </c:pt>
                <c:pt idx="37">
                  <c:v>56.070544748267977</c:v>
                </c:pt>
                <c:pt idx="38">
                  <c:v>56.070544748267977</c:v>
                </c:pt>
                <c:pt idx="39">
                  <c:v>56.070544748267977</c:v>
                </c:pt>
                <c:pt idx="40">
                  <c:v>56.070544748267977</c:v>
                </c:pt>
                <c:pt idx="41">
                  <c:v>56.070544748267977</c:v>
                </c:pt>
                <c:pt idx="42">
                  <c:v>56.070544748267977</c:v>
                </c:pt>
                <c:pt idx="43">
                  <c:v>56.070544748267977</c:v>
                </c:pt>
                <c:pt idx="44">
                  <c:v>56.070544748267977</c:v>
                </c:pt>
                <c:pt idx="45">
                  <c:v>56.070544748267977</c:v>
                </c:pt>
                <c:pt idx="46">
                  <c:v>56.070544748267977</c:v>
                </c:pt>
                <c:pt idx="47">
                  <c:v>56.070544748267977</c:v>
                </c:pt>
                <c:pt idx="48">
                  <c:v>56.070544748267977</c:v>
                </c:pt>
                <c:pt idx="49">
                  <c:v>56.070544748267977</c:v>
                </c:pt>
                <c:pt idx="50">
                  <c:v>56.070544748267977</c:v>
                </c:pt>
                <c:pt idx="51">
                  <c:v>56.070544748267977</c:v>
                </c:pt>
                <c:pt idx="52">
                  <c:v>56.070544748267977</c:v>
                </c:pt>
                <c:pt idx="53">
                  <c:v>56.070544748267977</c:v>
                </c:pt>
                <c:pt idx="54">
                  <c:v>56.070544748267977</c:v>
                </c:pt>
                <c:pt idx="55">
                  <c:v>56.070544748267977</c:v>
                </c:pt>
                <c:pt idx="56">
                  <c:v>56.070544748267977</c:v>
                </c:pt>
                <c:pt idx="57">
                  <c:v>56.070544748267977</c:v>
                </c:pt>
                <c:pt idx="58">
                  <c:v>56.070544748267977</c:v>
                </c:pt>
                <c:pt idx="59">
                  <c:v>56.070544748267977</c:v>
                </c:pt>
                <c:pt idx="60">
                  <c:v>56.070544748267977</c:v>
                </c:pt>
                <c:pt idx="61">
                  <c:v>56.070544748267977</c:v>
                </c:pt>
                <c:pt idx="62">
                  <c:v>56.070544748267977</c:v>
                </c:pt>
                <c:pt idx="63">
                  <c:v>56.070544748267977</c:v>
                </c:pt>
                <c:pt idx="64">
                  <c:v>56.070544748267977</c:v>
                </c:pt>
                <c:pt idx="65">
                  <c:v>56.070544748267977</c:v>
                </c:pt>
                <c:pt idx="66">
                  <c:v>56.070544748267977</c:v>
                </c:pt>
                <c:pt idx="67">
                  <c:v>56.070544748267977</c:v>
                </c:pt>
                <c:pt idx="68">
                  <c:v>56.070544748267977</c:v>
                </c:pt>
                <c:pt idx="69">
                  <c:v>56.070544748267977</c:v>
                </c:pt>
                <c:pt idx="70">
                  <c:v>56.070544748267977</c:v>
                </c:pt>
                <c:pt idx="71">
                  <c:v>56.070544748267977</c:v>
                </c:pt>
                <c:pt idx="72">
                  <c:v>56.070544748267977</c:v>
                </c:pt>
                <c:pt idx="73">
                  <c:v>56.070544748267977</c:v>
                </c:pt>
                <c:pt idx="74">
                  <c:v>56.070544748267977</c:v>
                </c:pt>
                <c:pt idx="75">
                  <c:v>56.070544748267977</c:v>
                </c:pt>
                <c:pt idx="76">
                  <c:v>56.070544748267977</c:v>
                </c:pt>
                <c:pt idx="77">
                  <c:v>56.070544748267977</c:v>
                </c:pt>
                <c:pt idx="78">
                  <c:v>56.070544748267977</c:v>
                </c:pt>
                <c:pt idx="79">
                  <c:v>56.070544748267977</c:v>
                </c:pt>
                <c:pt idx="80">
                  <c:v>56.070544748267977</c:v>
                </c:pt>
                <c:pt idx="81">
                  <c:v>56.070544748267977</c:v>
                </c:pt>
                <c:pt idx="82">
                  <c:v>56.070544748267977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89824"/>
        <c:axId val="266199808"/>
      </c:scatterChart>
      <c:valAx>
        <c:axId val="2661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99808"/>
        <c:crosses val="autoZero"/>
        <c:crossBetween val="midCat"/>
      </c:valAx>
      <c:valAx>
        <c:axId val="2661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8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1.5800571428571608E-2</c:v>
                </c:pt>
                <c:pt idx="3">
                  <c:v>0.14220485714285702</c:v>
                </c:pt>
                <c:pt idx="4">
                  <c:v>0.31601071428571414</c:v>
                </c:pt>
                <c:pt idx="5">
                  <c:v>0.53721814285714309</c:v>
                </c:pt>
                <c:pt idx="6">
                  <c:v>0.82162771428571479</c:v>
                </c:pt>
                <c:pt idx="7">
                  <c:v>1.1376384285714289</c:v>
                </c:pt>
                <c:pt idx="8">
                  <c:v>1.5010507142857135</c:v>
                </c:pt>
                <c:pt idx="9">
                  <c:v>2.2594764285714302</c:v>
                </c:pt>
                <c:pt idx="10">
                  <c:v>3.1443062857142854</c:v>
                </c:pt>
                <c:pt idx="11">
                  <c:v>3.839529714285713</c:v>
                </c:pt>
                <c:pt idx="12">
                  <c:v>6.810030000000002</c:v>
                </c:pt>
                <c:pt idx="13">
                  <c:v>8.8166977142857093</c:v>
                </c:pt>
                <c:pt idx="14">
                  <c:v>11.660793857142867</c:v>
                </c:pt>
                <c:pt idx="15">
                  <c:v>13.730663714285708</c:v>
                </c:pt>
                <c:pt idx="16">
                  <c:v>17.886204000000003</c:v>
                </c:pt>
                <c:pt idx="17">
                  <c:v>21.836337428571422</c:v>
                </c:pt>
                <c:pt idx="18">
                  <c:v>26.750303285714292</c:v>
                </c:pt>
                <c:pt idx="19">
                  <c:v>29.483795714285701</c:v>
                </c:pt>
                <c:pt idx="20">
                  <c:v>33.828942428571452</c:v>
                </c:pt>
                <c:pt idx="21">
                  <c:v>42.724642714285693</c:v>
                </c:pt>
                <c:pt idx="22">
                  <c:v>54.322234428571448</c:v>
                </c:pt>
                <c:pt idx="23">
                  <c:v>62.143498571428495</c:v>
                </c:pt>
                <c:pt idx="24">
                  <c:v>62.001293714285794</c:v>
                </c:pt>
                <c:pt idx="25">
                  <c:v>77.075002857142863</c:v>
                </c:pt>
                <c:pt idx="26">
                  <c:v>82.968601714285626</c:v>
                </c:pt>
                <c:pt idx="27">
                  <c:v>85.939101999999934</c:v>
                </c:pt>
                <c:pt idx="28">
                  <c:v>81.973168142857276</c:v>
                </c:pt>
                <c:pt idx="29">
                  <c:v>80.993535000000065</c:v>
                </c:pt>
                <c:pt idx="30">
                  <c:v>77.090803142856998</c:v>
                </c:pt>
                <c:pt idx="31">
                  <c:v>80.661723857142874</c:v>
                </c:pt>
                <c:pt idx="32">
                  <c:v>66.393842000000291</c:v>
                </c:pt>
                <c:pt idx="33">
                  <c:v>60.816253714285494</c:v>
                </c:pt>
                <c:pt idx="34">
                  <c:v>55.175463285714159</c:v>
                </c:pt>
                <c:pt idx="35">
                  <c:v>51.272731428571433</c:v>
                </c:pt>
                <c:pt idx="36">
                  <c:v>42.045219857142911</c:v>
                </c:pt>
                <c:pt idx="37">
                  <c:v>38.56910257142863</c:v>
                </c:pt>
                <c:pt idx="38">
                  <c:v>34.966580714285783</c:v>
                </c:pt>
                <c:pt idx="39">
                  <c:v>33.13371885714264</c:v>
                </c:pt>
                <c:pt idx="40">
                  <c:v>31.806474142857265</c:v>
                </c:pt>
                <c:pt idx="41">
                  <c:v>31.711670857142732</c:v>
                </c:pt>
                <c:pt idx="42">
                  <c:v>29.641801000000211</c:v>
                </c:pt>
                <c:pt idx="43">
                  <c:v>27.27172099999984</c:v>
                </c:pt>
                <c:pt idx="44">
                  <c:v>24.791037142857245</c:v>
                </c:pt>
                <c:pt idx="45">
                  <c:v>21.741534285714348</c:v>
                </c:pt>
                <c:pt idx="46">
                  <c:v>19.181847857142881</c:v>
                </c:pt>
                <c:pt idx="47">
                  <c:v>16.14814528571446</c:v>
                </c:pt>
                <c:pt idx="48">
                  <c:v>13.383052000000131</c:v>
                </c:pt>
                <c:pt idx="49">
                  <c:v>12.419219428571065</c:v>
                </c:pt>
                <c:pt idx="50">
                  <c:v>11.62919271428586</c:v>
                </c:pt>
                <c:pt idx="51">
                  <c:v>9.9385355714282433</c:v>
                </c:pt>
                <c:pt idx="52">
                  <c:v>9.0221047142858843</c:v>
                </c:pt>
                <c:pt idx="53">
                  <c:v>8.0266709999998476</c:v>
                </c:pt>
                <c:pt idx="54">
                  <c:v>7.2366444285717053</c:v>
                </c:pt>
                <c:pt idx="55">
                  <c:v>7.252444857142561</c:v>
                </c:pt>
                <c:pt idx="56">
                  <c:v>7.2366444285714779</c:v>
                </c:pt>
                <c:pt idx="57">
                  <c:v>7.2840460000002141</c:v>
                </c:pt>
                <c:pt idx="58">
                  <c:v>7.3630487142856937</c:v>
                </c:pt>
                <c:pt idx="59">
                  <c:v>7.2524448571427884</c:v>
                </c:pt>
                <c:pt idx="60">
                  <c:v>6.8258305714284662</c:v>
                </c:pt>
                <c:pt idx="61">
                  <c:v>6.983835857142819</c:v>
                </c:pt>
                <c:pt idx="62">
                  <c:v>6.1938092857146758</c:v>
                </c:pt>
                <c:pt idx="63">
                  <c:v>5.5933888571428243</c:v>
                </c:pt>
                <c:pt idx="64">
                  <c:v>5.1983755714284117</c:v>
                </c:pt>
                <c:pt idx="65">
                  <c:v>4.345146714285872</c:v>
                </c:pt>
                <c:pt idx="66">
                  <c:v>4.1713408571426926</c:v>
                </c:pt>
                <c:pt idx="67">
                  <c:v>4.4557504285714886</c:v>
                </c:pt>
                <c:pt idx="68">
                  <c:v>3.555119999999758</c:v>
                </c:pt>
                <c:pt idx="69">
                  <c:v>4.060737142857076</c:v>
                </c:pt>
                <c:pt idx="70">
                  <c:v>4.0449367142857655</c:v>
                </c:pt>
                <c:pt idx="71">
                  <c:v>3.83952971428607</c:v>
                </c:pt>
                <c:pt idx="72">
                  <c:v>4.6295564285715018</c:v>
                </c:pt>
                <c:pt idx="73">
                  <c:v>4.6611574285711841</c:v>
                </c:pt>
                <c:pt idx="74">
                  <c:v>4.5505537142855674</c:v>
                </c:pt>
                <c:pt idx="75">
                  <c:v>5.008769285714604</c:v>
                </c:pt>
                <c:pt idx="76">
                  <c:v>5.530186714285489</c:v>
                </c:pt>
                <c:pt idx="77">
                  <c:v>5.5775882857142252</c:v>
                </c:pt>
                <c:pt idx="78">
                  <c:v>5.8303968571428841</c:v>
                </c:pt>
                <c:pt idx="79">
                  <c:v>5.4037824285712732</c:v>
                </c:pt>
                <c:pt idx="80">
                  <c:v>5.3405804285716814</c:v>
                </c:pt>
                <c:pt idx="81">
                  <c:v>5.1825750000000399</c:v>
                </c:pt>
                <c:pt idx="82">
                  <c:v>4.8823648571430995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5.3273803699949429</c:v>
                </c:pt>
                <c:pt idx="4">
                  <c:v>30.954029523097262</c:v>
                </c:pt>
                <c:pt idx="5">
                  <c:v>17.652102193583296</c:v>
                </c:pt>
                <c:pt idx="6">
                  <c:v>2.7037687730027737E-17</c:v>
                </c:pt>
                <c:pt idx="7">
                  <c:v>1.8654066528481725E-192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169024"/>
        <c:axId val="269170560"/>
      </c:scatterChart>
      <c:valAx>
        <c:axId val="26916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70560"/>
        <c:crosses val="autoZero"/>
        <c:crossBetween val="midCat"/>
      </c:valAx>
      <c:valAx>
        <c:axId val="2691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6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logistic!$L$1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18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</c:strCache>
            </c:strRef>
          </c:xVal>
          <c:yVal>
            <c:numRef>
              <c:f>logistic!$L$2:$L$214</c:f>
              <c:numCache>
                <c:formatCode>General</c:formatCode>
                <c:ptCount val="213"/>
                <c:pt idx="0">
                  <c:v>0</c:v>
                </c:pt>
                <c:pt idx="1">
                  <c:v>0.28440957142857137</c:v>
                </c:pt>
                <c:pt idx="2">
                  <c:v>0.30021014285714298</c:v>
                </c:pt>
                <c:pt idx="3">
                  <c:v>0.42661442857142839</c:v>
                </c:pt>
                <c:pt idx="4">
                  <c:v>0.60042028571428552</c:v>
                </c:pt>
                <c:pt idx="5">
                  <c:v>0.82162771428571446</c:v>
                </c:pt>
                <c:pt idx="6">
                  <c:v>1.1060372857142862</c:v>
                </c:pt>
                <c:pt idx="7">
                  <c:v>1.4220480000000002</c:v>
                </c:pt>
                <c:pt idx="8">
                  <c:v>1.7854602857142847</c:v>
                </c:pt>
                <c:pt idx="9">
                  <c:v>2.5438860000000014</c:v>
                </c:pt>
                <c:pt idx="10">
                  <c:v>3.4287158571428566</c:v>
                </c:pt>
                <c:pt idx="11">
                  <c:v>4.1239392857142843</c:v>
                </c:pt>
                <c:pt idx="12">
                  <c:v>7.0944395714285733</c:v>
                </c:pt>
                <c:pt idx="13">
                  <c:v>9.1011072857142814</c:v>
                </c:pt>
                <c:pt idx="14">
                  <c:v>11.945203428571439</c:v>
                </c:pt>
                <c:pt idx="15">
                  <c:v>14.01507328571428</c:v>
                </c:pt>
                <c:pt idx="16">
                  <c:v>18.170613571428575</c:v>
                </c:pt>
                <c:pt idx="17">
                  <c:v>22.120746999999994</c:v>
                </c:pt>
                <c:pt idx="18">
                  <c:v>27.034712857142864</c:v>
                </c:pt>
                <c:pt idx="19">
                  <c:v>29.768205285714274</c:v>
                </c:pt>
                <c:pt idx="20">
                  <c:v>34.11335200000002</c:v>
                </c:pt>
                <c:pt idx="21">
                  <c:v>43.009052285714262</c:v>
                </c:pt>
                <c:pt idx="22">
                  <c:v>54.606644000000017</c:v>
                </c:pt>
                <c:pt idx="23">
                  <c:v>62.427908142857063</c:v>
                </c:pt>
                <c:pt idx="24">
                  <c:v>62.285703285714362</c:v>
                </c:pt>
                <c:pt idx="25">
                  <c:v>77.359412428571432</c:v>
                </c:pt>
                <c:pt idx="26">
                  <c:v>83.253011285714194</c:v>
                </c:pt>
                <c:pt idx="27">
                  <c:v>86.223511571428503</c:v>
                </c:pt>
                <c:pt idx="28">
                  <c:v>82.257577714285844</c:v>
                </c:pt>
                <c:pt idx="29">
                  <c:v>81.277944571428634</c:v>
                </c:pt>
                <c:pt idx="30">
                  <c:v>77.375212714285567</c:v>
                </c:pt>
                <c:pt idx="31">
                  <c:v>80.946133428571443</c:v>
                </c:pt>
                <c:pt idx="32">
                  <c:v>66.678251571428859</c:v>
                </c:pt>
                <c:pt idx="33">
                  <c:v>61.100663285714063</c:v>
                </c:pt>
                <c:pt idx="34">
                  <c:v>55.459872857142727</c:v>
                </c:pt>
                <c:pt idx="35">
                  <c:v>51.557141000000001</c:v>
                </c:pt>
                <c:pt idx="36">
                  <c:v>42.329629428571479</c:v>
                </c:pt>
                <c:pt idx="37">
                  <c:v>38.853512142857198</c:v>
                </c:pt>
                <c:pt idx="38">
                  <c:v>35.250990285714352</c:v>
                </c:pt>
                <c:pt idx="39">
                  <c:v>33.418128428571208</c:v>
                </c:pt>
                <c:pt idx="40">
                  <c:v>32.090883714285837</c:v>
                </c:pt>
                <c:pt idx="41">
                  <c:v>31.996080428571304</c:v>
                </c:pt>
                <c:pt idx="42">
                  <c:v>29.926210571428783</c:v>
                </c:pt>
                <c:pt idx="43">
                  <c:v>27.556130571428412</c:v>
                </c:pt>
                <c:pt idx="44">
                  <c:v>25.075446714285818</c:v>
                </c:pt>
                <c:pt idx="45">
                  <c:v>22.02594385714292</c:v>
                </c:pt>
                <c:pt idx="46">
                  <c:v>19.466257428571453</c:v>
                </c:pt>
                <c:pt idx="47">
                  <c:v>16.432554857143032</c:v>
                </c:pt>
                <c:pt idx="48">
                  <c:v>13.667461571428703</c:v>
                </c:pt>
                <c:pt idx="49">
                  <c:v>12.703628999999637</c:v>
                </c:pt>
                <c:pt idx="50">
                  <c:v>11.913602285714433</c:v>
                </c:pt>
                <c:pt idx="51">
                  <c:v>10.222945142856815</c:v>
                </c:pt>
                <c:pt idx="52">
                  <c:v>9.3065142857144565</c:v>
                </c:pt>
                <c:pt idx="53">
                  <c:v>8.3110805714284197</c:v>
                </c:pt>
                <c:pt idx="54">
                  <c:v>7.5210540000002766</c:v>
                </c:pt>
                <c:pt idx="55">
                  <c:v>7.5368544285711323</c:v>
                </c:pt>
                <c:pt idx="56">
                  <c:v>7.5210540000000492</c:v>
                </c:pt>
                <c:pt idx="57">
                  <c:v>7.5684555714287853</c:v>
                </c:pt>
                <c:pt idx="58">
                  <c:v>7.647458285714265</c:v>
                </c:pt>
                <c:pt idx="59">
                  <c:v>7.5368544285713597</c:v>
                </c:pt>
                <c:pt idx="60">
                  <c:v>7.1102401428570374</c:v>
                </c:pt>
                <c:pt idx="61">
                  <c:v>7.2682454285713902</c:v>
                </c:pt>
                <c:pt idx="62">
                  <c:v>6.4782188571432471</c:v>
                </c:pt>
                <c:pt idx="63">
                  <c:v>5.8777984285713956</c:v>
                </c:pt>
                <c:pt idx="64">
                  <c:v>5.4827851428569829</c:v>
                </c:pt>
                <c:pt idx="65">
                  <c:v>4.6295562857144432</c:v>
                </c:pt>
                <c:pt idx="66">
                  <c:v>4.4557504285712639</c:v>
                </c:pt>
                <c:pt idx="67">
                  <c:v>4.7401600000000599</c:v>
                </c:pt>
                <c:pt idx="68">
                  <c:v>3.8395295714283293</c:v>
                </c:pt>
                <c:pt idx="69">
                  <c:v>4.3451467142856472</c:v>
                </c:pt>
                <c:pt idx="70">
                  <c:v>4.3293462857143368</c:v>
                </c:pt>
                <c:pt idx="71">
                  <c:v>4.1239392857146413</c:v>
                </c:pt>
                <c:pt idx="72">
                  <c:v>4.9139660000000731</c:v>
                </c:pt>
                <c:pt idx="73">
                  <c:v>4.9455669999997554</c:v>
                </c:pt>
                <c:pt idx="74">
                  <c:v>4.8349632857141387</c:v>
                </c:pt>
                <c:pt idx="75">
                  <c:v>5.2931788571431753</c:v>
                </c:pt>
                <c:pt idx="76">
                  <c:v>5.8145962857140603</c:v>
                </c:pt>
                <c:pt idx="77">
                  <c:v>5.8619978571427964</c:v>
                </c:pt>
                <c:pt idx="78">
                  <c:v>6.1148064285714554</c:v>
                </c:pt>
                <c:pt idx="79">
                  <c:v>5.6881919999998445</c:v>
                </c:pt>
                <c:pt idx="80">
                  <c:v>5.6249900000002526</c:v>
                </c:pt>
                <c:pt idx="81">
                  <c:v>5.4669845714286112</c:v>
                </c:pt>
                <c:pt idx="82">
                  <c:v>5.1667744285716708</c:v>
                </c:pt>
                <c:pt idx="83">
                  <c:v>4.5031521428566066</c:v>
                </c:pt>
                <c:pt idx="84">
                  <c:v>4.1239392857141866</c:v>
                </c:pt>
                <c:pt idx="85">
                  <c:v>4.2661441428576836</c:v>
                </c:pt>
                <c:pt idx="86">
                  <c:v>3.7289259999997739</c:v>
                </c:pt>
                <c:pt idx="87">
                  <c:v>3.7605270000003657</c:v>
                </c:pt>
                <c:pt idx="88">
                  <c:v>3.5393195714284502</c:v>
                </c:pt>
                <c:pt idx="89">
                  <c:v>3.4603168571427432</c:v>
                </c:pt>
                <c:pt idx="90">
                  <c:v>3.1443061428569763</c:v>
                </c:pt>
                <c:pt idx="91">
                  <c:v>3.6025217142860129</c:v>
                </c:pt>
                <c:pt idx="92">
                  <c:v>3.0653034285712693</c:v>
                </c:pt>
                <c:pt idx="93">
                  <c:v>3.1917077142854851</c:v>
                </c:pt>
                <c:pt idx="94">
                  <c:v>2.8440960000000359</c:v>
                </c:pt>
                <c:pt idx="95">
                  <c:v>2.7966944285715272</c:v>
                </c:pt>
                <c:pt idx="96">
                  <c:v>2.9705002857144791</c:v>
                </c:pt>
                <c:pt idx="97">
                  <c:v>3.3655137142854983</c:v>
                </c:pt>
                <c:pt idx="98">
                  <c:v>2.701891142857221</c:v>
                </c:pt>
                <c:pt idx="99">
                  <c:v>3.7131254285714022</c:v>
                </c:pt>
                <c:pt idx="100">
                  <c:v>3.4761174285715697</c:v>
                </c:pt>
                <c:pt idx="101">
                  <c:v>3.6973248571425756</c:v>
                </c:pt>
                <c:pt idx="102">
                  <c:v>3.6183221428573233</c:v>
                </c:pt>
                <c:pt idx="103">
                  <c:v>3.4919180000001688</c:v>
                </c:pt>
                <c:pt idx="104">
                  <c:v>2.8440959999995812</c:v>
                </c:pt>
                <c:pt idx="105">
                  <c:v>3.2707105714289355</c:v>
                </c:pt>
                <c:pt idx="106">
                  <c:v>2.6386891428567196</c:v>
                </c:pt>
                <c:pt idx="107">
                  <c:v>3.318112000000383</c:v>
                </c:pt>
                <c:pt idx="108">
                  <c:v>3.1285057142854384</c:v>
                </c:pt>
                <c:pt idx="109">
                  <c:v>2.9863008571430782</c:v>
                </c:pt>
                <c:pt idx="110">
                  <c:v>3.2707104285714195</c:v>
                </c:pt>
                <c:pt idx="111">
                  <c:v>3.8711307142855276</c:v>
                </c:pt>
                <c:pt idx="112">
                  <c:v>3.6657237142858321</c:v>
                </c:pt>
                <c:pt idx="113">
                  <c:v>3.8711307142855276</c:v>
                </c:pt>
                <c:pt idx="114">
                  <c:v>3.4603168571429705</c:v>
                </c:pt>
                <c:pt idx="115">
                  <c:v>3.8869311428570654</c:v>
                </c:pt>
                <c:pt idx="116">
                  <c:v>4.0133355714285699</c:v>
                </c:pt>
                <c:pt idx="117">
                  <c:v>3.9659338571429998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2DC-40BA-A670-A9CCC2FEC887}"/>
            </c:ext>
          </c:extLst>
        </c:ser>
        <c:ser>
          <c:idx val="1"/>
          <c:order val="1"/>
          <c:tx>
            <c:strRef>
              <c:f>logistic!$N$2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xVal>
          <c:yVal>
            <c:numRef>
              <c:f>logistic!$N$2:$N$214</c:f>
              <c:numCache>
                <c:formatCode>General</c:formatCode>
                <c:ptCount val="213"/>
                <c:pt idx="0">
                  <c:v>0</c:v>
                </c:pt>
                <c:pt idx="1">
                  <c:v>1.8817179563694961</c:v>
                </c:pt>
                <c:pt idx="2">
                  <c:v>2.208952918033444</c:v>
                </c:pt>
                <c:pt idx="3">
                  <c:v>2.602267277321936</c:v>
                </c:pt>
                <c:pt idx="4">
                  <c:v>3.0745704265867229</c:v>
                </c:pt>
                <c:pt idx="5">
                  <c:v>3.6410975920073319</c:v>
                </c:pt>
                <c:pt idx="6">
                  <c:v>4.3197395298933117</c:v>
                </c:pt>
                <c:pt idx="7">
                  <c:v>5.1313765256604507</c:v>
                </c:pt>
                <c:pt idx="8">
                  <c:v>6.1001923829287987</c:v>
                </c:pt>
                <c:pt idx="9">
                  <c:v>7.2539303784004083</c:v>
                </c:pt>
                <c:pt idx="10">
                  <c:v>8.6240345441103923</c:v>
                </c:pt>
                <c:pt idx="11">
                  <c:v>10.245595342664371</c:v>
                </c:pt>
                <c:pt idx="12">
                  <c:v>12.156988621495925</c:v>
                </c:pt>
                <c:pt idx="13">
                  <c:v>14.399061740764216</c:v>
                </c:pt>
                <c:pt idx="14">
                  <c:v>17.013684395288923</c:v>
                </c:pt>
                <c:pt idx="15">
                  <c:v>20.0414511961804</c:v>
                </c:pt>
                <c:pt idx="16">
                  <c:v>23.518311541182175</c:v>
                </c:pt>
                <c:pt idx="17">
                  <c:v>27.470930016529106</c:v>
                </c:pt>
                <c:pt idx="18">
                  <c:v>31.910675522436012</c:v>
                </c:pt>
                <c:pt idx="19">
                  <c:v>36.826332123395929</c:v>
                </c:pt>
                <c:pt idx="20">
                  <c:v>42.175947396709027</c:v>
                </c:pt>
                <c:pt idx="21">
                  <c:v>47.878690406710056</c:v>
                </c:pt>
                <c:pt idx="22">
                  <c:v>53.808137722571473</c:v>
                </c:pt>
                <c:pt idx="23">
                  <c:v>59.788920415336847</c:v>
                </c:pt>
                <c:pt idx="24">
                  <c:v>65.59893483116106</c:v>
                </c:pt>
                <c:pt idx="25">
                  <c:v>70.979071411368807</c:v>
                </c:pt>
                <c:pt idx="26">
                  <c:v>75.65141289774202</c:v>
                </c:pt>
                <c:pt idx="27">
                  <c:v>79.345058394672449</c:v>
                </c:pt>
                <c:pt idx="28">
                  <c:v>81.826460798950052</c:v>
                </c:pt>
                <c:pt idx="29">
                  <c:v>82.92912581944698</c:v>
                </c:pt>
                <c:pt idx="30">
                  <c:v>82.576596165738579</c:v>
                </c:pt>
                <c:pt idx="31">
                  <c:v>80.793481075263742</c:v>
                </c:pt>
                <c:pt idx="32">
                  <c:v>77.701874492561501</c:v>
                </c:pt>
                <c:pt idx="33">
                  <c:v>73.50403412938104</c:v>
                </c:pt>
                <c:pt idx="34">
                  <c:v>68.455408062623064</c:v>
                </c:pt>
                <c:pt idx="35">
                  <c:v>62.833890193482937</c:v>
                </c:pt>
                <c:pt idx="36">
                  <c:v>56.911126349628397</c:v>
                </c:pt>
                <c:pt idx="37">
                  <c:v>50.930123851088723</c:v>
                </c:pt>
                <c:pt idx="38">
                  <c:v>45.0911601060537</c:v>
                </c:pt>
                <c:pt idx="39">
                  <c:v>39.545879715514786</c:v>
                </c:pt>
                <c:pt idx="40">
                  <c:v>34.398041731975042</c:v>
                </c:pt>
                <c:pt idx="41">
                  <c:v>29.708760758505907</c:v>
                </c:pt>
                <c:pt idx="42">
                  <c:v>25.504122038657641</c:v>
                </c:pt>
                <c:pt idx="43">
                  <c:v>21.783470393426761</c:v>
                </c:pt>
                <c:pt idx="44">
                  <c:v>18.527223710098287</c:v>
                </c:pt>
                <c:pt idx="45">
                  <c:v>15.703574377426447</c:v>
                </c:pt>
                <c:pt idx="46">
                  <c:v>13.273835695159214</c:v>
                </c:pt>
                <c:pt idx="47">
                  <c:v>11.196448720268876</c:v>
                </c:pt>
                <c:pt idx="48">
                  <c:v>9.429807565866609</c:v>
                </c:pt>
                <c:pt idx="49">
                  <c:v>7.9341197772620076</c:v>
                </c:pt>
                <c:pt idx="50">
                  <c:v>6.6725241525136765</c:v>
                </c:pt>
                <c:pt idx="51">
                  <c:v>5.6116656587234406</c:v>
                </c:pt>
                <c:pt idx="52">
                  <c:v>4.721892558477343</c:v>
                </c:pt>
                <c:pt idx="53">
                  <c:v>3.9772045211403597</c:v>
                </c:pt>
                <c:pt idx="54">
                  <c:v>3.355047570746891</c:v>
                </c:pt>
                <c:pt idx="55">
                  <c:v>2.8360243453483269</c:v>
                </c:pt>
                <c:pt idx="56">
                  <c:v>2.4035666601771739</c:v>
                </c:pt>
                <c:pt idx="57">
                  <c:v>2.0436012319803671</c:v>
                </c:pt>
                <c:pt idx="58">
                  <c:v>1.7442277347002095</c:v>
                </c:pt>
                <c:pt idx="59">
                  <c:v>1.495420165010688</c:v>
                </c:pt>
                <c:pt idx="60">
                  <c:v>1.2887569403339403</c:v>
                </c:pt>
                <c:pt idx="61">
                  <c:v>1.1171815193357184</c:v>
                </c:pt>
                <c:pt idx="62">
                  <c:v>0.9747930664252441</c:v>
                </c:pt>
                <c:pt idx="63">
                  <c:v>0.85666535552712531</c:v>
                </c:pt>
                <c:pt idx="64">
                  <c:v>0.75869141538670704</c:v>
                </c:pt>
                <c:pt idx="65">
                  <c:v>0.67745113827798353</c:v>
                </c:pt>
                <c:pt idx="66">
                  <c:v>0.61009905214424753</c:v>
                </c:pt>
                <c:pt idx="67">
                  <c:v>0.55426958766275258</c:v>
                </c:pt>
                <c:pt idx="68">
                  <c:v>0.50799738621606605</c:v>
                </c:pt>
                <c:pt idx="69">
                  <c:v>0.46965044659444932</c:v>
                </c:pt>
                <c:pt idx="70">
                  <c:v>0.43787416873865997</c:v>
                </c:pt>
                <c:pt idx="71">
                  <c:v>0.41154460475838356</c:v>
                </c:pt>
                <c:pt idx="72">
                  <c:v>0.38972946127027713</c:v>
                </c:pt>
                <c:pt idx="73">
                  <c:v>0.37165560819683674</c:v>
                </c:pt>
                <c:pt idx="74">
                  <c:v>0.35668203608631777</c:v>
                </c:pt>
                <c:pt idx="75">
                  <c:v>0.34427736717874025</c:v>
                </c:pt>
                <c:pt idx="76">
                  <c:v>0.33400116634884636</c:v>
                </c:pt>
                <c:pt idx="77">
                  <c:v>0.32548841873828527</c:v>
                </c:pt>
                <c:pt idx="78">
                  <c:v>0.31843664358410162</c:v>
                </c:pt>
                <c:pt idx="79">
                  <c:v>0.3125952006951277</c:v>
                </c:pt>
                <c:pt idx="80">
                  <c:v>0.30775641933916387</c:v>
                </c:pt>
                <c:pt idx="81">
                  <c:v>0.30374824091822283</c:v>
                </c:pt>
                <c:pt idx="82">
                  <c:v>0.30042811845655404</c:v>
                </c:pt>
                <c:pt idx="83">
                  <c:v>0.29767795912645884</c:v>
                </c:pt>
                <c:pt idx="84">
                  <c:v>0.2953999321087446</c:v>
                </c:pt>
                <c:pt idx="85">
                  <c:v>0.29351299416148846</c:v>
                </c:pt>
                <c:pt idx="86">
                  <c:v>0.29195001031973683</c:v>
                </c:pt>
                <c:pt idx="87">
                  <c:v>0.2906553679904193</c:v>
                </c:pt>
                <c:pt idx="88">
                  <c:v>0.2895830000341551</c:v>
                </c:pt>
                <c:pt idx="89">
                  <c:v>0.28869474682202473</c:v>
                </c:pt>
                <c:pt idx="90">
                  <c:v>0.28795899921019197</c:v>
                </c:pt>
                <c:pt idx="91">
                  <c:v>0.28734957429821184</c:v>
                </c:pt>
                <c:pt idx="92">
                  <c:v>0.28684478407029995</c:v>
                </c:pt>
                <c:pt idx="93">
                  <c:v>0.28642666384838944</c:v>
                </c:pt>
                <c:pt idx="94">
                  <c:v>0.2860803331494281</c:v>
                </c:pt>
                <c:pt idx="95">
                  <c:v>0.2857934662351666</c:v>
                </c:pt>
                <c:pt idx="96">
                  <c:v>0.28555585353537499</c:v>
                </c:pt>
                <c:pt idx="97">
                  <c:v>0.2853590383519124</c:v>
                </c:pt>
                <c:pt idx="98">
                  <c:v>0.28519601592506044</c:v>
                </c:pt>
                <c:pt idx="99">
                  <c:v>0.2850609841594165</c:v>
                </c:pt>
                <c:pt idx="100">
                  <c:v>0.28494913714276376</c:v>
                </c:pt>
                <c:pt idx="101">
                  <c:v>0.2848564941126725</c:v>
                </c:pt>
                <c:pt idx="102">
                  <c:v>0.28477975778604281</c:v>
                </c:pt>
                <c:pt idx="103">
                  <c:v>0.2847161970110621</c:v>
                </c:pt>
                <c:pt idx="104">
                  <c:v>0.28466354956616663</c:v>
                </c:pt>
                <c:pt idx="105">
                  <c:v>0.28461994164728155</c:v>
                </c:pt>
                <c:pt idx="106">
                  <c:v>0.28458382117831615</c:v>
                </c:pt>
                <c:pt idx="107">
                  <c:v>0.28455390257170415</c:v>
                </c:pt>
                <c:pt idx="108">
                  <c:v>0.28452912097318472</c:v>
                </c:pt>
                <c:pt idx="109">
                  <c:v>0.28450859436249504</c:v>
                </c:pt>
                <c:pt idx="110">
                  <c:v>0.28449159216119402</c:v>
                </c:pt>
                <c:pt idx="111">
                  <c:v>0.28447750923039816</c:v>
                </c:pt>
                <c:pt idx="112">
                  <c:v>0.28446584433301869</c:v>
                </c:pt>
                <c:pt idx="113">
                  <c:v>0.2844561822939724</c:v>
                </c:pt>
                <c:pt idx="114">
                  <c:v>0.28444817922344134</c:v>
                </c:pt>
                <c:pt idx="115">
                  <c:v>0.28444155027726925</c:v>
                </c:pt>
                <c:pt idx="116">
                  <c:v>0.28443605951887668</c:v>
                </c:pt>
                <c:pt idx="117">
                  <c:v>0.28443151152187024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2DC-40BA-A670-A9CCC2FE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193600"/>
        <c:axId val="269195136"/>
      </c:scatterChart>
      <c:valAx>
        <c:axId val="26919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95136"/>
        <c:crosses val="autoZero"/>
        <c:crossBetween val="midCat"/>
      </c:valAx>
      <c:valAx>
        <c:axId val="2691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9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0.42661442857142839</c:v>
                </c:pt>
                <c:pt idx="4">
                  <c:v>1.0270347142857139</c:v>
                </c:pt>
                <c:pt idx="5">
                  <c:v>1.8486624285714284</c:v>
                </c:pt>
                <c:pt idx="6">
                  <c:v>2.9546997142857148</c:v>
                </c:pt>
                <c:pt idx="7">
                  <c:v>4.376747714285715</c:v>
                </c:pt>
                <c:pt idx="8">
                  <c:v>6.1622079999999997</c:v>
                </c:pt>
                <c:pt idx="9">
                  <c:v>8.7060940000000002</c:v>
                </c:pt>
                <c:pt idx="10">
                  <c:v>12.134809857142857</c:v>
                </c:pt>
                <c:pt idx="11">
                  <c:v>16.258749142857141</c:v>
                </c:pt>
                <c:pt idx="12">
                  <c:v>23.353188714285714</c:v>
                </c:pt>
                <c:pt idx="13">
                  <c:v>32.454295999999999</c:v>
                </c:pt>
                <c:pt idx="14">
                  <c:v>44.399499428571438</c:v>
                </c:pt>
                <c:pt idx="15">
                  <c:v>58.414572714285718</c:v>
                </c:pt>
                <c:pt idx="16">
                  <c:v>76.585186285714286</c:v>
                </c:pt>
                <c:pt idx="17">
                  <c:v>98.705933285714281</c:v>
                </c:pt>
                <c:pt idx="18">
                  <c:v>125.74064614285714</c:v>
                </c:pt>
                <c:pt idx="19">
                  <c:v>155.50885142857143</c:v>
                </c:pt>
                <c:pt idx="20">
                  <c:v>189.62220342857145</c:v>
                </c:pt>
                <c:pt idx="21">
                  <c:v>232.63125571428571</c:v>
                </c:pt>
                <c:pt idx="22">
                  <c:v>287.23789971428573</c:v>
                </c:pt>
                <c:pt idx="23">
                  <c:v>349.6658078571428</c:v>
                </c:pt>
                <c:pt idx="24">
                  <c:v>411.95151114285716</c:v>
                </c:pt>
                <c:pt idx="25">
                  <c:v>489.31092357142859</c:v>
                </c:pt>
                <c:pt idx="26">
                  <c:v>572.56393485714273</c:v>
                </c:pt>
                <c:pt idx="27">
                  <c:v>658.78744642857123</c:v>
                </c:pt>
                <c:pt idx="28">
                  <c:v>741.04502414285707</c:v>
                </c:pt>
                <c:pt idx="29">
                  <c:v>822.32296871428571</c:v>
                </c:pt>
                <c:pt idx="30">
                  <c:v>899.69818142857127</c:v>
                </c:pt>
                <c:pt idx="31">
                  <c:v>980.64431485714272</c:v>
                </c:pt>
                <c:pt idx="32">
                  <c:v>1047.3225664285717</c:v>
                </c:pt>
                <c:pt idx="33">
                  <c:v>1108.4232297142858</c:v>
                </c:pt>
                <c:pt idx="34">
                  <c:v>1163.8831025714285</c:v>
                </c:pt>
                <c:pt idx="35">
                  <c:v>1215.4402435714285</c:v>
                </c:pt>
                <c:pt idx="36">
                  <c:v>1257.769873</c:v>
                </c:pt>
                <c:pt idx="37">
                  <c:v>1296.6233851428572</c:v>
                </c:pt>
                <c:pt idx="38">
                  <c:v>1331.8743754285715</c:v>
                </c:pt>
                <c:pt idx="39">
                  <c:v>1365.2925038571427</c:v>
                </c:pt>
                <c:pt idx="40">
                  <c:v>1397.3833875714286</c:v>
                </c:pt>
                <c:pt idx="41">
                  <c:v>1429.3794679999999</c:v>
                </c:pt>
                <c:pt idx="42">
                  <c:v>1459.3056785714286</c:v>
                </c:pt>
                <c:pt idx="43">
                  <c:v>1486.8618091428571</c:v>
                </c:pt>
                <c:pt idx="44">
                  <c:v>1511.9372558571429</c:v>
                </c:pt>
                <c:pt idx="45">
                  <c:v>1533.9631997142858</c:v>
                </c:pt>
                <c:pt idx="46">
                  <c:v>1553.4294571428572</c:v>
                </c:pt>
                <c:pt idx="47">
                  <c:v>1569.8620120000003</c:v>
                </c:pt>
                <c:pt idx="48">
                  <c:v>1583.529473571429</c:v>
                </c:pt>
                <c:pt idx="49">
                  <c:v>1596.2331025714286</c:v>
                </c:pt>
                <c:pt idx="50">
                  <c:v>1608.146704857143</c:v>
                </c:pt>
                <c:pt idx="51">
                  <c:v>1618.3696499999999</c:v>
                </c:pt>
                <c:pt idx="52">
                  <c:v>1627.6761642857143</c:v>
                </c:pt>
                <c:pt idx="53">
                  <c:v>1635.9872448571427</c:v>
                </c:pt>
                <c:pt idx="54">
                  <c:v>1643.508298857143</c:v>
                </c:pt>
                <c:pt idx="55">
                  <c:v>1651.0451532857142</c:v>
                </c:pt>
                <c:pt idx="56">
                  <c:v>1658.5662072857142</c:v>
                </c:pt>
                <c:pt idx="57">
                  <c:v>1666.134662857143</c:v>
                </c:pt>
                <c:pt idx="58">
                  <c:v>1673.7821211428572</c:v>
                </c:pt>
                <c:pt idx="59">
                  <c:v>1681.3189755714286</c:v>
                </c:pt>
                <c:pt idx="60">
                  <c:v>1688.4292157142856</c:v>
                </c:pt>
                <c:pt idx="61">
                  <c:v>1695.697461142857</c:v>
                </c:pt>
                <c:pt idx="62">
                  <c:v>1702.1756800000003</c:v>
                </c:pt>
                <c:pt idx="63">
                  <c:v>1708.0534784285717</c:v>
                </c:pt>
                <c:pt idx="64">
                  <c:v>1713.5362635714287</c:v>
                </c:pt>
                <c:pt idx="65">
                  <c:v>1718.1658198571431</c:v>
                </c:pt>
                <c:pt idx="66">
                  <c:v>1722.6215702857144</c:v>
                </c:pt>
                <c:pt idx="67">
                  <c:v>1727.3617302857144</c:v>
                </c:pt>
                <c:pt idx="68">
                  <c:v>1731.2012598571428</c:v>
                </c:pt>
                <c:pt idx="69">
                  <c:v>1735.5464065714284</c:v>
                </c:pt>
                <c:pt idx="70">
                  <c:v>1739.8757528571427</c:v>
                </c:pt>
                <c:pt idx="71">
                  <c:v>1743.9996921428574</c:v>
                </c:pt>
                <c:pt idx="72">
                  <c:v>1748.9136581428575</c:v>
                </c:pt>
                <c:pt idx="73">
                  <c:v>1753.8592251428572</c:v>
                </c:pt>
                <c:pt idx="74">
                  <c:v>1758.6941884285714</c:v>
                </c:pt>
                <c:pt idx="75">
                  <c:v>1763.9873672857145</c:v>
                </c:pt>
                <c:pt idx="76">
                  <c:v>1769.8019635714286</c:v>
                </c:pt>
                <c:pt idx="77">
                  <c:v>1775.6639614285714</c:v>
                </c:pt>
                <c:pt idx="78">
                  <c:v>1781.7787678571428</c:v>
                </c:pt>
                <c:pt idx="79">
                  <c:v>1787.4669598571427</c:v>
                </c:pt>
                <c:pt idx="80">
                  <c:v>1793.0919498571429</c:v>
                </c:pt>
                <c:pt idx="81">
                  <c:v>1798.5589344285715</c:v>
                </c:pt>
                <c:pt idx="82">
                  <c:v>1803.7257088571432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8.8521990372902534E-18</c:v>
                </c:pt>
                <c:pt idx="3">
                  <c:v>1.355080500445853E-10</c:v>
                </c:pt>
                <c:pt idx="4">
                  <c:v>3.4904414995161173E-7</c:v>
                </c:pt>
                <c:pt idx="5">
                  <c:v>4.0905856009479665E-5</c:v>
                </c:pt>
                <c:pt idx="6">
                  <c:v>1.0580141700825857E-3</c:v>
                </c:pt>
                <c:pt idx="7">
                  <c:v>1.1510454084881784E-2</c:v>
                </c:pt>
                <c:pt idx="8">
                  <c:v>7.2112499876031175E-2</c:v>
                </c:pt>
                <c:pt idx="9">
                  <c:v>0.30943963250604584</c:v>
                </c:pt>
                <c:pt idx="10">
                  <c:v>1.0103254220962612</c:v>
                </c:pt>
                <c:pt idx="11">
                  <c:v>2.6873336002953718</c:v>
                </c:pt>
                <c:pt idx="12">
                  <c:v>6.1013734794222607</c:v>
                </c:pt>
                <c:pt idx="13">
                  <c:v>12.223587061356087</c:v>
                </c:pt>
                <c:pt idx="14">
                  <c:v>22.142306001057172</c:v>
                </c:pt>
                <c:pt idx="15">
                  <c:v>36.938517880738246</c:v>
                </c:pt>
                <c:pt idx="16">
                  <c:v>57.559021274172629</c:v>
                </c:pt>
                <c:pt idx="17">
                  <c:v>84.711896229836725</c:v>
                </c:pt>
                <c:pt idx="18">
                  <c:v>118.79902328088426</c:v>
                </c:pt>
                <c:pt idx="19">
                  <c:v>159.88988644943066</c:v>
                </c:pt>
                <c:pt idx="20">
                  <c:v>207.73271660969286</c:v>
                </c:pt>
                <c:pt idx="21">
                  <c:v>261.79420522720267</c:v>
                </c:pt>
                <c:pt idx="22">
                  <c:v>321.31729532648882</c:v>
                </c:pt>
                <c:pt idx="23">
                  <c:v>385.38708582314212</c:v>
                </c:pt>
                <c:pt idx="24">
                  <c:v>452.9967107716144</c:v>
                </c:pt>
                <c:pt idx="25">
                  <c:v>523.10738065797216</c:v>
                </c:pt>
                <c:pt idx="26">
                  <c:v>594.69905358860274</c:v>
                </c:pt>
                <c:pt idx="27">
                  <c:v>666.81013441019479</c:v>
                </c:pt>
                <c:pt idx="28">
                  <c:v>738.56605747479216</c:v>
                </c:pt>
                <c:pt idx="29">
                  <c:v>809.19759198157476</c:v>
                </c:pt>
                <c:pt idx="30">
                  <c:v>878.0502813954987</c:v>
                </c:pt>
                <c:pt idx="31">
                  <c:v>944.58668080725317</c:v>
                </c:pt>
                <c:pt idx="32">
                  <c:v>1008.3830807244805</c:v>
                </c:pt>
                <c:pt idx="33">
                  <c:v>1069.1222839386717</c:v>
                </c:pt>
                <c:pt idx="34">
                  <c:v>1126.5837984813597</c:v>
                </c:pt>
                <c:pt idx="35">
                  <c:v>1180.6325717644268</c:v>
                </c:pt>
                <c:pt idx="36">
                  <c:v>1231.2071510161054</c:v>
                </c:pt>
                <c:pt idx="37">
                  <c:v>1278.3079329696695</c:v>
                </c:pt>
                <c:pt idx="38">
                  <c:v>1321.9859720818772</c:v>
                </c:pt>
                <c:pt idx="39">
                  <c:v>1362.3326555137132</c:v>
                </c:pt>
                <c:pt idx="40">
                  <c:v>1399.470424624933</c:v>
                </c:pt>
                <c:pt idx="41">
                  <c:v>1433.544624226101</c:v>
                </c:pt>
                <c:pt idx="42">
                  <c:v>1464.716488418487</c:v>
                </c:pt>
                <c:pt idx="43">
                  <c:v>1493.1572211974003</c:v>
                </c:pt>
                <c:pt idx="44">
                  <c:v>1519.0430968301441</c:v>
                </c:pt>
                <c:pt idx="45">
                  <c:v>1542.5514854468749</c:v>
                </c:pt>
                <c:pt idx="46">
                  <c:v>1563.8576999183763</c:v>
                </c:pt>
                <c:pt idx="47">
                  <c:v>1583.132558117604</c:v>
                </c:pt>
                <c:pt idx="48">
                  <c:v>1600.5405577947517</c:v>
                </c:pt>
                <c:pt idx="49">
                  <c:v>1616.2385677545819</c:v>
                </c:pt>
                <c:pt idx="50">
                  <c:v>1630.3749474518308</c:v>
                </c:pt>
                <c:pt idx="51">
                  <c:v>1643.0890165124099</c:v>
                </c:pt>
                <c:pt idx="52">
                  <c:v>1654.5108053285412</c:v>
                </c:pt>
                <c:pt idx="53">
                  <c:v>1664.7610272744168</c:v>
                </c:pt>
                <c:pt idx="54">
                  <c:v>1673.9512219284675</c:v>
                </c:pt>
                <c:pt idx="55">
                  <c:v>1682.1840267817809</c:v>
                </c:pt>
                <c:pt idx="56">
                  <c:v>1689.5535421672073</c:v>
                </c:pt>
                <c:pt idx="57">
                  <c:v>1696.1457605346291</c:v>
                </c:pt>
                <c:pt idx="58">
                  <c:v>1702.039036744485</c:v>
                </c:pt>
                <c:pt idx="59">
                  <c:v>1707.3045808027325</c:v>
                </c:pt>
                <c:pt idx="60">
                  <c:v>1712.0069584818305</c:v>
                </c:pt>
                <c:pt idx="61">
                  <c:v>1716.2045886383003</c:v>
                </c:pt>
                <c:pt idx="62">
                  <c:v>1719.9502288245644</c:v>
                </c:pt>
                <c:pt idx="63">
                  <c:v>1723.2914430759529</c:v>
                </c:pt>
                <c:pt idx="64">
                  <c:v>1726.2710476036061</c:v>
                </c:pt>
                <c:pt idx="65">
                  <c:v>1728.9275316052588</c:v>
                </c:pt>
                <c:pt idx="66">
                  <c:v>1731.2954515768195</c:v>
                </c:pt>
                <c:pt idx="67">
                  <c:v>1733.4057984197711</c:v>
                </c:pt>
                <c:pt idx="68">
                  <c:v>1735.2863373376395</c:v>
                </c:pt>
                <c:pt idx="69">
                  <c:v>1736.9619210378441</c:v>
                </c:pt>
                <c:pt idx="70">
                  <c:v>1738.4547771362215</c:v>
                </c:pt>
                <c:pt idx="71">
                  <c:v>1739.7847709283076</c:v>
                </c:pt>
                <c:pt idx="72">
                  <c:v>1740.9696448675238</c:v>
                </c:pt>
                <c:pt idx="73">
                  <c:v>1742.0252361951782</c:v>
                </c:pt>
                <c:pt idx="74">
                  <c:v>1742.965674216719</c:v>
                </c:pt>
                <c:pt idx="75">
                  <c:v>1743.8035587261111</c:v>
                </c:pt>
                <c:pt idx="76">
                  <c:v>1744.5501210561983</c:v>
                </c:pt>
                <c:pt idx="77">
                  <c:v>1745.2153691860551</c:v>
                </c:pt>
                <c:pt idx="78">
                  <c:v>1745.8082182734713</c:v>
                </c:pt>
                <c:pt idx="79">
                  <c:v>1746.3366079072621</c:v>
                </c:pt>
                <c:pt idx="80">
                  <c:v>1746.8076072942815</c:v>
                </c:pt>
                <c:pt idx="81">
                  <c:v>1747.2275095131022</c:v>
                </c:pt>
                <c:pt idx="82">
                  <c:v>1747.6019158827771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11200"/>
        <c:axId val="301290240"/>
      </c:scatterChart>
      <c:valAx>
        <c:axId val="30021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90240"/>
        <c:crosses val="autoZero"/>
        <c:crossBetween val="midCat"/>
      </c:valAx>
      <c:valAx>
        <c:axId val="3012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1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1"/>
                <c:pt idx="0">
                  <c:v>0.284409571 0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83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0.12640428571428541</c:v>
                </c:pt>
                <c:pt idx="4">
                  <c:v>0.30021014285714254</c:v>
                </c:pt>
                <c:pt idx="5">
                  <c:v>0.52141757142857148</c:v>
                </c:pt>
                <c:pt idx="6">
                  <c:v>0.80582714285714319</c:v>
                </c:pt>
                <c:pt idx="7">
                  <c:v>1.1218378571428573</c:v>
                </c:pt>
                <c:pt idx="8">
                  <c:v>1.4852501428571419</c:v>
                </c:pt>
                <c:pt idx="9">
                  <c:v>2.2436758571428586</c:v>
                </c:pt>
                <c:pt idx="10">
                  <c:v>3.1285057142857138</c:v>
                </c:pt>
                <c:pt idx="11">
                  <c:v>3.8237291428571414</c:v>
                </c:pt>
                <c:pt idx="12">
                  <c:v>6.7942294285714304</c:v>
                </c:pt>
                <c:pt idx="13">
                  <c:v>8.8008971428571385</c:v>
                </c:pt>
                <c:pt idx="14">
                  <c:v>11.644993285714296</c:v>
                </c:pt>
                <c:pt idx="15">
                  <c:v>13.714863142857137</c:v>
                </c:pt>
                <c:pt idx="16">
                  <c:v>17.870403428571432</c:v>
                </c:pt>
                <c:pt idx="17">
                  <c:v>21.820536857142852</c:v>
                </c:pt>
                <c:pt idx="18">
                  <c:v>26.734502714285721</c:v>
                </c:pt>
                <c:pt idx="19">
                  <c:v>29.467995142857131</c:v>
                </c:pt>
                <c:pt idx="20">
                  <c:v>33.813141857142874</c:v>
                </c:pt>
                <c:pt idx="21">
                  <c:v>42.708842142857115</c:v>
                </c:pt>
                <c:pt idx="22">
                  <c:v>54.306433857142871</c:v>
                </c:pt>
                <c:pt idx="23">
                  <c:v>62.127697999999917</c:v>
                </c:pt>
                <c:pt idx="24">
                  <c:v>61.985493142857216</c:v>
                </c:pt>
                <c:pt idx="25">
                  <c:v>77.059202285714292</c:v>
                </c:pt>
                <c:pt idx="26">
                  <c:v>82.952801142857055</c:v>
                </c:pt>
                <c:pt idx="27">
                  <c:v>85.923301428571364</c:v>
                </c:pt>
                <c:pt idx="28">
                  <c:v>81.957367571428705</c:v>
                </c:pt>
                <c:pt idx="29">
                  <c:v>80.977734428571495</c:v>
                </c:pt>
                <c:pt idx="30">
                  <c:v>77.075002571428428</c:v>
                </c:pt>
                <c:pt idx="31">
                  <c:v>80.645923285714304</c:v>
                </c:pt>
                <c:pt idx="32">
                  <c:v>66.37804142857172</c:v>
                </c:pt>
                <c:pt idx="33">
                  <c:v>60.800453142856917</c:v>
                </c:pt>
                <c:pt idx="34">
                  <c:v>55.159662714285581</c:v>
                </c:pt>
                <c:pt idx="35">
                  <c:v>51.256930857142855</c:v>
                </c:pt>
                <c:pt idx="36">
                  <c:v>42.029419285714333</c:v>
                </c:pt>
                <c:pt idx="37">
                  <c:v>38.553302000000052</c:v>
                </c:pt>
                <c:pt idx="38">
                  <c:v>34.950780142857205</c:v>
                </c:pt>
                <c:pt idx="39">
                  <c:v>33.117918285714062</c:v>
                </c:pt>
                <c:pt idx="40">
                  <c:v>31.790673571428695</c:v>
                </c:pt>
                <c:pt idx="41">
                  <c:v>31.695870285714161</c:v>
                </c:pt>
                <c:pt idx="42">
                  <c:v>29.62600042857164</c:v>
                </c:pt>
                <c:pt idx="43">
                  <c:v>27.255920428571269</c:v>
                </c:pt>
                <c:pt idx="44">
                  <c:v>24.775236571428675</c:v>
                </c:pt>
                <c:pt idx="45">
                  <c:v>21.725733714285777</c:v>
                </c:pt>
                <c:pt idx="46">
                  <c:v>19.16604728571431</c:v>
                </c:pt>
                <c:pt idx="47">
                  <c:v>16.132344714285889</c:v>
                </c:pt>
                <c:pt idx="48">
                  <c:v>13.36725142857156</c:v>
                </c:pt>
                <c:pt idx="49">
                  <c:v>12.403418857142494</c:v>
                </c:pt>
                <c:pt idx="50">
                  <c:v>11.61339214285729</c:v>
                </c:pt>
                <c:pt idx="51">
                  <c:v>9.9227349999996726</c:v>
                </c:pt>
                <c:pt idx="52">
                  <c:v>9.0063041428573136</c:v>
                </c:pt>
                <c:pt idx="53">
                  <c:v>8.0108704285712768</c:v>
                </c:pt>
                <c:pt idx="54">
                  <c:v>7.2208438571431337</c:v>
                </c:pt>
                <c:pt idx="55">
                  <c:v>7.2366442857139894</c:v>
                </c:pt>
                <c:pt idx="56">
                  <c:v>7.2208438571429063</c:v>
                </c:pt>
                <c:pt idx="57">
                  <c:v>7.2682454285716425</c:v>
                </c:pt>
                <c:pt idx="58">
                  <c:v>7.3472481428571221</c:v>
                </c:pt>
                <c:pt idx="59">
                  <c:v>7.2366442857142168</c:v>
                </c:pt>
                <c:pt idx="60">
                  <c:v>6.8100299999998946</c:v>
                </c:pt>
                <c:pt idx="61">
                  <c:v>6.9680352857142474</c:v>
                </c:pt>
                <c:pt idx="62">
                  <c:v>6.1780087142861042</c:v>
                </c:pt>
                <c:pt idx="63">
                  <c:v>5.5775882857142527</c:v>
                </c:pt>
                <c:pt idx="64">
                  <c:v>5.1825749999998401</c:v>
                </c:pt>
                <c:pt idx="65">
                  <c:v>4.3293461428573004</c:v>
                </c:pt>
                <c:pt idx="66">
                  <c:v>4.155540285714121</c:v>
                </c:pt>
                <c:pt idx="67">
                  <c:v>4.439949857142917</c:v>
                </c:pt>
                <c:pt idx="68">
                  <c:v>3.5393194285711864</c:v>
                </c:pt>
                <c:pt idx="69">
                  <c:v>4.0449365714285044</c:v>
                </c:pt>
                <c:pt idx="70">
                  <c:v>4.0291361428571939</c:v>
                </c:pt>
                <c:pt idx="71">
                  <c:v>3.8237291428574984</c:v>
                </c:pt>
                <c:pt idx="72">
                  <c:v>4.6137558571429302</c:v>
                </c:pt>
                <c:pt idx="73">
                  <c:v>4.6453568571426125</c:v>
                </c:pt>
                <c:pt idx="74">
                  <c:v>4.5347531428569958</c:v>
                </c:pt>
                <c:pt idx="75">
                  <c:v>4.9929687142860324</c:v>
                </c:pt>
                <c:pt idx="76">
                  <c:v>5.5143861428569174</c:v>
                </c:pt>
                <c:pt idx="77">
                  <c:v>5.5617877142856535</c:v>
                </c:pt>
                <c:pt idx="78">
                  <c:v>5.8145962857143125</c:v>
                </c:pt>
                <c:pt idx="79">
                  <c:v>5.3879818571427016</c:v>
                </c:pt>
                <c:pt idx="80">
                  <c:v>5.3247798571431098</c:v>
                </c:pt>
                <c:pt idx="81">
                  <c:v>5.1667744285714683</c:v>
                </c:pt>
                <c:pt idx="82">
                  <c:v>4.8665642857145279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83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8.8521990372902534E-18</c:v>
                </c:pt>
                <c:pt idx="3">
                  <c:v>1.3550804119238627E-10</c:v>
                </c:pt>
                <c:pt idx="4">
                  <c:v>3.4890864190156716E-7</c:v>
                </c:pt>
                <c:pt idx="5">
                  <c:v>4.0556811859528053E-5</c:v>
                </c:pt>
                <c:pt idx="6">
                  <c:v>1.0171083140731061E-3</c:v>
                </c:pt>
                <c:pt idx="7">
                  <c:v>1.0452439914799197E-2</c:v>
                </c:pt>
                <c:pt idx="8">
                  <c:v>6.0602045791149389E-2</c:v>
                </c:pt>
                <c:pt idx="9">
                  <c:v>0.23732713263001468</c:v>
                </c:pt>
                <c:pt idx="10">
                  <c:v>0.7008857895902153</c:v>
                </c:pt>
                <c:pt idx="11">
                  <c:v>1.6770081781991106</c:v>
                </c:pt>
                <c:pt idx="12">
                  <c:v>3.4140398791268889</c:v>
                </c:pt>
                <c:pt idx="13">
                  <c:v>6.1222135819338259</c:v>
                </c:pt>
                <c:pt idx="14">
                  <c:v>9.9187189397010851</c:v>
                </c:pt>
                <c:pt idx="15">
                  <c:v>14.796211879681072</c:v>
                </c:pt>
                <c:pt idx="16">
                  <c:v>20.620503393434383</c:v>
                </c:pt>
                <c:pt idx="17">
                  <c:v>27.1528749556641</c:v>
                </c:pt>
                <c:pt idx="18">
                  <c:v>34.087127051047538</c:v>
                </c:pt>
                <c:pt idx="19">
                  <c:v>41.090863168546413</c:v>
                </c:pt>
                <c:pt idx="20">
                  <c:v>47.842830160262196</c:v>
                </c:pt>
                <c:pt idx="21">
                  <c:v>54.061488617509795</c:v>
                </c:pt>
                <c:pt idx="22">
                  <c:v>59.523090099286144</c:v>
                </c:pt>
                <c:pt idx="23">
                  <c:v>64.069790496653326</c:v>
                </c:pt>
                <c:pt idx="24">
                  <c:v>67.609624948472259</c:v>
                </c:pt>
                <c:pt idx="25">
                  <c:v>70.110669886357712</c:v>
                </c:pt>
                <c:pt idx="26">
                  <c:v>71.591672930630622</c:v>
                </c:pt>
                <c:pt idx="27">
                  <c:v>72.111080821592097</c:v>
                </c:pt>
                <c:pt idx="28">
                  <c:v>71.755923064597383</c:v>
                </c:pt>
                <c:pt idx="29">
                  <c:v>70.631534506782643</c:v>
                </c:pt>
                <c:pt idx="30">
                  <c:v>68.852689413923983</c:v>
                </c:pt>
                <c:pt idx="31">
                  <c:v>66.536399411754431</c:v>
                </c:pt>
                <c:pt idx="32">
                  <c:v>63.796399917227298</c:v>
                </c:pt>
                <c:pt idx="33">
                  <c:v>60.739203214191313</c:v>
                </c:pt>
                <c:pt idx="34">
                  <c:v>57.461514542688015</c:v>
                </c:pt>
                <c:pt idx="35">
                  <c:v>54.048773283067028</c:v>
                </c:pt>
                <c:pt idx="36">
                  <c:v>50.574579251678692</c:v>
                </c:pt>
                <c:pt idx="37">
                  <c:v>47.100781953564152</c:v>
                </c:pt>
                <c:pt idx="38">
                  <c:v>43.678039112207571</c:v>
                </c:pt>
                <c:pt idx="39">
                  <c:v>40.346683431835963</c:v>
                </c:pt>
                <c:pt idx="40">
                  <c:v>37.137769111219683</c:v>
                </c:pt>
                <c:pt idx="41">
                  <c:v>34.074199601167841</c:v>
                </c:pt>
                <c:pt idx="42">
                  <c:v>31.171864192385996</c:v>
                </c:pt>
                <c:pt idx="43">
                  <c:v>28.440732778913244</c:v>
                </c:pt>
                <c:pt idx="44">
                  <c:v>25.885875632743883</c:v>
                </c:pt>
                <c:pt idx="45">
                  <c:v>23.508388616730851</c:v>
                </c:pt>
                <c:pt idx="46">
                  <c:v>21.30621447150142</c:v>
                </c:pt>
                <c:pt idx="47">
                  <c:v>19.274858199227765</c:v>
                </c:pt>
                <c:pt idx="48">
                  <c:v>17.407999677147739</c:v>
                </c:pt>
                <c:pt idx="49">
                  <c:v>15.698009959830161</c:v>
                </c:pt>
                <c:pt idx="50">
                  <c:v>14.136379697248932</c:v>
                </c:pt>
                <c:pt idx="51">
                  <c:v>12.714069060579094</c:v>
                </c:pt>
                <c:pt idx="52">
                  <c:v>11.421788816131359</c:v>
                </c:pt>
                <c:pt idx="53">
                  <c:v>10.250221945875724</c:v>
                </c:pt>
                <c:pt idx="54">
                  <c:v>9.1901946540506216</c:v>
                </c:pt>
                <c:pt idx="55">
                  <c:v>8.2328048533133114</c:v>
                </c:pt>
                <c:pt idx="56">
                  <c:v>7.369515385426479</c:v>
                </c:pt>
                <c:pt idx="57">
                  <c:v>6.5922183674216672</c:v>
                </c:pt>
                <c:pt idx="58">
                  <c:v>5.8932762098558529</c:v>
                </c:pt>
                <c:pt idx="59">
                  <c:v>5.2655440582475492</c:v>
                </c:pt>
                <c:pt idx="60">
                  <c:v>4.7023776790979444</c:v>
                </c:pt>
                <c:pt idx="61">
                  <c:v>4.1976301564698177</c:v>
                </c:pt>
                <c:pt idx="62">
                  <c:v>3.7456401862640427</c:v>
                </c:pt>
                <c:pt idx="63">
                  <c:v>3.3412142513884628</c:v>
                </c:pt>
                <c:pt idx="64">
                  <c:v>2.9796045276533354</c:v>
                </c:pt>
                <c:pt idx="65">
                  <c:v>2.6564840016527236</c:v>
                </c:pt>
                <c:pt idx="66">
                  <c:v>2.3679199715606623</c:v>
                </c:pt>
                <c:pt idx="67">
                  <c:v>2.1103468429517314</c:v>
                </c:pt>
                <c:pt idx="68">
                  <c:v>1.880538917868243</c:v>
                </c:pt>
                <c:pt idx="69">
                  <c:v>1.6755837002045959</c:v>
                </c:pt>
                <c:pt idx="70">
                  <c:v>1.4928560983774362</c:v>
                </c:pt>
                <c:pt idx="71">
                  <c:v>1.3299937920859748</c:v>
                </c:pt>
                <c:pt idx="72">
                  <c:v>1.1848739392161507</c:v>
                </c:pt>
                <c:pt idx="73">
                  <c:v>1.0555913276543314</c:v>
                </c:pt>
                <c:pt idx="74">
                  <c:v>0.94043802154068468</c:v>
                </c:pt>
                <c:pt idx="75">
                  <c:v>0.83788450939198666</c:v>
                </c:pt>
                <c:pt idx="76">
                  <c:v>0.74656233008715966</c:v>
                </c:pt>
                <c:pt idx="77">
                  <c:v>0.66524812985680559</c:v>
                </c:pt>
                <c:pt idx="78">
                  <c:v>0.5928490874162321</c:v>
                </c:pt>
                <c:pt idx="79">
                  <c:v>0.52838963379071635</c:v>
                </c:pt>
                <c:pt idx="80">
                  <c:v>0.47099938701934252</c:v>
                </c:pt>
                <c:pt idx="81">
                  <c:v>0.41990221882075429</c:v>
                </c:pt>
                <c:pt idx="82">
                  <c:v>0.37440636967503887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635712"/>
        <c:axId val="307637248"/>
      </c:scatterChart>
      <c:valAx>
        <c:axId val="3076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37248"/>
        <c:crosses val="autoZero"/>
        <c:crossBetween val="midCat"/>
      </c:valAx>
      <c:valAx>
        <c:axId val="3076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3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0.30021014285714298</c:v>
                </c:pt>
                <c:pt idx="3">
                  <c:v>0.72682457142857138</c:v>
                </c:pt>
                <c:pt idx="4">
                  <c:v>1.327244857142857</c:v>
                </c:pt>
                <c:pt idx="5">
                  <c:v>2.1488725714285715</c:v>
                </c:pt>
                <c:pt idx="6">
                  <c:v>3.2549098571428576</c:v>
                </c:pt>
                <c:pt idx="7">
                  <c:v>4.6769578571428578</c:v>
                </c:pt>
                <c:pt idx="8">
                  <c:v>6.4624181428571426</c:v>
                </c:pt>
                <c:pt idx="9">
                  <c:v>9.0063041428571431</c:v>
                </c:pt>
                <c:pt idx="10">
                  <c:v>12.43502</c:v>
                </c:pt>
                <c:pt idx="11">
                  <c:v>16.558959285714284</c:v>
                </c:pt>
                <c:pt idx="12">
                  <c:v>23.653398857142857</c:v>
                </c:pt>
                <c:pt idx="13">
                  <c:v>32.754506142857139</c:v>
                </c:pt>
                <c:pt idx="14">
                  <c:v>44.699709571428578</c:v>
                </c:pt>
                <c:pt idx="15">
                  <c:v>58.714782857142858</c:v>
                </c:pt>
                <c:pt idx="16">
                  <c:v>76.88539642857144</c:v>
                </c:pt>
                <c:pt idx="17">
                  <c:v>99.006143428571434</c:v>
                </c:pt>
                <c:pt idx="18">
                  <c:v>126.0408562857143</c:v>
                </c:pt>
                <c:pt idx="19">
                  <c:v>155.80906157142857</c:v>
                </c:pt>
                <c:pt idx="20">
                  <c:v>189.92241357142859</c:v>
                </c:pt>
                <c:pt idx="21">
                  <c:v>232.93146585714285</c:v>
                </c:pt>
                <c:pt idx="22">
                  <c:v>287.53810985714284</c:v>
                </c:pt>
                <c:pt idx="23">
                  <c:v>349.96601799999991</c:v>
                </c:pt>
                <c:pt idx="24">
                  <c:v>412.25172128571427</c:v>
                </c:pt>
                <c:pt idx="25">
                  <c:v>489.6111337142857</c:v>
                </c:pt>
                <c:pt idx="26">
                  <c:v>572.86414499999989</c:v>
                </c:pt>
                <c:pt idx="27">
                  <c:v>659.0876565714284</c:v>
                </c:pt>
                <c:pt idx="28">
                  <c:v>741.34523428571424</c:v>
                </c:pt>
                <c:pt idx="29">
                  <c:v>822.62317885714288</c:v>
                </c:pt>
                <c:pt idx="30">
                  <c:v>899.99839157142844</c:v>
                </c:pt>
                <c:pt idx="31">
                  <c:v>980.94452499999989</c:v>
                </c:pt>
                <c:pt idx="32">
                  <c:v>1047.6227765714289</c:v>
                </c:pt>
                <c:pt idx="33">
                  <c:v>1108.7234398571429</c:v>
                </c:pt>
                <c:pt idx="34">
                  <c:v>1164.1833127142856</c:v>
                </c:pt>
                <c:pt idx="35">
                  <c:v>1215.7404537142856</c:v>
                </c:pt>
                <c:pt idx="36">
                  <c:v>1258.0700831428571</c:v>
                </c:pt>
                <c:pt idx="37">
                  <c:v>1296.9235952857143</c:v>
                </c:pt>
                <c:pt idx="38">
                  <c:v>1332.1745855714287</c:v>
                </c:pt>
                <c:pt idx="39">
                  <c:v>1365.5927139999999</c:v>
                </c:pt>
                <c:pt idx="40">
                  <c:v>1397.6835977142857</c:v>
                </c:pt>
                <c:pt idx="41">
                  <c:v>1429.679678142857</c:v>
                </c:pt>
                <c:pt idx="42">
                  <c:v>1459.6058887142858</c:v>
                </c:pt>
                <c:pt idx="43">
                  <c:v>1487.1620192857142</c:v>
                </c:pt>
                <c:pt idx="44">
                  <c:v>1512.237466</c:v>
                </c:pt>
                <c:pt idx="45">
                  <c:v>1534.263409857143</c:v>
                </c:pt>
                <c:pt idx="46">
                  <c:v>1553.7296672857144</c:v>
                </c:pt>
                <c:pt idx="47">
                  <c:v>1570.1622221428574</c:v>
                </c:pt>
                <c:pt idx="48">
                  <c:v>1583.8296837142861</c:v>
                </c:pt>
                <c:pt idx="49">
                  <c:v>1596.5333127142858</c:v>
                </c:pt>
                <c:pt idx="50">
                  <c:v>1608.4469150000002</c:v>
                </c:pt>
                <c:pt idx="51">
                  <c:v>1618.669860142857</c:v>
                </c:pt>
                <c:pt idx="52">
                  <c:v>1627.9763744285715</c:v>
                </c:pt>
                <c:pt idx="53">
                  <c:v>1636.2874549999999</c:v>
                </c:pt>
                <c:pt idx="54">
                  <c:v>1643.8085090000002</c:v>
                </c:pt>
                <c:pt idx="55">
                  <c:v>1651.3453634285713</c:v>
                </c:pt>
                <c:pt idx="56">
                  <c:v>1658.8664174285714</c:v>
                </c:pt>
                <c:pt idx="57">
                  <c:v>1666.4348730000002</c:v>
                </c:pt>
                <c:pt idx="58">
                  <c:v>1674.0823312857144</c:v>
                </c:pt>
                <c:pt idx="59">
                  <c:v>1681.6191857142858</c:v>
                </c:pt>
                <c:pt idx="60">
                  <c:v>1688.7294258571428</c:v>
                </c:pt>
                <c:pt idx="61">
                  <c:v>1695.9976712857142</c:v>
                </c:pt>
                <c:pt idx="62">
                  <c:v>1702.4758901428575</c:v>
                </c:pt>
                <c:pt idx="63">
                  <c:v>1708.3536885714288</c:v>
                </c:pt>
                <c:pt idx="64">
                  <c:v>1713.8364737142858</c:v>
                </c:pt>
                <c:pt idx="65">
                  <c:v>1718.4660300000003</c:v>
                </c:pt>
                <c:pt idx="66">
                  <c:v>1722.9217804285715</c:v>
                </c:pt>
                <c:pt idx="67">
                  <c:v>1727.6619404285716</c:v>
                </c:pt>
                <c:pt idx="68">
                  <c:v>1731.5014699999999</c:v>
                </c:pt>
                <c:pt idx="69">
                  <c:v>1735.8466167142856</c:v>
                </c:pt>
                <c:pt idx="70">
                  <c:v>1740.1759629999999</c:v>
                </c:pt>
                <c:pt idx="71">
                  <c:v>1744.2999022857146</c:v>
                </c:pt>
                <c:pt idx="72">
                  <c:v>1749.2138682857146</c:v>
                </c:pt>
                <c:pt idx="73">
                  <c:v>1754.1594352857144</c:v>
                </c:pt>
                <c:pt idx="74">
                  <c:v>1758.9943985714285</c:v>
                </c:pt>
                <c:pt idx="75">
                  <c:v>1764.2875774285717</c:v>
                </c:pt>
                <c:pt idx="76">
                  <c:v>1770.1021737142858</c:v>
                </c:pt>
                <c:pt idx="77">
                  <c:v>1775.9641715714286</c:v>
                </c:pt>
                <c:pt idx="78">
                  <c:v>1782.078978</c:v>
                </c:pt>
                <c:pt idx="79">
                  <c:v>1787.7671699999999</c:v>
                </c:pt>
                <c:pt idx="80">
                  <c:v>1793.3921600000001</c:v>
                </c:pt>
                <c:pt idx="81">
                  <c:v>1798.8591445714287</c:v>
                </c:pt>
                <c:pt idx="82">
                  <c:v>1804.0259190000004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3.3066404803098086</c:v>
                </c:pt>
                <c:pt idx="4">
                  <c:v>5.5738929896874936</c:v>
                </c:pt>
                <c:pt idx="5">
                  <c:v>8.3591147409768158</c:v>
                </c:pt>
                <c:pt idx="6">
                  <c:v>11.758264575968479</c:v>
                </c:pt>
                <c:pt idx="7">
                  <c:v>15.879538517390518</c:v>
                </c:pt>
                <c:pt idx="8">
                  <c:v>20.843670287472655</c:v>
                </c:pt>
                <c:pt idx="9">
                  <c:v>26.783934509867052</c:v>
                </c:pt>
                <c:pt idx="10">
                  <c:v>33.845790683518558</c:v>
                </c:pt>
                <c:pt idx="11">
                  <c:v>42.186108828427585</c:v>
                </c:pt>
                <c:pt idx="12">
                  <c:v>51.971924028943178</c:v>
                </c:pt>
                <c:pt idx="13">
                  <c:v>63.37867726783557</c:v>
                </c:pt>
                <c:pt idx="14">
                  <c:v>76.587914098881242</c:v>
                </c:pt>
                <c:pt idx="15">
                  <c:v>91.78443076484777</c:v>
                </c:pt>
                <c:pt idx="16">
                  <c:v>109.15287898715344</c:v>
                </c:pt>
                <c:pt idx="17">
                  <c:v>128.87386520545633</c:v>
                </c:pt>
                <c:pt idx="18">
                  <c:v>151.11960661649607</c:v>
                </c:pt>
                <c:pt idx="19">
                  <c:v>176.04923377119272</c:v>
                </c:pt>
                <c:pt idx="20">
                  <c:v>203.80385633207743</c:v>
                </c:pt>
                <c:pt idx="21">
                  <c:v>234.50153330516889</c:v>
                </c:pt>
                <c:pt idx="22">
                  <c:v>268.23231000451699</c:v>
                </c:pt>
                <c:pt idx="23">
                  <c:v>305.05349957800513</c:v>
                </c:pt>
                <c:pt idx="24">
                  <c:v>344.98539565893395</c:v>
                </c:pt>
                <c:pt idx="25">
                  <c:v>388.00760341014899</c:v>
                </c:pt>
                <c:pt idx="26">
                  <c:v>434.05616806758695</c:v>
                </c:pt>
                <c:pt idx="27">
                  <c:v>483.02166270326666</c:v>
                </c:pt>
                <c:pt idx="28">
                  <c:v>534.74837047963774</c:v>
                </c:pt>
                <c:pt idx="29">
                  <c:v>589.03466188745801</c:v>
                </c:pt>
                <c:pt idx="30">
                  <c:v>645.63462563581209</c:v>
                </c:pt>
                <c:pt idx="31">
                  <c:v>704.26096479415128</c:v>
                </c:pt>
                <c:pt idx="32">
                  <c:v>764.58911969364794</c:v>
                </c:pt>
                <c:pt idx="33">
                  <c:v>826.26252849836567</c:v>
                </c:pt>
                <c:pt idx="34">
                  <c:v>888.89888792095405</c:v>
                </c:pt>
                <c:pt idx="35">
                  <c:v>952.09723292322792</c:v>
                </c:pt>
                <c:pt idx="36">
                  <c:v>1015.4456178495877</c:v>
                </c:pt>
                <c:pt idx="37">
                  <c:v>1078.5291543649823</c:v>
                </c:pt>
                <c:pt idx="38">
                  <c:v>1140.9381453727894</c:v>
                </c:pt>
                <c:pt idx="39">
                  <c:v>1202.2760497147865</c:v>
                </c:pt>
                <c:pt idx="40">
                  <c:v>1262.167020160939</c:v>
                </c:pt>
                <c:pt idx="41">
                  <c:v>1320.2627765308935</c:v>
                </c:pt>
                <c:pt idx="42">
                  <c:v>1376.2486056279538</c:v>
                </c:pt>
                <c:pt idx="43">
                  <c:v>1429.8483182920352</c:v>
                </c:pt>
                <c:pt idx="44">
                  <c:v>1480.8280390992707</c:v>
                </c:pt>
                <c:pt idx="45">
                  <c:v>1528.9987535394196</c:v>
                </c:pt>
                <c:pt idx="46">
                  <c:v>1574.2175882230604</c:v>
                </c:pt>
                <c:pt idx="47">
                  <c:v>1616.3878491673754</c:v>
                </c:pt>
                <c:pt idx="48">
                  <c:v>1655.4578890309006</c:v>
                </c:pt>
                <c:pt idx="49">
                  <c:v>1691.4189141987072</c:v>
                </c:pt>
                <c:pt idx="50">
                  <c:v>1724.3018751959098</c:v>
                </c:pt>
                <c:pt idx="51">
                  <c:v>1754.1736078930526</c:v>
                </c:pt>
                <c:pt idx="52">
                  <c:v>1781.1324077896688</c:v>
                </c:pt>
                <c:pt idx="53">
                  <c:v>1805.3032253083427</c:v>
                </c:pt>
                <c:pt idx="54">
                  <c:v>1826.8326670022236</c:v>
                </c:pt>
                <c:pt idx="55">
                  <c:v>1845.8839768155342</c:v>
                </c:pt>
                <c:pt idx="56">
                  <c:v>1862.6321543223075</c:v>
                </c:pt>
                <c:pt idx="57">
                  <c:v>1877.2593447160218</c:v>
                </c:pt>
                <c:pt idx="58">
                  <c:v>1889.950609857515</c:v>
                </c:pt>
                <c:pt idx="59">
                  <c:v>1900.8901625371129</c:v>
                </c:pt>
                <c:pt idx="60">
                  <c:v>1910.2581187974558</c:v>
                </c:pt>
                <c:pt idx="61">
                  <c:v>1918.2277970445716</c:v>
                </c:pt>
                <c:pt idx="62">
                  <c:v>1924.9635688560347</c:v>
                </c:pt>
                <c:pt idx="63">
                  <c:v>1930.6192457117763</c:v>
                </c:pt>
                <c:pt idx="64">
                  <c:v>1935.3369688732985</c:v>
                </c:pt>
                <c:pt idx="65">
                  <c:v>1939.2465565896816</c:v>
                </c:pt>
                <c:pt idx="66">
                  <c:v>1942.4652537290999</c:v>
                </c:pt>
                <c:pt idx="67">
                  <c:v>1945.0978236222518</c:v>
                </c:pt>
                <c:pt idx="68">
                  <c:v>1947.2369199896307</c:v>
                </c:pt>
                <c:pt idx="69">
                  <c:v>1948.9636778189699</c:v>
                </c:pt>
                <c:pt idx="70">
                  <c:v>1950.3484654034644</c:v>
                </c:pt>
                <c:pt idx="71">
                  <c:v>1951.4517448616546</c:v>
                </c:pt>
                <c:pt idx="72">
                  <c:v>1952.3249947663462</c:v>
                </c:pt>
                <c:pt idx="73">
                  <c:v>1953.0116554875726</c:v>
                </c:pt>
                <c:pt idx="74">
                  <c:v>1953.5480650452562</c:v>
                </c:pt>
                <c:pt idx="75">
                  <c:v>1953.9643602930885</c:v>
                </c:pt>
                <c:pt idx="76">
                  <c:v>1954.2853248245003</c:v>
                </c:pt>
                <c:pt idx="77">
                  <c:v>1954.531170897784</c:v>
                </c:pt>
                <c:pt idx="78">
                  <c:v>1954.7182477927079</c:v>
                </c:pt>
                <c:pt idx="79">
                  <c:v>1954.8596732766603</c:v>
                </c:pt>
                <c:pt idx="80">
                  <c:v>1954.9658882728515</c:v>
                </c:pt>
                <c:pt idx="81">
                  <c:v>1955.0451374288855</c:v>
                </c:pt>
                <c:pt idx="82">
                  <c:v>1955.1038801550455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55360"/>
        <c:axId val="160257152"/>
      </c:scatterChart>
      <c:valAx>
        <c:axId val="16025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7152"/>
        <c:crosses val="autoZero"/>
        <c:crossBetween val="midCat"/>
      </c:valAx>
      <c:valAx>
        <c:axId val="1602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1.5800571428571608E-2</c:v>
                </c:pt>
                <c:pt idx="3">
                  <c:v>0.14220485714285702</c:v>
                </c:pt>
                <c:pt idx="4">
                  <c:v>0.31601071428571414</c:v>
                </c:pt>
                <c:pt idx="5">
                  <c:v>0.53721814285714309</c:v>
                </c:pt>
                <c:pt idx="6">
                  <c:v>0.82162771428571479</c:v>
                </c:pt>
                <c:pt idx="7">
                  <c:v>1.1376384285714289</c:v>
                </c:pt>
                <c:pt idx="8">
                  <c:v>1.5010507142857135</c:v>
                </c:pt>
                <c:pt idx="9">
                  <c:v>2.2594764285714302</c:v>
                </c:pt>
                <c:pt idx="10">
                  <c:v>3.1443062857142854</c:v>
                </c:pt>
                <c:pt idx="11">
                  <c:v>3.839529714285713</c:v>
                </c:pt>
                <c:pt idx="12">
                  <c:v>6.810030000000002</c:v>
                </c:pt>
                <c:pt idx="13">
                  <c:v>8.8166977142857093</c:v>
                </c:pt>
                <c:pt idx="14">
                  <c:v>11.660793857142867</c:v>
                </c:pt>
                <c:pt idx="15">
                  <c:v>13.730663714285708</c:v>
                </c:pt>
                <c:pt idx="16">
                  <c:v>17.886204000000003</c:v>
                </c:pt>
                <c:pt idx="17">
                  <c:v>21.836337428571422</c:v>
                </c:pt>
                <c:pt idx="18">
                  <c:v>26.750303285714292</c:v>
                </c:pt>
                <c:pt idx="19">
                  <c:v>29.483795714285701</c:v>
                </c:pt>
                <c:pt idx="20">
                  <c:v>33.828942428571452</c:v>
                </c:pt>
                <c:pt idx="21">
                  <c:v>42.724642714285693</c:v>
                </c:pt>
                <c:pt idx="22">
                  <c:v>54.322234428571448</c:v>
                </c:pt>
                <c:pt idx="23">
                  <c:v>62.143498571428495</c:v>
                </c:pt>
                <c:pt idx="24">
                  <c:v>62.001293714285794</c:v>
                </c:pt>
                <c:pt idx="25">
                  <c:v>77.075002857142863</c:v>
                </c:pt>
                <c:pt idx="26">
                  <c:v>82.968601714285626</c:v>
                </c:pt>
                <c:pt idx="27">
                  <c:v>85.939101999999934</c:v>
                </c:pt>
                <c:pt idx="28">
                  <c:v>81.973168142857276</c:v>
                </c:pt>
                <c:pt idx="29">
                  <c:v>80.993535000000065</c:v>
                </c:pt>
                <c:pt idx="30">
                  <c:v>77.090803142856998</c:v>
                </c:pt>
                <c:pt idx="31">
                  <c:v>80.661723857142874</c:v>
                </c:pt>
                <c:pt idx="32">
                  <c:v>66.393842000000291</c:v>
                </c:pt>
                <c:pt idx="33">
                  <c:v>60.816253714285494</c:v>
                </c:pt>
                <c:pt idx="34">
                  <c:v>55.175463285714159</c:v>
                </c:pt>
                <c:pt idx="35">
                  <c:v>51.272731428571433</c:v>
                </c:pt>
                <c:pt idx="36">
                  <c:v>42.045219857142911</c:v>
                </c:pt>
                <c:pt idx="37">
                  <c:v>38.56910257142863</c:v>
                </c:pt>
                <c:pt idx="38">
                  <c:v>34.966580714285783</c:v>
                </c:pt>
                <c:pt idx="39">
                  <c:v>33.13371885714264</c:v>
                </c:pt>
                <c:pt idx="40">
                  <c:v>31.806474142857265</c:v>
                </c:pt>
                <c:pt idx="41">
                  <c:v>31.711670857142732</c:v>
                </c:pt>
                <c:pt idx="42">
                  <c:v>29.641801000000211</c:v>
                </c:pt>
                <c:pt idx="43">
                  <c:v>27.27172099999984</c:v>
                </c:pt>
                <c:pt idx="44">
                  <c:v>24.791037142857245</c:v>
                </c:pt>
                <c:pt idx="45">
                  <c:v>21.741534285714348</c:v>
                </c:pt>
                <c:pt idx="46">
                  <c:v>19.181847857142881</c:v>
                </c:pt>
                <c:pt idx="47">
                  <c:v>16.14814528571446</c:v>
                </c:pt>
                <c:pt idx="48">
                  <c:v>13.383052000000131</c:v>
                </c:pt>
                <c:pt idx="49">
                  <c:v>12.419219428571065</c:v>
                </c:pt>
                <c:pt idx="50">
                  <c:v>11.62919271428586</c:v>
                </c:pt>
                <c:pt idx="51">
                  <c:v>9.9385355714282433</c:v>
                </c:pt>
                <c:pt idx="52">
                  <c:v>9.0221047142858843</c:v>
                </c:pt>
                <c:pt idx="53">
                  <c:v>8.0266709999998476</c:v>
                </c:pt>
                <c:pt idx="54">
                  <c:v>7.2366444285717053</c:v>
                </c:pt>
                <c:pt idx="55">
                  <c:v>7.252444857142561</c:v>
                </c:pt>
                <c:pt idx="56">
                  <c:v>7.2366444285714779</c:v>
                </c:pt>
                <c:pt idx="57">
                  <c:v>7.2840460000002141</c:v>
                </c:pt>
                <c:pt idx="58">
                  <c:v>7.3630487142856937</c:v>
                </c:pt>
                <c:pt idx="59">
                  <c:v>7.2524448571427884</c:v>
                </c:pt>
                <c:pt idx="60">
                  <c:v>6.8258305714284662</c:v>
                </c:pt>
                <c:pt idx="61">
                  <c:v>6.983835857142819</c:v>
                </c:pt>
                <c:pt idx="62">
                  <c:v>6.1938092857146758</c:v>
                </c:pt>
                <c:pt idx="63">
                  <c:v>5.5933888571428243</c:v>
                </c:pt>
                <c:pt idx="64">
                  <c:v>5.1983755714284117</c:v>
                </c:pt>
                <c:pt idx="65">
                  <c:v>4.345146714285872</c:v>
                </c:pt>
                <c:pt idx="66">
                  <c:v>4.1713408571426926</c:v>
                </c:pt>
                <c:pt idx="67">
                  <c:v>4.4557504285714886</c:v>
                </c:pt>
                <c:pt idx="68">
                  <c:v>3.555119999999758</c:v>
                </c:pt>
                <c:pt idx="69">
                  <c:v>4.060737142857076</c:v>
                </c:pt>
                <c:pt idx="70">
                  <c:v>4.0449367142857655</c:v>
                </c:pt>
                <c:pt idx="71">
                  <c:v>3.83952971428607</c:v>
                </c:pt>
                <c:pt idx="72">
                  <c:v>4.6295564285715018</c:v>
                </c:pt>
                <c:pt idx="73">
                  <c:v>4.6611574285711841</c:v>
                </c:pt>
                <c:pt idx="74">
                  <c:v>4.5505537142855674</c:v>
                </c:pt>
                <c:pt idx="75">
                  <c:v>5.008769285714604</c:v>
                </c:pt>
                <c:pt idx="76">
                  <c:v>5.530186714285489</c:v>
                </c:pt>
                <c:pt idx="77">
                  <c:v>5.5775882857142252</c:v>
                </c:pt>
                <c:pt idx="78">
                  <c:v>5.8303968571428841</c:v>
                </c:pt>
                <c:pt idx="79">
                  <c:v>5.4037824285712732</c:v>
                </c:pt>
                <c:pt idx="80">
                  <c:v>5.3405804285716814</c:v>
                </c:pt>
                <c:pt idx="81">
                  <c:v>5.1825750000000399</c:v>
                </c:pt>
                <c:pt idx="82">
                  <c:v>4.8823648571430995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1.8335410942396306</c:v>
                </c:pt>
                <c:pt idx="4">
                  <c:v>2.267252509377685</c:v>
                </c:pt>
                <c:pt idx="5">
                  <c:v>2.7852217512893227</c:v>
                </c:pt>
                <c:pt idx="6">
                  <c:v>3.3991498349916633</c:v>
                </c:pt>
                <c:pt idx="7">
                  <c:v>4.1212739414220385</c:v>
                </c:pt>
                <c:pt idx="8">
                  <c:v>4.9641317700821368</c:v>
                </c:pt>
                <c:pt idx="9">
                  <c:v>5.940264222394398</c:v>
                </c:pt>
                <c:pt idx="10">
                  <c:v>7.0618561736515044</c:v>
                </c:pt>
                <c:pt idx="11">
                  <c:v>8.3403181449090269</c:v>
                </c:pt>
                <c:pt idx="12">
                  <c:v>9.7858152005155912</c:v>
                </c:pt>
                <c:pt idx="13">
                  <c:v>11.406753238892396</c:v>
                </c:pt>
                <c:pt idx="14">
                  <c:v>13.209236831045677</c:v>
                </c:pt>
                <c:pt idx="15">
                  <c:v>15.196516665966522</c:v>
                </c:pt>
                <c:pt idx="16">
                  <c:v>17.36844822230567</c:v>
                </c:pt>
                <c:pt idx="17">
                  <c:v>19.720986218302887</c:v>
                </c:pt>
                <c:pt idx="18">
                  <c:v>22.245741411039738</c:v>
                </c:pt>
                <c:pt idx="19">
                  <c:v>24.92962715469665</c:v>
                </c:pt>
                <c:pt idx="20">
                  <c:v>27.754622560884716</c:v>
                </c:pt>
                <c:pt idx="21">
                  <c:v>30.697676973091468</c:v>
                </c:pt>
                <c:pt idx="22">
                  <c:v>33.73077669934812</c:v>
                </c:pt>
                <c:pt idx="23">
                  <c:v>36.821189573488113</c:v>
                </c:pt>
                <c:pt idx="24">
                  <c:v>39.931896080928837</c:v>
                </c:pt>
                <c:pt idx="25">
                  <c:v>43.022207751215014</c:v>
                </c:pt>
                <c:pt idx="26">
                  <c:v>46.048564657437957</c:v>
                </c:pt>
                <c:pt idx="27">
                  <c:v>48.965494635679725</c:v>
                </c:pt>
                <c:pt idx="28">
                  <c:v>51.726707776371128</c:v>
                </c:pt>
                <c:pt idx="29">
                  <c:v>54.286291407820229</c:v>
                </c:pt>
                <c:pt idx="30">
                  <c:v>56.599963748354092</c:v>
                </c:pt>
                <c:pt idx="31">
                  <c:v>58.626339158339235</c:v>
                </c:pt>
                <c:pt idx="32">
                  <c:v>60.328154899496674</c:v>
                </c:pt>
                <c:pt idx="33">
                  <c:v>61.673408804717752</c:v>
                </c:pt>
                <c:pt idx="34">
                  <c:v>62.636359422588349</c:v>
                </c:pt>
                <c:pt idx="35">
                  <c:v>63.198345002273861</c:v>
                </c:pt>
                <c:pt idx="36">
                  <c:v>63.348384926359806</c:v>
                </c:pt>
                <c:pt idx="37">
                  <c:v>63.083536515394556</c:v>
                </c:pt>
                <c:pt idx="38">
                  <c:v>62.408991007807145</c:v>
                </c:pt>
                <c:pt idx="39">
                  <c:v>61.337904341997152</c:v>
                </c:pt>
                <c:pt idx="40">
                  <c:v>59.890970446152565</c:v>
                </c:pt>
                <c:pt idx="41">
                  <c:v>58.095756369954302</c:v>
                </c:pt>
                <c:pt idx="42">
                  <c:v>55.985829097060417</c:v>
                </c:pt>
                <c:pt idx="43">
                  <c:v>53.599712664081352</c:v>
                </c:pt>
                <c:pt idx="44">
                  <c:v>50.979720807235545</c:v>
                </c:pt>
                <c:pt idx="45">
                  <c:v>48.170714440148942</c:v>
                </c:pt>
                <c:pt idx="46">
                  <c:v>45.218834683640701</c:v>
                </c:pt>
                <c:pt idx="47">
                  <c:v>42.170260944315054</c:v>
                </c:pt>
                <c:pt idx="48">
                  <c:v>39.07003986352511</c:v>
                </c:pt>
                <c:pt idx="49">
                  <c:v>35.961025167806696</c:v>
                </c:pt>
                <c:pt idx="50">
                  <c:v>32.882960997202595</c:v>
                </c:pt>
                <c:pt idx="51">
                  <c:v>29.871732697142658</c:v>
                </c:pt>
                <c:pt idx="52">
                  <c:v>26.958799896616284</c:v>
                </c:pt>
                <c:pt idx="53">
                  <c:v>24.170817518673939</c:v>
                </c:pt>
                <c:pt idx="54">
                  <c:v>21.52944169388088</c:v>
                </c:pt>
                <c:pt idx="55">
                  <c:v>19.051309813310606</c:v>
                </c:pt>
                <c:pt idx="56">
                  <c:v>16.748177506773303</c:v>
                </c:pt>
                <c:pt idx="57">
                  <c:v>14.627190393714361</c:v>
                </c:pt>
                <c:pt idx="58">
                  <c:v>12.691265141493163</c:v>
                </c:pt>
                <c:pt idx="59">
                  <c:v>10.939552679597876</c:v>
                </c:pt>
                <c:pt idx="60">
                  <c:v>9.3679562603430124</c:v>
                </c:pt>
                <c:pt idx="61">
                  <c:v>7.9696782471158043</c:v>
                </c:pt>
                <c:pt idx="62">
                  <c:v>6.7357718114631515</c:v>
                </c:pt>
                <c:pt idx="63">
                  <c:v>5.6556768557417119</c:v>
                </c:pt>
                <c:pt idx="64">
                  <c:v>4.7177231615221142</c:v>
                </c:pt>
                <c:pt idx="65">
                  <c:v>3.9095877163830934</c:v>
                </c:pt>
                <c:pt idx="66">
                  <c:v>3.2186971394183641</c:v>
                </c:pt>
                <c:pt idx="67">
                  <c:v>2.6325698931519605</c:v>
                </c:pt>
                <c:pt idx="68">
                  <c:v>2.1390963673788548</c:v>
                </c:pt>
                <c:pt idx="69">
                  <c:v>1.7267578293392905</c:v>
                </c:pt>
                <c:pt idx="70">
                  <c:v>1.3847875844943713</c:v>
                </c:pt>
                <c:pt idx="71">
                  <c:v>1.1032794581902508</c:v>
                </c:pt>
                <c:pt idx="72">
                  <c:v>0.87324990469168084</c:v>
                </c:pt>
                <c:pt idx="73">
                  <c:v>0.68666072122632704</c:v>
                </c:pt>
                <c:pt idx="74">
                  <c:v>0.53640955768352327</c:v>
                </c:pt>
                <c:pt idx="75">
                  <c:v>0.41629524783223454</c:v>
                </c:pt>
                <c:pt idx="76">
                  <c:v>0.32096453141176501</c:v>
                </c:pt>
                <c:pt idx="77">
                  <c:v>0.24584607328366054</c:v>
                </c:pt>
                <c:pt idx="78">
                  <c:v>0.1870768949237975</c:v>
                </c:pt>
                <c:pt idx="79">
                  <c:v>0.14142548395249327</c:v>
                </c:pt>
                <c:pt idx="80">
                  <c:v>0.10621499619128323</c:v>
                </c:pt>
                <c:pt idx="81">
                  <c:v>7.9249156033927542E-2</c:v>
                </c:pt>
                <c:pt idx="82">
                  <c:v>5.8742726159951568E-2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85824"/>
        <c:axId val="160287360"/>
      </c:scatterChart>
      <c:valAx>
        <c:axId val="1602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87360"/>
        <c:crosses val="autoZero"/>
        <c:crossBetween val="midCat"/>
      </c:valAx>
      <c:valAx>
        <c:axId val="1602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8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0.30021014285714298</c:v>
                </c:pt>
                <c:pt idx="3">
                  <c:v>0.72682457142857138</c:v>
                </c:pt>
                <c:pt idx="4">
                  <c:v>1.327244857142857</c:v>
                </c:pt>
                <c:pt idx="5">
                  <c:v>2.1488725714285715</c:v>
                </c:pt>
                <c:pt idx="6">
                  <c:v>3.2549098571428576</c:v>
                </c:pt>
                <c:pt idx="7">
                  <c:v>4.6769578571428578</c:v>
                </c:pt>
                <c:pt idx="8">
                  <c:v>6.4624181428571426</c:v>
                </c:pt>
                <c:pt idx="9">
                  <c:v>9.0063041428571431</c:v>
                </c:pt>
                <c:pt idx="10">
                  <c:v>12.43502</c:v>
                </c:pt>
                <c:pt idx="11">
                  <c:v>16.558959285714284</c:v>
                </c:pt>
                <c:pt idx="12">
                  <c:v>23.653398857142857</c:v>
                </c:pt>
                <c:pt idx="13">
                  <c:v>32.754506142857139</c:v>
                </c:pt>
                <c:pt idx="14">
                  <c:v>44.699709571428578</c:v>
                </c:pt>
                <c:pt idx="15">
                  <c:v>58.714782857142858</c:v>
                </c:pt>
                <c:pt idx="16">
                  <c:v>76.88539642857144</c:v>
                </c:pt>
                <c:pt idx="17">
                  <c:v>99.006143428571434</c:v>
                </c:pt>
                <c:pt idx="18">
                  <c:v>126.0408562857143</c:v>
                </c:pt>
                <c:pt idx="19">
                  <c:v>155.80906157142857</c:v>
                </c:pt>
                <c:pt idx="20">
                  <c:v>189.92241357142859</c:v>
                </c:pt>
                <c:pt idx="21">
                  <c:v>232.93146585714285</c:v>
                </c:pt>
                <c:pt idx="22">
                  <c:v>287.53810985714284</c:v>
                </c:pt>
                <c:pt idx="23">
                  <c:v>349.96601799999991</c:v>
                </c:pt>
                <c:pt idx="24">
                  <c:v>412.25172128571427</c:v>
                </c:pt>
                <c:pt idx="25">
                  <c:v>489.6111337142857</c:v>
                </c:pt>
                <c:pt idx="26">
                  <c:v>572.86414499999989</c:v>
                </c:pt>
                <c:pt idx="27">
                  <c:v>659.0876565714284</c:v>
                </c:pt>
                <c:pt idx="28">
                  <c:v>741.34523428571424</c:v>
                </c:pt>
                <c:pt idx="29">
                  <c:v>822.62317885714288</c:v>
                </c:pt>
                <c:pt idx="30">
                  <c:v>899.99839157142844</c:v>
                </c:pt>
                <c:pt idx="31">
                  <c:v>980.94452499999989</c:v>
                </c:pt>
                <c:pt idx="32">
                  <c:v>1047.6227765714289</c:v>
                </c:pt>
                <c:pt idx="33">
                  <c:v>1108.7234398571429</c:v>
                </c:pt>
                <c:pt idx="34">
                  <c:v>1164.1833127142856</c:v>
                </c:pt>
                <c:pt idx="35">
                  <c:v>1215.7404537142856</c:v>
                </c:pt>
                <c:pt idx="36">
                  <c:v>1258.0700831428571</c:v>
                </c:pt>
                <c:pt idx="37">
                  <c:v>1296.9235952857143</c:v>
                </c:pt>
                <c:pt idx="38">
                  <c:v>1332.1745855714287</c:v>
                </c:pt>
                <c:pt idx="39">
                  <c:v>1365.5927139999999</c:v>
                </c:pt>
                <c:pt idx="40">
                  <c:v>1397.6835977142857</c:v>
                </c:pt>
                <c:pt idx="41">
                  <c:v>1429.679678142857</c:v>
                </c:pt>
                <c:pt idx="42">
                  <c:v>1459.6058887142858</c:v>
                </c:pt>
                <c:pt idx="43">
                  <c:v>1487.1620192857142</c:v>
                </c:pt>
                <c:pt idx="44">
                  <c:v>1512.237466</c:v>
                </c:pt>
                <c:pt idx="45">
                  <c:v>1534.263409857143</c:v>
                </c:pt>
                <c:pt idx="46">
                  <c:v>1553.7296672857144</c:v>
                </c:pt>
                <c:pt idx="47">
                  <c:v>1570.1622221428574</c:v>
                </c:pt>
                <c:pt idx="48">
                  <c:v>1583.8296837142861</c:v>
                </c:pt>
                <c:pt idx="49">
                  <c:v>1596.5333127142858</c:v>
                </c:pt>
                <c:pt idx="50">
                  <c:v>1608.4469150000002</c:v>
                </c:pt>
                <c:pt idx="51">
                  <c:v>1618.669860142857</c:v>
                </c:pt>
                <c:pt idx="52">
                  <c:v>1627.9763744285715</c:v>
                </c:pt>
                <c:pt idx="53">
                  <c:v>1636.2874549999999</c:v>
                </c:pt>
                <c:pt idx="54">
                  <c:v>1643.8085090000002</c:v>
                </c:pt>
                <c:pt idx="55">
                  <c:v>1651.3453634285713</c:v>
                </c:pt>
                <c:pt idx="56">
                  <c:v>1658.8664174285714</c:v>
                </c:pt>
                <c:pt idx="57">
                  <c:v>1666.4348730000002</c:v>
                </c:pt>
                <c:pt idx="58">
                  <c:v>1674.0823312857144</c:v>
                </c:pt>
                <c:pt idx="59">
                  <c:v>1681.6191857142858</c:v>
                </c:pt>
                <c:pt idx="60">
                  <c:v>1688.7294258571428</c:v>
                </c:pt>
                <c:pt idx="61">
                  <c:v>1695.9976712857142</c:v>
                </c:pt>
                <c:pt idx="62">
                  <c:v>1702.4758901428575</c:v>
                </c:pt>
                <c:pt idx="63">
                  <c:v>1708.3536885714288</c:v>
                </c:pt>
                <c:pt idx="64">
                  <c:v>1713.8364737142858</c:v>
                </c:pt>
                <c:pt idx="65">
                  <c:v>1718.4660300000003</c:v>
                </c:pt>
                <c:pt idx="66">
                  <c:v>1722.9217804285715</c:v>
                </c:pt>
                <c:pt idx="67">
                  <c:v>1727.6619404285716</c:v>
                </c:pt>
                <c:pt idx="68">
                  <c:v>1731.5014699999999</c:v>
                </c:pt>
                <c:pt idx="69">
                  <c:v>1735.8466167142856</c:v>
                </c:pt>
                <c:pt idx="70">
                  <c:v>1740.1759629999999</c:v>
                </c:pt>
                <c:pt idx="71">
                  <c:v>1744.2999022857146</c:v>
                </c:pt>
                <c:pt idx="72">
                  <c:v>1749.2138682857146</c:v>
                </c:pt>
                <c:pt idx="73">
                  <c:v>1754.1594352857144</c:v>
                </c:pt>
                <c:pt idx="74">
                  <c:v>1758.9943985714285</c:v>
                </c:pt>
                <c:pt idx="75">
                  <c:v>1764.2875774285717</c:v>
                </c:pt>
                <c:pt idx="76">
                  <c:v>1770.1021737142858</c:v>
                </c:pt>
                <c:pt idx="77">
                  <c:v>1775.9641715714286</c:v>
                </c:pt>
                <c:pt idx="78">
                  <c:v>1782.078978</c:v>
                </c:pt>
                <c:pt idx="79">
                  <c:v>1787.7671699999999</c:v>
                </c:pt>
                <c:pt idx="80">
                  <c:v>1793.3921600000001</c:v>
                </c:pt>
                <c:pt idx="81">
                  <c:v>1798.8591445714287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6.7323852669011481</c:v>
                </c:pt>
                <c:pt idx="3">
                  <c:v>10.129575096297357</c:v>
                </c:pt>
                <c:pt idx="4">
                  <c:v>13.547684024977171</c:v>
                </c:pt>
                <c:pt idx="5">
                  <c:v>16.986905720032446</c:v>
                </c:pt>
                <c:pt idx="6">
                  <c:v>20.447436244660977</c:v>
                </c:pt>
                <c:pt idx="7">
                  <c:v>23.929474095308443</c:v>
                </c:pt>
                <c:pt idx="8">
                  <c:v>27.433220239502827</c:v>
                </c:pt>
                <c:pt idx="9">
                  <c:v>30.958878154396398</c:v>
                </c:pt>
                <c:pt idx="10">
                  <c:v>34.506653866030746</c:v>
                </c:pt>
                <c:pt idx="11">
                  <c:v>38.076755989340697</c:v>
                </c:pt>
                <c:pt idx="12">
                  <c:v>41.669395768913425</c:v>
                </c:pt>
                <c:pt idx="13">
                  <c:v>45.284787120519383</c:v>
                </c:pt>
                <c:pt idx="14">
                  <c:v>48.923146673432143</c:v>
                </c:pt>
                <c:pt idx="15">
                  <c:v>52.584693813554722</c:v>
                </c:pt>
                <c:pt idx="16">
                  <c:v>56.269650727370298</c:v>
                </c:pt>
                <c:pt idx="17">
                  <c:v>59.978242446735777</c:v>
                </c:pt>
                <c:pt idx="18">
                  <c:v>63.710696894537151</c:v>
                </c:pt>
                <c:pt idx="19">
                  <c:v>67.467244931225949</c:v>
                </c:pt>
                <c:pt idx="20">
                  <c:v>71.248120402256717</c:v>
                </c:pt>
                <c:pt idx="21">
                  <c:v>75.053560186445964</c:v>
                </c:pt>
                <c:pt idx="22">
                  <c:v>78.883804245273438</c:v>
                </c:pt>
                <c:pt idx="23">
                  <c:v>82.739095673147219</c:v>
                </c:pt>
                <c:pt idx="24">
                  <c:v>86.619680748654716</c:v>
                </c:pt>
                <c:pt idx="25">
                  <c:v>90.525808986822099</c:v>
                </c:pt>
                <c:pt idx="26">
                  <c:v>94.45773319240547</c:v>
                </c:pt>
                <c:pt idx="27">
                  <c:v>98.415709514237477</c:v>
                </c:pt>
                <c:pt idx="28">
                  <c:v>102.39999750065391</c:v>
                </c:pt>
                <c:pt idx="29">
                  <c:v>106.41086015602538</c:v>
                </c:pt>
                <c:pt idx="30">
                  <c:v>110.44856399841974</c:v>
                </c:pt>
                <c:pt idx="31">
                  <c:v>114.51337911842182</c:v>
                </c:pt>
                <c:pt idx="32">
                  <c:v>118.60557923913757</c:v>
                </c:pt>
                <c:pt idx="33">
                  <c:v>122.72544177741055</c:v>
                </c:pt>
                <c:pt idx="34">
                  <c:v>126.87324790627937</c:v>
                </c:pt>
                <c:pt idx="35">
                  <c:v>131.04928261870552</c:v>
                </c:pt>
                <c:pt idx="36">
                  <c:v>135.25383479260171</c:v>
                </c:pt>
                <c:pt idx="37">
                  <c:v>139.48719725719212</c:v>
                </c:pt>
                <c:pt idx="38">
                  <c:v>143.74966686073589</c:v>
                </c:pt>
                <c:pt idx="39">
                  <c:v>148.04154453964705</c:v>
                </c:pt>
                <c:pt idx="40">
                  <c:v>152.36313538904446</c:v>
                </c:pt>
                <c:pt idx="41">
                  <c:v>156.71474873476629</c:v>
                </c:pt>
                <c:pt idx="42">
                  <c:v>161.09669820688458</c:v>
                </c:pt>
                <c:pt idx="43">
                  <c:v>165.50930181475655</c:v>
                </c:pt>
                <c:pt idx="44">
                  <c:v>169.95288202365018</c:v>
                </c:pt>
                <c:pt idx="45">
                  <c:v>174.42776583298249</c:v>
                </c:pt>
                <c:pt idx="46">
                  <c:v>178.93428485621058</c:v>
                </c:pt>
                <c:pt idx="47">
                  <c:v>183.472775402416</c:v>
                </c:pt>
                <c:pt idx="48">
                  <c:v>188.04357855962442</c:v>
                </c:pt>
                <c:pt idx="49">
                  <c:v>192.64704027990396</c:v>
                </c:pt>
                <c:pt idx="50">
                  <c:v>197.2835114662864</c:v>
                </c:pt>
                <c:pt idx="51">
                  <c:v>201.95334806155699</c:v>
                </c:pt>
                <c:pt idx="52">
                  <c:v>206.65691113895991</c:v>
                </c:pt>
                <c:pt idx="53">
                  <c:v>211.39456699486772</c:v>
                </c:pt>
                <c:pt idx="54">
                  <c:v>216.16668724346428</c:v>
                </c:pt>
                <c:pt idx="55">
                  <c:v>220.97364891349284</c:v>
                </c:pt>
                <c:pt idx="56">
                  <c:v>225.81583454712134</c:v>
                </c:pt>
                <c:pt idx="57">
                  <c:v>230.69363230097963</c:v>
                </c:pt>
                <c:pt idx="58">
                  <c:v>235.60743604942414</c:v>
                </c:pt>
                <c:pt idx="59">
                  <c:v>240.55764549008754</c:v>
                </c:pt>
                <c:pt idx="60">
                  <c:v>245.54466625177244</c:v>
                </c:pt>
                <c:pt idx="61">
                  <c:v>250.56891000475022</c:v>
                </c:pt>
                <c:pt idx="62">
                  <c:v>255.63079457352734</c:v>
                </c:pt>
                <c:pt idx="63">
                  <c:v>260.73074405214408</c:v>
                </c:pt>
                <c:pt idx="64">
                  <c:v>265.869188922072</c:v>
                </c:pt>
                <c:pt idx="65">
                  <c:v>271.04656617277874</c:v>
                </c:pt>
                <c:pt idx="66">
                  <c:v>276.26331942503049</c:v>
                </c:pt>
                <c:pt idx="67">
                  <c:v>281.51989905700538</c:v>
                </c:pt>
                <c:pt idx="68">
                  <c:v>286.8167623332921</c:v>
                </c:pt>
                <c:pt idx="69">
                  <c:v>292.15437353685144</c:v>
                </c:pt>
                <c:pt idx="70">
                  <c:v>297.53320410402006</c:v>
                </c:pt>
                <c:pt idx="71">
                  <c:v>302.95373276263871</c:v>
                </c:pt>
                <c:pt idx="72">
                  <c:v>308.41644567338955</c:v>
                </c:pt>
                <c:pt idx="73">
                  <c:v>313.92183657442922</c:v>
                </c:pt>
                <c:pt idx="74">
                  <c:v>319.47040692940851</c:v>
                </c:pt>
                <c:pt idx="75">
                  <c:v>325.06266607897044</c:v>
                </c:pt>
                <c:pt idx="76">
                  <c:v>330.69913139582292</c:v>
                </c:pt>
                <c:pt idx="77">
                  <c:v>336.38032844348459</c:v>
                </c:pt>
                <c:pt idx="78">
                  <c:v>342.10679113880525</c:v>
                </c:pt>
                <c:pt idx="79">
                  <c:v>347.87906191836652</c:v>
                </c:pt>
                <c:pt idx="80">
                  <c:v>353.69769190887024</c:v>
                </c:pt>
                <c:pt idx="81">
                  <c:v>359.5632411016274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66272"/>
        <c:axId val="160572160"/>
      </c:scatterChart>
      <c:valAx>
        <c:axId val="160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72160"/>
        <c:crosses val="autoZero"/>
        <c:crossBetween val="midCat"/>
      </c:valAx>
      <c:valAx>
        <c:axId val="1605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1.5800571428571608E-2</c:v>
                </c:pt>
                <c:pt idx="3">
                  <c:v>0.14220485714285702</c:v>
                </c:pt>
                <c:pt idx="4">
                  <c:v>0.31601071428571414</c:v>
                </c:pt>
                <c:pt idx="5">
                  <c:v>0.53721814285714309</c:v>
                </c:pt>
                <c:pt idx="6">
                  <c:v>0.82162771428571479</c:v>
                </c:pt>
                <c:pt idx="7">
                  <c:v>1.1376384285714289</c:v>
                </c:pt>
                <c:pt idx="8">
                  <c:v>1.5010507142857135</c:v>
                </c:pt>
                <c:pt idx="9">
                  <c:v>2.2594764285714302</c:v>
                </c:pt>
                <c:pt idx="10">
                  <c:v>3.1443062857142854</c:v>
                </c:pt>
                <c:pt idx="11">
                  <c:v>3.839529714285713</c:v>
                </c:pt>
                <c:pt idx="12">
                  <c:v>6.810030000000002</c:v>
                </c:pt>
                <c:pt idx="13">
                  <c:v>8.8166977142857093</c:v>
                </c:pt>
                <c:pt idx="14">
                  <c:v>11.660793857142867</c:v>
                </c:pt>
                <c:pt idx="15">
                  <c:v>13.730663714285708</c:v>
                </c:pt>
                <c:pt idx="16">
                  <c:v>17.886204000000003</c:v>
                </c:pt>
                <c:pt idx="17">
                  <c:v>21.836337428571422</c:v>
                </c:pt>
                <c:pt idx="18">
                  <c:v>26.750303285714292</c:v>
                </c:pt>
                <c:pt idx="19">
                  <c:v>29.483795714285701</c:v>
                </c:pt>
                <c:pt idx="20">
                  <c:v>33.828942428571452</c:v>
                </c:pt>
                <c:pt idx="21">
                  <c:v>42.724642714285693</c:v>
                </c:pt>
                <c:pt idx="22">
                  <c:v>54.322234428571448</c:v>
                </c:pt>
                <c:pt idx="23">
                  <c:v>62.143498571428495</c:v>
                </c:pt>
                <c:pt idx="24">
                  <c:v>62.001293714285794</c:v>
                </c:pt>
                <c:pt idx="25">
                  <c:v>77.075002857142863</c:v>
                </c:pt>
                <c:pt idx="26">
                  <c:v>82.968601714285626</c:v>
                </c:pt>
                <c:pt idx="27">
                  <c:v>85.939101999999934</c:v>
                </c:pt>
                <c:pt idx="28">
                  <c:v>81.973168142857276</c:v>
                </c:pt>
                <c:pt idx="29">
                  <c:v>80.993535000000065</c:v>
                </c:pt>
                <c:pt idx="30">
                  <c:v>77.090803142856998</c:v>
                </c:pt>
                <c:pt idx="31">
                  <c:v>80.661723857142874</c:v>
                </c:pt>
                <c:pt idx="32">
                  <c:v>66.393842000000291</c:v>
                </c:pt>
                <c:pt idx="33">
                  <c:v>60.816253714285494</c:v>
                </c:pt>
                <c:pt idx="34">
                  <c:v>55.175463285714159</c:v>
                </c:pt>
                <c:pt idx="35">
                  <c:v>51.272731428571433</c:v>
                </c:pt>
                <c:pt idx="36">
                  <c:v>42.045219857142911</c:v>
                </c:pt>
                <c:pt idx="37">
                  <c:v>38.56910257142863</c:v>
                </c:pt>
                <c:pt idx="38">
                  <c:v>34.966580714285783</c:v>
                </c:pt>
                <c:pt idx="39">
                  <c:v>33.13371885714264</c:v>
                </c:pt>
                <c:pt idx="40">
                  <c:v>31.806474142857265</c:v>
                </c:pt>
                <c:pt idx="41">
                  <c:v>31.711670857142732</c:v>
                </c:pt>
                <c:pt idx="42">
                  <c:v>29.641801000000211</c:v>
                </c:pt>
                <c:pt idx="43">
                  <c:v>27.27172099999984</c:v>
                </c:pt>
                <c:pt idx="44">
                  <c:v>24.791037142857245</c:v>
                </c:pt>
                <c:pt idx="45">
                  <c:v>21.741534285714348</c:v>
                </c:pt>
                <c:pt idx="46">
                  <c:v>19.181847857142881</c:v>
                </c:pt>
                <c:pt idx="47">
                  <c:v>16.14814528571446</c:v>
                </c:pt>
                <c:pt idx="48">
                  <c:v>13.383052000000131</c:v>
                </c:pt>
                <c:pt idx="49">
                  <c:v>12.419219428571065</c:v>
                </c:pt>
                <c:pt idx="50">
                  <c:v>11.62919271428586</c:v>
                </c:pt>
                <c:pt idx="51">
                  <c:v>9.9385355714282433</c:v>
                </c:pt>
                <c:pt idx="52">
                  <c:v>9.0221047142858843</c:v>
                </c:pt>
                <c:pt idx="53">
                  <c:v>8.0266709999998476</c:v>
                </c:pt>
                <c:pt idx="54">
                  <c:v>7.2366444285717053</c:v>
                </c:pt>
                <c:pt idx="55">
                  <c:v>7.252444857142561</c:v>
                </c:pt>
                <c:pt idx="56">
                  <c:v>7.2366444285714779</c:v>
                </c:pt>
                <c:pt idx="57">
                  <c:v>7.2840460000002141</c:v>
                </c:pt>
                <c:pt idx="58">
                  <c:v>7.3630487142856937</c:v>
                </c:pt>
                <c:pt idx="59">
                  <c:v>7.2524448571427884</c:v>
                </c:pt>
                <c:pt idx="60">
                  <c:v>6.8258305714284662</c:v>
                </c:pt>
                <c:pt idx="61">
                  <c:v>6.983835857142819</c:v>
                </c:pt>
                <c:pt idx="62">
                  <c:v>6.1938092857146758</c:v>
                </c:pt>
                <c:pt idx="63">
                  <c:v>5.5933888571428243</c:v>
                </c:pt>
                <c:pt idx="64">
                  <c:v>5.1983755714284117</c:v>
                </c:pt>
                <c:pt idx="65">
                  <c:v>4.345146714285872</c:v>
                </c:pt>
                <c:pt idx="66">
                  <c:v>4.1713408571426926</c:v>
                </c:pt>
                <c:pt idx="67">
                  <c:v>4.4557504285714886</c:v>
                </c:pt>
                <c:pt idx="68">
                  <c:v>3.555119999999758</c:v>
                </c:pt>
                <c:pt idx="69">
                  <c:v>4.060737142857076</c:v>
                </c:pt>
                <c:pt idx="70">
                  <c:v>4.0449367142857655</c:v>
                </c:pt>
                <c:pt idx="71">
                  <c:v>3.83952971428607</c:v>
                </c:pt>
                <c:pt idx="72">
                  <c:v>4.6295564285715018</c:v>
                </c:pt>
                <c:pt idx="73">
                  <c:v>4.6611574285711841</c:v>
                </c:pt>
                <c:pt idx="74">
                  <c:v>4.5505537142855674</c:v>
                </c:pt>
                <c:pt idx="75">
                  <c:v>5.008769285714604</c:v>
                </c:pt>
                <c:pt idx="76">
                  <c:v>5.530186714285489</c:v>
                </c:pt>
                <c:pt idx="77">
                  <c:v>5.5775882857142252</c:v>
                </c:pt>
                <c:pt idx="78">
                  <c:v>5.8303968571428841</c:v>
                </c:pt>
                <c:pt idx="79">
                  <c:v>5.4037824285712732</c:v>
                </c:pt>
                <c:pt idx="80">
                  <c:v>5.3405804285716814</c:v>
                </c:pt>
                <c:pt idx="81">
                  <c:v>5.1825750000000399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3.3764620375627161</c:v>
                </c:pt>
                <c:pt idx="3">
                  <c:v>3.3971898293962086</c:v>
                </c:pt>
                <c:pt idx="4">
                  <c:v>3.4181089286798145</c:v>
                </c:pt>
                <c:pt idx="5">
                  <c:v>3.439221695055275</c:v>
                </c:pt>
                <c:pt idx="6">
                  <c:v>3.4605305246285298</c:v>
                </c:pt>
                <c:pt idx="7">
                  <c:v>3.4820378506474663</c:v>
                </c:pt>
                <c:pt idx="8">
                  <c:v>3.5037461441943845</c:v>
                </c:pt>
                <c:pt idx="9">
                  <c:v>3.5256579148935727</c:v>
                </c:pt>
                <c:pt idx="10">
                  <c:v>3.5477757116343445</c:v>
                </c:pt>
                <c:pt idx="11">
                  <c:v>3.5701021233099479</c:v>
                </c:pt>
                <c:pt idx="12">
                  <c:v>3.5926397795727274</c:v>
                </c:pt>
                <c:pt idx="13">
                  <c:v>3.6153913516059548</c:v>
                </c:pt>
                <c:pt idx="14">
                  <c:v>3.6383595529127599</c:v>
                </c:pt>
                <c:pt idx="15">
                  <c:v>3.661547140122579</c:v>
                </c:pt>
                <c:pt idx="16">
                  <c:v>3.6849569138155736</c:v>
                </c:pt>
                <c:pt idx="17">
                  <c:v>3.7085917193654825</c:v>
                </c:pt>
                <c:pt idx="18">
                  <c:v>3.7324544478013766</c:v>
                </c:pt>
                <c:pt idx="19">
                  <c:v>3.7565480366887933</c:v>
                </c:pt>
                <c:pt idx="20">
                  <c:v>3.780875471030765</c:v>
                </c:pt>
                <c:pt idx="21">
                  <c:v>3.8054397841892471</c:v>
                </c:pt>
                <c:pt idx="22">
                  <c:v>3.8302440588274718</c:v>
                </c:pt>
                <c:pt idx="23">
                  <c:v>3.8552914278737824</c:v>
                </c:pt>
                <c:pt idx="24">
                  <c:v>3.8805850755074958</c:v>
                </c:pt>
                <c:pt idx="25">
                  <c:v>3.9061282381673883</c:v>
                </c:pt>
                <c:pt idx="26">
                  <c:v>3.9319242055833721</c:v>
                </c:pt>
                <c:pt idx="27">
                  <c:v>3.9579763218320041</c:v>
                </c:pt>
                <c:pt idx="28">
                  <c:v>3.9842879864164389</c:v>
                </c:pt>
                <c:pt idx="29">
                  <c:v>4.0108626553714721</c:v>
                </c:pt>
                <c:pt idx="30">
                  <c:v>4.0377038423943583</c:v>
                </c:pt>
                <c:pt idx="31">
                  <c:v>4.0648151200020743</c:v>
                </c:pt>
                <c:pt idx="32">
                  <c:v>4.0922001207157495</c:v>
                </c:pt>
                <c:pt idx="33">
                  <c:v>4.1198625382729857</c:v>
                </c:pt>
                <c:pt idx="34">
                  <c:v>4.1478061288688242</c:v>
                </c:pt>
                <c:pt idx="35">
                  <c:v>4.1760347124261319</c:v>
                </c:pt>
                <c:pt idx="36">
                  <c:v>4.2045521738962037</c:v>
                </c:pt>
                <c:pt idx="37">
                  <c:v>4.2333624645904155</c:v>
                </c:pt>
                <c:pt idx="38">
                  <c:v>4.2624696035437575</c:v>
                </c:pt>
                <c:pt idx="39">
                  <c:v>4.2918776789111499</c:v>
                </c:pt>
                <c:pt idx="40">
                  <c:v>4.3215908493974071</c:v>
                </c:pt>
                <c:pt idx="41">
                  <c:v>4.3516133457218205</c:v>
                </c:pt>
                <c:pt idx="42">
                  <c:v>4.3819494721182854</c:v>
                </c:pt>
                <c:pt idx="43">
                  <c:v>4.4126036078719819</c:v>
                </c:pt>
                <c:pt idx="44">
                  <c:v>4.4435802088936187</c:v>
                </c:pt>
                <c:pt idx="45">
                  <c:v>4.4748838093322991</c:v>
                </c:pt>
                <c:pt idx="46">
                  <c:v>4.5065190232280905</c:v>
                </c:pt>
                <c:pt idx="47">
                  <c:v>4.5384905462054155</c:v>
                </c:pt>
                <c:pt idx="48">
                  <c:v>4.5708031572084256</c:v>
                </c:pt>
                <c:pt idx="49">
                  <c:v>4.6034617202795509</c:v>
                </c:pt>
                <c:pt idx="50">
                  <c:v>4.6364711863824395</c:v>
                </c:pt>
                <c:pt idx="51">
                  <c:v>4.6698365952705858</c:v>
                </c:pt>
                <c:pt idx="52">
                  <c:v>4.7035630774029284</c:v>
                </c:pt>
                <c:pt idx="53">
                  <c:v>4.7376558559077946</c:v>
                </c:pt>
                <c:pt idx="54">
                  <c:v>4.772120248596571</c:v>
                </c:pt>
                <c:pt idx="55">
                  <c:v>4.80696167002856</c:v>
                </c:pt>
                <c:pt idx="56">
                  <c:v>4.8421856336285014</c:v>
                </c:pt>
                <c:pt idx="57">
                  <c:v>4.8777977538582897</c:v>
                </c:pt>
                <c:pt idx="58">
                  <c:v>4.9138037484445114</c:v>
                </c:pt>
                <c:pt idx="59">
                  <c:v>4.950209440663393</c:v>
                </c:pt>
                <c:pt idx="60">
                  <c:v>4.9870207616849118</c:v>
                </c:pt>
                <c:pt idx="61">
                  <c:v>5.0242437529777746</c:v>
                </c:pt>
                <c:pt idx="62">
                  <c:v>5.0618845687771099</c:v>
                </c:pt>
                <c:pt idx="63">
                  <c:v>5.0999494786167379</c:v>
                </c:pt>
                <c:pt idx="64">
                  <c:v>5.1384448699279348</c:v>
                </c:pt>
                <c:pt idx="65">
                  <c:v>5.1773772507067308</c:v>
                </c:pt>
                <c:pt idx="66">
                  <c:v>5.2167532522517694</c:v>
                </c:pt>
                <c:pt idx="67">
                  <c:v>5.2565796319749092</c:v>
                </c:pt>
                <c:pt idx="68">
                  <c:v>5.2968632762867403</c:v>
                </c:pt>
                <c:pt idx="69">
                  <c:v>5.3376112035593382</c:v>
                </c:pt>
                <c:pt idx="70">
                  <c:v>5.3788305671686114</c:v>
                </c:pt>
                <c:pt idx="71">
                  <c:v>5.4205286586186743</c:v>
                </c:pt>
                <c:pt idx="72">
                  <c:v>5.4627129107508212</c:v>
                </c:pt>
                <c:pt idx="73">
                  <c:v>5.5053909010396804</c:v>
                </c:pt>
                <c:pt idx="74">
                  <c:v>5.5485703549792973</c:v>
                </c:pt>
                <c:pt idx="75">
                  <c:v>5.5922591495619294</c:v>
                </c:pt>
                <c:pt idx="76">
                  <c:v>5.6364653168524956</c:v>
                </c:pt>
                <c:pt idx="77">
                  <c:v>5.681197047661656</c:v>
                </c:pt>
                <c:pt idx="78">
                  <c:v>5.7264626953206701</c:v>
                </c:pt>
                <c:pt idx="79">
                  <c:v>5.7722707795612456</c:v>
                </c:pt>
                <c:pt idx="80">
                  <c:v>5.81862999050374</c:v>
                </c:pt>
                <c:pt idx="81">
                  <c:v>5.8655491927571672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95328"/>
        <c:axId val="160597120"/>
      </c:scatterChart>
      <c:valAx>
        <c:axId val="1605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7120"/>
        <c:crosses val="autoZero"/>
        <c:crossBetween val="midCat"/>
      </c:valAx>
      <c:valAx>
        <c:axId val="1605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0.30021014285714298</c:v>
                </c:pt>
                <c:pt idx="3">
                  <c:v>0.72682457142857138</c:v>
                </c:pt>
                <c:pt idx="4">
                  <c:v>1.327244857142857</c:v>
                </c:pt>
                <c:pt idx="5">
                  <c:v>2.1488725714285715</c:v>
                </c:pt>
                <c:pt idx="6">
                  <c:v>3.2549098571428576</c:v>
                </c:pt>
                <c:pt idx="7">
                  <c:v>4.6769578571428578</c:v>
                </c:pt>
                <c:pt idx="8">
                  <c:v>6.4624181428571426</c:v>
                </c:pt>
                <c:pt idx="9">
                  <c:v>9.0063041428571431</c:v>
                </c:pt>
                <c:pt idx="10">
                  <c:v>12.43502</c:v>
                </c:pt>
                <c:pt idx="11">
                  <c:v>16.558959285714284</c:v>
                </c:pt>
                <c:pt idx="12">
                  <c:v>23.653398857142857</c:v>
                </c:pt>
                <c:pt idx="13">
                  <c:v>32.754506142857139</c:v>
                </c:pt>
                <c:pt idx="14">
                  <c:v>44.699709571428578</c:v>
                </c:pt>
                <c:pt idx="15">
                  <c:v>58.714782857142858</c:v>
                </c:pt>
                <c:pt idx="16">
                  <c:v>76.88539642857144</c:v>
                </c:pt>
                <c:pt idx="17">
                  <c:v>99.006143428571434</c:v>
                </c:pt>
                <c:pt idx="18">
                  <c:v>126.0408562857143</c:v>
                </c:pt>
                <c:pt idx="19">
                  <c:v>155.80906157142857</c:v>
                </c:pt>
                <c:pt idx="20">
                  <c:v>189.92241357142859</c:v>
                </c:pt>
                <c:pt idx="21">
                  <c:v>232.93146585714285</c:v>
                </c:pt>
                <c:pt idx="22">
                  <c:v>287.53810985714284</c:v>
                </c:pt>
                <c:pt idx="23">
                  <c:v>349.96601799999991</c:v>
                </c:pt>
                <c:pt idx="24">
                  <c:v>412.25172128571427</c:v>
                </c:pt>
                <c:pt idx="25">
                  <c:v>489.6111337142857</c:v>
                </c:pt>
                <c:pt idx="26">
                  <c:v>572.86414499999989</c:v>
                </c:pt>
                <c:pt idx="27">
                  <c:v>659.0876565714284</c:v>
                </c:pt>
                <c:pt idx="28">
                  <c:v>741.34523428571424</c:v>
                </c:pt>
                <c:pt idx="29">
                  <c:v>822.62317885714288</c:v>
                </c:pt>
                <c:pt idx="30">
                  <c:v>899.99839157142844</c:v>
                </c:pt>
                <c:pt idx="31">
                  <c:v>980.94452499999989</c:v>
                </c:pt>
                <c:pt idx="32">
                  <c:v>1047.6227765714289</c:v>
                </c:pt>
                <c:pt idx="33">
                  <c:v>1108.7234398571429</c:v>
                </c:pt>
                <c:pt idx="34">
                  <c:v>1164.1833127142856</c:v>
                </c:pt>
                <c:pt idx="35">
                  <c:v>1215.7404537142856</c:v>
                </c:pt>
                <c:pt idx="36">
                  <c:v>1258.0700831428571</c:v>
                </c:pt>
                <c:pt idx="37">
                  <c:v>1296.9235952857143</c:v>
                </c:pt>
                <c:pt idx="38">
                  <c:v>1332.1745855714287</c:v>
                </c:pt>
                <c:pt idx="39">
                  <c:v>1365.5927139999999</c:v>
                </c:pt>
                <c:pt idx="40">
                  <c:v>1397.6835977142857</c:v>
                </c:pt>
                <c:pt idx="41">
                  <c:v>1429.679678142857</c:v>
                </c:pt>
                <c:pt idx="42">
                  <c:v>1459.6058887142858</c:v>
                </c:pt>
                <c:pt idx="43">
                  <c:v>1487.1620192857142</c:v>
                </c:pt>
                <c:pt idx="44">
                  <c:v>1512.237466</c:v>
                </c:pt>
                <c:pt idx="45">
                  <c:v>1534.263409857143</c:v>
                </c:pt>
                <c:pt idx="46">
                  <c:v>1553.7296672857144</c:v>
                </c:pt>
                <c:pt idx="47">
                  <c:v>1570.1622221428574</c:v>
                </c:pt>
                <c:pt idx="48">
                  <c:v>1583.8296837142861</c:v>
                </c:pt>
                <c:pt idx="49">
                  <c:v>1596.5333127142858</c:v>
                </c:pt>
                <c:pt idx="50">
                  <c:v>1608.4469150000002</c:v>
                </c:pt>
                <c:pt idx="51">
                  <c:v>1618.669860142857</c:v>
                </c:pt>
                <c:pt idx="52">
                  <c:v>1627.9763744285715</c:v>
                </c:pt>
                <c:pt idx="53">
                  <c:v>1636.2874549999999</c:v>
                </c:pt>
                <c:pt idx="54">
                  <c:v>1643.8085090000002</c:v>
                </c:pt>
                <c:pt idx="55">
                  <c:v>1651.3453634285713</c:v>
                </c:pt>
                <c:pt idx="56">
                  <c:v>1658.8664174285714</c:v>
                </c:pt>
                <c:pt idx="57">
                  <c:v>1666.4348730000002</c:v>
                </c:pt>
                <c:pt idx="58">
                  <c:v>1674.0823312857144</c:v>
                </c:pt>
                <c:pt idx="59">
                  <c:v>1681.6191857142858</c:v>
                </c:pt>
                <c:pt idx="60">
                  <c:v>1688.7294258571428</c:v>
                </c:pt>
                <c:pt idx="61">
                  <c:v>1695.9976712857142</c:v>
                </c:pt>
                <c:pt idx="62">
                  <c:v>1702.4758901428575</c:v>
                </c:pt>
                <c:pt idx="63">
                  <c:v>1708.3536885714288</c:v>
                </c:pt>
                <c:pt idx="64">
                  <c:v>1713.8364737142858</c:v>
                </c:pt>
                <c:pt idx="65">
                  <c:v>1718.4660300000003</c:v>
                </c:pt>
                <c:pt idx="66">
                  <c:v>1722.9217804285715</c:v>
                </c:pt>
                <c:pt idx="67">
                  <c:v>1727.6619404285716</c:v>
                </c:pt>
                <c:pt idx="68">
                  <c:v>1731.5014699999999</c:v>
                </c:pt>
                <c:pt idx="69">
                  <c:v>1735.8466167142856</c:v>
                </c:pt>
                <c:pt idx="70">
                  <c:v>1740.1759629999999</c:v>
                </c:pt>
                <c:pt idx="71">
                  <c:v>1744.2999022857146</c:v>
                </c:pt>
                <c:pt idx="72">
                  <c:v>1749.2138682857146</c:v>
                </c:pt>
                <c:pt idx="73">
                  <c:v>1754.1594352857144</c:v>
                </c:pt>
                <c:pt idx="74">
                  <c:v>1758.9943985714285</c:v>
                </c:pt>
                <c:pt idx="75">
                  <c:v>1764.2875774285717</c:v>
                </c:pt>
                <c:pt idx="76">
                  <c:v>1770.1021737142858</c:v>
                </c:pt>
                <c:pt idx="77">
                  <c:v>1775.9641715714286</c:v>
                </c:pt>
                <c:pt idx="78">
                  <c:v>1782.078978</c:v>
                </c:pt>
                <c:pt idx="79">
                  <c:v>1787.7671699999999</c:v>
                </c:pt>
                <c:pt idx="80">
                  <c:v>1793.3921600000001</c:v>
                </c:pt>
                <c:pt idx="81">
                  <c:v>1798.8591445714287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0.31054324819700063</c:v>
                </c:pt>
                <c:pt idx="3">
                  <c:v>1.7758973661016642</c:v>
                </c:pt>
                <c:pt idx="4">
                  <c:v>4.9225229940318238</c:v>
                </c:pt>
                <c:pt idx="5">
                  <c:v>10.140299732574624</c:v>
                </c:pt>
                <c:pt idx="6">
                  <c:v>17.748349096094863</c:v>
                </c:pt>
                <c:pt idx="7">
                  <c:v>28.015443673188454</c:v>
                </c:pt>
                <c:pt idx="8">
                  <c:v>41.16885928891358</c:v>
                </c:pt>
                <c:pt idx="9">
                  <c:v>57.39858001814639</c:v>
                </c:pt>
                <c:pt idx="10">
                  <c:v>76.859273646338522</c:v>
                </c:pt>
                <c:pt idx="11">
                  <c:v>99.671114537262696</c:v>
                </c:pt>
                <c:pt idx="12">
                  <c:v>125.92001508730598</c:v>
                </c:pt>
                <c:pt idx="13">
                  <c:v>155.65759394672969</c:v>
                </c:pt>
                <c:pt idx="14">
                  <c:v>188.90109063818912</c:v>
                </c:pt>
                <c:pt idx="15">
                  <c:v>225.63336950716126</c:v>
                </c:pt>
                <c:pt idx="16">
                  <c:v>265.80311468081277</c:v>
                </c:pt>
                <c:pt idx="17">
                  <c:v>309.32528965095383</c:v>
                </c:pt>
                <c:pt idx="18">
                  <c:v>356.08191415648412</c:v>
                </c:pt>
                <c:pt idx="19">
                  <c:v>405.92319405920892</c:v>
                </c:pt>
                <c:pt idx="20">
                  <c:v>458.6690252010718</c:v>
                </c:pt>
                <c:pt idx="21">
                  <c:v>514.11087891514705</c:v>
                </c:pt>
                <c:pt idx="22">
                  <c:v>572.01406450436161</c:v>
                </c:pt>
                <c:pt idx="23">
                  <c:v>632.12035243573644</c:v>
                </c:pt>
                <c:pt idx="24">
                  <c:v>694.15093122080873</c:v>
                </c:pt>
                <c:pt idx="25">
                  <c:v>757.80966105900291</c:v>
                </c:pt>
                <c:pt idx="26">
                  <c:v>822.78657845946123</c:v>
                </c:pt>
                <c:pt idx="27">
                  <c:v>888.76159840278126</c:v>
                </c:pt>
                <c:pt idx="28">
                  <c:v>955.40835433488132</c:v>
                </c:pt>
                <c:pt idx="29">
                  <c:v>1022.3981115639156</c:v>
                </c:pt>
                <c:pt idx="30">
                  <c:v>1089.4036865924884</c:v>
                </c:pt>
                <c:pt idx="31">
                  <c:v>1156.1033036567517</c:v>
                </c:pt>
                <c:pt idx="32">
                  <c:v>1222.1843203090807</c:v>
                </c:pt>
                <c:pt idx="33">
                  <c:v>1287.3467562665462</c:v>
                </c:pt>
                <c:pt idx="34">
                  <c:v>1351.3065638919848</c:v>
                </c:pt>
                <c:pt idx="35">
                  <c:v>1413.7985844605173</c:v>
                </c:pt>
                <c:pt idx="36">
                  <c:v>1474.5791416206175</c:v>
                </c:pt>
                <c:pt idx="37">
                  <c:v>1533.4282319652116</c:v>
                </c:pt>
                <c:pt idx="38">
                  <c:v>1590.1512821232268</c:v>
                </c:pt>
                <c:pt idx="39">
                  <c:v>1644.5804519715725</c:v>
                </c:pt>
                <c:pt idx="40">
                  <c:v>1696.5754741362355</c:v>
                </c:pt>
                <c:pt idx="41">
                  <c:v>1746.0240305735447</c:v>
                </c:pt>
                <c:pt idx="42">
                  <c:v>1792.8416773756842</c:v>
                </c:pt>
                <c:pt idx="43">
                  <c:v>1836.9713387195889</c:v>
                </c:pt>
                <c:pt idx="44">
                  <c:v>1878.3823997929067</c:v>
                </c:pt>
                <c:pt idx="45">
                  <c:v>1917.0694363382975</c:v>
                </c:pt>
                <c:pt idx="46">
                  <c:v>1953.0506249566049</c:v>
                </c:pt>
                <c:pt idx="47">
                  <c:v>1986.3658833502679</c:v>
                </c:pt>
                <c:pt idx="48">
                  <c:v>2017.0747931765104</c:v>
                </c:pt>
                <c:pt idx="49">
                  <c:v>2045.2543600784675</c:v>
                </c:pt>
                <c:pt idx="50">
                  <c:v>2070.9966657914588</c:v>
                </c:pt>
                <c:pt idx="51">
                  <c:v>2094.406466054661</c:v>
                </c:pt>
                <c:pt idx="52">
                  <c:v>2115.5987855173557</c:v>
                </c:pt>
                <c:pt idx="53">
                  <c:v>2134.6965570769071</c:v>
                </c:pt>
                <c:pt idx="54">
                  <c:v>2151.8283483183395</c:v>
                </c:pt>
                <c:pt idx="55">
                  <c:v>2167.1262121618283</c:v>
                </c:pt>
                <c:pt idx="56">
                  <c:v>2180.7236926964219</c:v>
                </c:pt>
                <c:pt idx="57">
                  <c:v>2192.7540107212094</c:v>
                </c:pt>
                <c:pt idx="58">
                  <c:v>2203.3484469576329</c:v>
                </c:pt>
                <c:pt idx="59">
                  <c:v>2212.6349344528571</c:v>
                </c:pt>
                <c:pt idx="60">
                  <c:v>2220.7368655559258</c:v>
                </c:pt>
                <c:pt idx="61">
                  <c:v>2227.7721131799854</c:v>
                </c:pt>
                <c:pt idx="62">
                  <c:v>2233.8522609973061</c:v>
                </c:pt>
                <c:pt idx="63">
                  <c:v>2239.0820328471668</c:v>
                </c:pt>
                <c:pt idx="64">
                  <c:v>2243.5589080330151</c:v>
                </c:pt>
                <c:pt idx="65">
                  <c:v>2247.3729063739152</c:v>
                </c:pt>
                <c:pt idx="66">
                  <c:v>2250.6065248538939</c:v>
                </c:pt>
                <c:pt idx="67">
                  <c:v>2253.3348064511174</c:v>
                </c:pt>
                <c:pt idx="68">
                  <c:v>2255.6255211729599</c:v>
                </c:pt>
                <c:pt idx="69">
                  <c:v>2257.5394394002924</c:v>
                </c:pt>
                <c:pt idx="70">
                  <c:v>2259.1306782684928</c:v>
                </c:pt>
                <c:pt idx="71">
                  <c:v>2260.4471028891821</c:v>
                </c:pt>
                <c:pt idx="72">
                  <c:v>2261.5307656473174</c:v>
                </c:pt>
                <c:pt idx="73">
                  <c:v>2262.4183684958293</c:v>
                </c:pt>
                <c:pt idx="74">
                  <c:v>2263.141735021884</c:v>
                </c:pt>
                <c:pt idx="75">
                  <c:v>2263.7282809902545</c:v>
                </c:pt>
                <c:pt idx="76">
                  <c:v>2264.2014740054465</c:v>
                </c:pt>
                <c:pt idx="77">
                  <c:v>2264.5812748118024</c:v>
                </c:pt>
                <c:pt idx="78">
                  <c:v>2264.8845545189265</c:v>
                </c:pt>
                <c:pt idx="79">
                  <c:v>2265.1254836597691</c:v>
                </c:pt>
                <c:pt idx="80">
                  <c:v>2265.3158904340048</c:v>
                </c:pt>
                <c:pt idx="81">
                  <c:v>2265.4655867442198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42464"/>
        <c:axId val="266144000"/>
      </c:scatterChart>
      <c:valAx>
        <c:axId val="26614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44000"/>
        <c:crosses val="autoZero"/>
        <c:crossBetween val="midCat"/>
      </c:valAx>
      <c:valAx>
        <c:axId val="2661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4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2</xdr:col>
      <xdr:colOff>25161</xdr:colOff>
      <xdr:row>8</xdr:row>
      <xdr:rowOff>51759</xdr:rowOff>
    </xdr:from>
    <xdr:to>
      <xdr:col>8</xdr:col>
      <xdr:colOff>305519</xdr:colOff>
      <xdr:row>23</xdr:row>
      <xdr:rowOff>99205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1CC823A-FF02-4236-8521-859F89FED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456481</xdr:colOff>
      <xdr:row>8</xdr:row>
      <xdr:rowOff>80513</xdr:rowOff>
    </xdr:from>
    <xdr:to>
      <xdr:col>14</xdr:col>
      <xdr:colOff>291143</xdr:colOff>
      <xdr:row>23</xdr:row>
      <xdr:rowOff>127959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53E8DF2-4C5D-49FE-AA7D-C1E54747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workbookViewId="0">
      <selection activeCell="E6" sqref="E6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468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464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3">
      <c r="A4" s="9" t="s">
        <v>44</v>
      </c>
      <c r="B4" s="9"/>
      <c r="C4" s="10">
        <f>[1]Sheet1_Raw!N3</f>
        <v>0</v>
      </c>
      <c r="F4" t="s">
        <v>83</v>
      </c>
      <c r="G4">
        <v>0</v>
      </c>
      <c r="H4">
        <v>1.9908669999999999</v>
      </c>
      <c r="I4">
        <v>0.80582699999999996</v>
      </c>
      <c r="J4">
        <v>0.28440957142857137</v>
      </c>
    </row>
    <row r="5" spans="1:12" ht="24" x14ac:dyDescent="0.3">
      <c r="A5" s="9" t="s">
        <v>45</v>
      </c>
      <c r="B5" s="9"/>
      <c r="C5" s="10">
        <f>[1]Sheet1_Raw!N4</f>
        <v>0</v>
      </c>
      <c r="F5" t="s">
        <v>84</v>
      </c>
      <c r="G5">
        <v>1</v>
      </c>
      <c r="H5">
        <v>2.3226779999999998</v>
      </c>
      <c r="I5">
        <v>1.1060371428571429</v>
      </c>
      <c r="J5">
        <v>0.30021014285714298</v>
      </c>
    </row>
    <row r="6" spans="1:12" ht="24" x14ac:dyDescent="0.3">
      <c r="A6" s="9" t="s">
        <v>46</v>
      </c>
      <c r="B6" s="9"/>
      <c r="C6" s="10">
        <f>[1]Sheet1_Raw!N5</f>
        <v>0</v>
      </c>
      <c r="F6" t="s">
        <v>85</v>
      </c>
      <c r="G6">
        <v>2</v>
      </c>
      <c r="H6">
        <v>3.2075079999999998</v>
      </c>
      <c r="I6">
        <v>1.5326515714285713</v>
      </c>
      <c r="J6">
        <v>0.42661442857142839</v>
      </c>
    </row>
    <row r="7" spans="1:12" ht="24" x14ac:dyDescent="0.3">
      <c r="A7" s="9" t="s">
        <v>47</v>
      </c>
      <c r="B7" s="9"/>
      <c r="C7" s="10">
        <f>[1]Sheet1_Raw!N6</f>
        <v>0</v>
      </c>
      <c r="F7" t="s">
        <v>86</v>
      </c>
      <c r="G7">
        <v>3</v>
      </c>
      <c r="H7">
        <v>4.5347530000000003</v>
      </c>
      <c r="I7">
        <v>2.1330718571428569</v>
      </c>
      <c r="J7">
        <v>0.60042028571428552</v>
      </c>
    </row>
    <row r="8" spans="1:12" ht="24" x14ac:dyDescent="0.3">
      <c r="A8" s="9" t="s">
        <v>48</v>
      </c>
      <c r="B8" s="9"/>
      <c r="C8" s="10">
        <f>[1]Sheet1_Raw!N7</f>
        <v>1.191E-2</v>
      </c>
      <c r="F8" t="s">
        <v>87</v>
      </c>
      <c r="G8">
        <v>4</v>
      </c>
      <c r="H8">
        <v>6.0832050000000004</v>
      </c>
      <c r="I8">
        <v>2.9546995714285713</v>
      </c>
      <c r="J8">
        <v>0.82162771428571446</v>
      </c>
    </row>
    <row r="9" spans="1:12" ht="24" x14ac:dyDescent="0.3">
      <c r="A9" s="9" t="s">
        <v>49</v>
      </c>
      <c r="B9" s="9"/>
      <c r="C9" s="10">
        <f>[1]Sheet1_Raw!N8</f>
        <v>4.7638E-2</v>
      </c>
      <c r="F9" t="s">
        <v>88</v>
      </c>
      <c r="G9">
        <v>5</v>
      </c>
      <c r="H9">
        <v>8.7376950000000004</v>
      </c>
      <c r="I9">
        <v>4.0607368571428575</v>
      </c>
      <c r="J9">
        <v>1.1060372857142862</v>
      </c>
    </row>
    <row r="10" spans="1:12" ht="24" x14ac:dyDescent="0.3">
      <c r="A10" s="9" t="s">
        <v>50</v>
      </c>
      <c r="B10" s="9"/>
      <c r="C10" s="10">
        <f>[1]Sheet1_Raw!N9</f>
        <v>4.7638E-2</v>
      </c>
      <c r="F10" t="s">
        <v>89</v>
      </c>
      <c r="G10">
        <v>6</v>
      </c>
      <c r="H10">
        <v>11.502788000000001</v>
      </c>
      <c r="I10">
        <v>5.4827848571428577</v>
      </c>
      <c r="J10">
        <v>1.4220480000000002</v>
      </c>
    </row>
    <row r="11" spans="1:12" ht="24" x14ac:dyDescent="0.3">
      <c r="A11" s="9" t="s">
        <v>51</v>
      </c>
      <c r="B11" s="9"/>
      <c r="C11" s="10">
        <f>[1]Sheet1_Raw!N10</f>
        <v>4.7638E-2</v>
      </c>
      <c r="F11" t="s">
        <v>90</v>
      </c>
      <c r="G11">
        <v>7</v>
      </c>
      <c r="H11">
        <v>14.489089</v>
      </c>
      <c r="I11">
        <v>7.2682451428571424</v>
      </c>
      <c r="J11">
        <v>1.7854602857142847</v>
      </c>
    </row>
    <row r="12" spans="1:12" ht="24" x14ac:dyDescent="0.3">
      <c r="A12" s="9" t="s">
        <v>52</v>
      </c>
      <c r="B12" s="9"/>
      <c r="C12" s="10">
        <f>[1]Sheet1_Raw!N11</f>
        <v>5.9547999999999997E-2</v>
      </c>
      <c r="F12" t="s">
        <v>91</v>
      </c>
      <c r="G12">
        <v>8</v>
      </c>
      <c r="H12">
        <v>20.12988</v>
      </c>
      <c r="I12">
        <v>9.8121311428571438</v>
      </c>
      <c r="J12">
        <v>2.5438860000000014</v>
      </c>
    </row>
    <row r="13" spans="1:12" ht="24" x14ac:dyDescent="0.3">
      <c r="A13" s="9" t="s">
        <v>53</v>
      </c>
      <c r="B13" s="9"/>
      <c r="C13" s="10">
        <f>[1]Sheet1_Raw!N12</f>
        <v>9.5277000000000001E-2</v>
      </c>
      <c r="F13" t="s">
        <v>92</v>
      </c>
      <c r="G13">
        <v>9</v>
      </c>
      <c r="H13">
        <v>27.208518999999999</v>
      </c>
      <c r="I13">
        <v>13.240847</v>
      </c>
      <c r="J13">
        <v>3.4287158571428566</v>
      </c>
    </row>
    <row r="14" spans="1:12" ht="24" x14ac:dyDescent="0.3">
      <c r="A14" s="9" t="s">
        <v>54</v>
      </c>
      <c r="B14" s="9"/>
      <c r="C14" s="10">
        <f>[1]Sheet1_Raw!N13</f>
        <v>0.11909599999999999</v>
      </c>
      <c r="F14" t="s">
        <v>93</v>
      </c>
      <c r="G14">
        <v>10</v>
      </c>
      <c r="H14">
        <v>33.402327999999997</v>
      </c>
      <c r="I14">
        <v>17.364786285714285</v>
      </c>
      <c r="J14">
        <v>4.1239392857142843</v>
      </c>
    </row>
    <row r="15" spans="1:12" ht="24" x14ac:dyDescent="0.3">
      <c r="A15" s="9" t="s">
        <v>55</v>
      </c>
      <c r="B15" s="9"/>
      <c r="C15" s="10">
        <f>[1]Sheet1_Raw!N14</f>
        <v>0.14291499999999999</v>
      </c>
      <c r="F15" t="s">
        <v>94</v>
      </c>
      <c r="G15">
        <v>11</v>
      </c>
      <c r="H15">
        <v>55.744281999999998</v>
      </c>
      <c r="I15">
        <v>24.459225857142858</v>
      </c>
      <c r="J15">
        <v>7.0944395714285733</v>
      </c>
    </row>
    <row r="16" spans="1:12" ht="24" x14ac:dyDescent="0.3">
      <c r="A16" s="9" t="s">
        <v>56</v>
      </c>
      <c r="B16" s="9"/>
      <c r="C16" s="10">
        <f>[1]Sheet1_Raw!N15</f>
        <v>0.14291499999999999</v>
      </c>
      <c r="F16" t="s">
        <v>95</v>
      </c>
      <c r="G16">
        <v>12</v>
      </c>
      <c r="H16">
        <v>72.445446000000004</v>
      </c>
      <c r="I16">
        <v>33.560333142857139</v>
      </c>
      <c r="J16">
        <v>9.1011072857142814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96</v>
      </c>
      <c r="G17">
        <v>13</v>
      </c>
      <c r="H17">
        <v>95.119212000000005</v>
      </c>
      <c r="I17">
        <v>45.505536571428578</v>
      </c>
      <c r="J17">
        <v>11.945203428571439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97</v>
      </c>
      <c r="G18">
        <v>14</v>
      </c>
      <c r="H18">
        <v>112.59460199999999</v>
      </c>
      <c r="I18">
        <v>59.520609857142858</v>
      </c>
      <c r="J18">
        <v>14.01507328571428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98</v>
      </c>
      <c r="G19">
        <v>15</v>
      </c>
      <c r="H19">
        <v>147.324175</v>
      </c>
      <c r="I19">
        <v>77.691223428571433</v>
      </c>
      <c r="J19">
        <v>18.170613571428575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99</v>
      </c>
      <c r="G20">
        <v>16</v>
      </c>
      <c r="H20">
        <v>182.05374800000001</v>
      </c>
      <c r="I20">
        <v>99.811970428571428</v>
      </c>
      <c r="J20">
        <v>22.120746999999994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100</v>
      </c>
      <c r="G21">
        <v>17</v>
      </c>
      <c r="H21">
        <v>222.645318</v>
      </c>
      <c r="I21">
        <v>126.84668328571429</v>
      </c>
      <c r="J21">
        <v>27.034712857142864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101</v>
      </c>
      <c r="G22">
        <v>18</v>
      </c>
      <c r="H22">
        <v>264.12171899999998</v>
      </c>
      <c r="I22">
        <v>156.61488857142857</v>
      </c>
      <c r="J22">
        <v>29.768205285714274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102</v>
      </c>
      <c r="G23">
        <v>19</v>
      </c>
      <c r="H23">
        <v>311.23890999999998</v>
      </c>
      <c r="I23">
        <v>190.72824057142859</v>
      </c>
      <c r="J23">
        <v>34.11335200000002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103</v>
      </c>
      <c r="G24">
        <v>20</v>
      </c>
      <c r="H24">
        <v>396.18257799999998</v>
      </c>
      <c r="I24">
        <v>233.73729285714285</v>
      </c>
      <c r="J24">
        <v>43.009052285714262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104</v>
      </c>
      <c r="G25">
        <v>21</v>
      </c>
      <c r="H25">
        <v>494.84111000000001</v>
      </c>
      <c r="I25">
        <v>288.34393685714286</v>
      </c>
      <c r="J25">
        <v>54.606644000000017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105</v>
      </c>
      <c r="G26">
        <v>22</v>
      </c>
      <c r="H26">
        <v>584.31953199999998</v>
      </c>
      <c r="I26">
        <v>350.77184499999993</v>
      </c>
      <c r="J26">
        <v>62.427908142857063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106</v>
      </c>
      <c r="G27">
        <v>23</v>
      </c>
      <c r="H27">
        <v>618.05367100000001</v>
      </c>
      <c r="I27">
        <v>413.05754828571429</v>
      </c>
      <c r="J27">
        <v>62.285703285714362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107</v>
      </c>
      <c r="G28">
        <v>24</v>
      </c>
      <c r="H28">
        <v>764.161205</v>
      </c>
      <c r="I28">
        <v>490.41696071428572</v>
      </c>
      <c r="J28">
        <v>77.359412428571432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108</v>
      </c>
      <c r="G29">
        <v>25</v>
      </c>
      <c r="H29">
        <v>846.89279799999997</v>
      </c>
      <c r="I29">
        <v>573.66997199999992</v>
      </c>
      <c r="J29">
        <v>83.253011285714194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109</v>
      </c>
      <c r="G30">
        <v>26</v>
      </c>
      <c r="H30">
        <v>914.80349100000001</v>
      </c>
      <c r="I30">
        <v>659.89348357142842</v>
      </c>
      <c r="J30">
        <v>86.223511571428503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110</v>
      </c>
      <c r="G31">
        <v>27</v>
      </c>
      <c r="H31">
        <v>971.98562200000003</v>
      </c>
      <c r="I31">
        <v>742.15106128571426</v>
      </c>
      <c r="J31">
        <v>82.257577714285844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111</v>
      </c>
      <c r="G32">
        <v>28</v>
      </c>
      <c r="H32">
        <v>1063.7867220000001</v>
      </c>
      <c r="I32">
        <v>823.4290058571429</v>
      </c>
      <c r="J32">
        <v>81.277944571428634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112</v>
      </c>
      <c r="G33">
        <v>29</v>
      </c>
      <c r="H33">
        <v>1125.946021</v>
      </c>
      <c r="I33">
        <v>900.80421857142846</v>
      </c>
      <c r="J33">
        <v>77.375212714285567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113</v>
      </c>
      <c r="G34">
        <v>30</v>
      </c>
      <c r="H34">
        <v>1184.6766050000001</v>
      </c>
      <c r="I34">
        <v>981.75035199999991</v>
      </c>
      <c r="J34">
        <v>80.946133428571443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114</v>
      </c>
      <c r="G35">
        <v>31</v>
      </c>
      <c r="H35">
        <v>1230.908966</v>
      </c>
      <c r="I35">
        <v>1048.4286035714288</v>
      </c>
      <c r="J35">
        <v>66.678251571428859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115</v>
      </c>
      <c r="G36">
        <v>32</v>
      </c>
      <c r="H36">
        <v>1274.5974409999999</v>
      </c>
      <c r="I36">
        <v>1109.5292668571428</v>
      </c>
      <c r="J36">
        <v>61.100663285714063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116</v>
      </c>
      <c r="G37">
        <v>33</v>
      </c>
      <c r="H37">
        <v>1303.0226009999999</v>
      </c>
      <c r="I37">
        <v>1164.9891397142856</v>
      </c>
      <c r="J37">
        <v>55.459872857142727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117</v>
      </c>
      <c r="G38">
        <v>34</v>
      </c>
      <c r="H38">
        <v>1332.8856089999999</v>
      </c>
      <c r="I38">
        <v>1216.5462807142856</v>
      </c>
      <c r="J38">
        <v>51.557141000000001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118</v>
      </c>
      <c r="G39">
        <v>35</v>
      </c>
      <c r="H39">
        <v>1360.094128</v>
      </c>
      <c r="I39">
        <v>1258.875910142857</v>
      </c>
      <c r="J39">
        <v>42.329629428571479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119</v>
      </c>
      <c r="G40">
        <v>36</v>
      </c>
      <c r="H40">
        <v>1397.9206059999999</v>
      </c>
      <c r="I40">
        <v>1297.7294222857142</v>
      </c>
      <c r="J40">
        <v>38.853512142857198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120</v>
      </c>
      <c r="G41">
        <v>37</v>
      </c>
      <c r="H41">
        <v>1431.4335369999999</v>
      </c>
      <c r="I41">
        <v>1332.9804125714286</v>
      </c>
      <c r="J41">
        <v>35.250990285714352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121</v>
      </c>
      <c r="G42">
        <v>38</v>
      </c>
      <c r="H42">
        <v>1464.835865</v>
      </c>
      <c r="I42">
        <v>1366.3985409999998</v>
      </c>
      <c r="J42">
        <v>33.418128428571208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122</v>
      </c>
      <c r="G43">
        <v>39</v>
      </c>
      <c r="H43">
        <v>1499.2336270000001</v>
      </c>
      <c r="I43">
        <v>1398.4894247142856</v>
      </c>
      <c r="J43">
        <v>32.090883714285837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123</v>
      </c>
      <c r="G44">
        <v>40</v>
      </c>
      <c r="H44">
        <v>1526.9951639999999</v>
      </c>
      <c r="I44">
        <v>1430.4855051428569</v>
      </c>
      <c r="J44">
        <v>31.996080428571304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124</v>
      </c>
      <c r="G45">
        <v>41</v>
      </c>
      <c r="H45">
        <v>1542.369083</v>
      </c>
      <c r="I45">
        <v>1460.4117157142857</v>
      </c>
      <c r="J45">
        <v>29.926210571428783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125</v>
      </c>
      <c r="G46">
        <v>42</v>
      </c>
      <c r="H46">
        <v>1552.987042</v>
      </c>
      <c r="I46">
        <v>1487.9678462857141</v>
      </c>
      <c r="J46">
        <v>27.556130571428412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126</v>
      </c>
      <c r="G47">
        <v>43</v>
      </c>
      <c r="H47">
        <v>1573.4487329999999</v>
      </c>
      <c r="I47">
        <v>1513.0432929999999</v>
      </c>
      <c r="J47">
        <v>25.075446714285818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127</v>
      </c>
      <c r="G48">
        <v>44</v>
      </c>
      <c r="H48">
        <v>1585.6151440000001</v>
      </c>
      <c r="I48">
        <v>1535.0692368571429</v>
      </c>
      <c r="J48">
        <v>22.02594385714292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128</v>
      </c>
      <c r="G49">
        <v>45</v>
      </c>
      <c r="H49">
        <v>1601.099667</v>
      </c>
      <c r="I49">
        <v>1554.5354942857143</v>
      </c>
      <c r="J49">
        <v>19.466257428571453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129</v>
      </c>
      <c r="G50">
        <v>46</v>
      </c>
      <c r="H50">
        <v>1614.2615109999999</v>
      </c>
      <c r="I50">
        <v>1570.9680491428574</v>
      </c>
      <c r="J50">
        <v>16.432554857143032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130</v>
      </c>
      <c r="G51">
        <v>47</v>
      </c>
      <c r="H51">
        <v>1622.6673949999999</v>
      </c>
      <c r="I51">
        <v>1584.6355107142861</v>
      </c>
      <c r="J51">
        <v>13.667461571428703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131</v>
      </c>
      <c r="G52">
        <v>48</v>
      </c>
      <c r="H52">
        <v>1631.294486</v>
      </c>
      <c r="I52">
        <v>1597.3391397142857</v>
      </c>
      <c r="J52">
        <v>12.703628999999637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132</v>
      </c>
      <c r="G53">
        <v>49</v>
      </c>
      <c r="H53">
        <v>1636.3822580000001</v>
      </c>
      <c r="I53">
        <v>1609.2527420000001</v>
      </c>
      <c r="J53">
        <v>11.913602285714433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133</v>
      </c>
      <c r="G54">
        <v>50</v>
      </c>
      <c r="H54">
        <v>1645.0093489999999</v>
      </c>
      <c r="I54">
        <v>1619.4756871428569</v>
      </c>
      <c r="J54">
        <v>10.222945142856815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134</v>
      </c>
      <c r="G55">
        <v>51</v>
      </c>
      <c r="H55">
        <v>1650.7607439999999</v>
      </c>
      <c r="I55">
        <v>1628.7822014285714</v>
      </c>
      <c r="J55">
        <v>9.3065142857144565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135</v>
      </c>
      <c r="G56">
        <v>52</v>
      </c>
      <c r="H56">
        <v>1659.277231</v>
      </c>
      <c r="I56">
        <v>1637.0932819999998</v>
      </c>
      <c r="J56">
        <v>8.3110805714284197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136</v>
      </c>
      <c r="G57">
        <v>53</v>
      </c>
      <c r="H57">
        <v>1666.908889</v>
      </c>
      <c r="I57">
        <v>1644.6143360000001</v>
      </c>
      <c r="J57">
        <v>7.5210540000002766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137</v>
      </c>
      <c r="G58">
        <v>54</v>
      </c>
      <c r="H58">
        <v>1675.4253759999999</v>
      </c>
      <c r="I58">
        <v>1652.1511904285712</v>
      </c>
      <c r="J58">
        <v>7.5368544285711323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138</v>
      </c>
      <c r="G59">
        <v>55</v>
      </c>
      <c r="H59">
        <v>1683.9418639999999</v>
      </c>
      <c r="I59">
        <v>1659.6722444285713</v>
      </c>
      <c r="J59">
        <v>7.5210540000000492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139</v>
      </c>
      <c r="G60">
        <v>56</v>
      </c>
      <c r="H60">
        <v>1689.361447</v>
      </c>
      <c r="I60">
        <v>1667.2407000000001</v>
      </c>
      <c r="J60">
        <v>7.5684555714287853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140</v>
      </c>
      <c r="G61">
        <v>57</v>
      </c>
      <c r="H61">
        <v>1698.541557</v>
      </c>
      <c r="I61">
        <v>1674.8881582857143</v>
      </c>
      <c r="J61">
        <v>7.647458285714265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141</v>
      </c>
      <c r="G62">
        <v>58</v>
      </c>
      <c r="H62">
        <v>1703.5187249999999</v>
      </c>
      <c r="I62">
        <v>1682.4250127142857</v>
      </c>
      <c r="J62">
        <v>7.5368544285713597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142</v>
      </c>
      <c r="G63">
        <v>59</v>
      </c>
      <c r="H63">
        <v>1709.048912</v>
      </c>
      <c r="I63">
        <v>1689.5352528571427</v>
      </c>
      <c r="J63">
        <v>7.1102401428570374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143</v>
      </c>
      <c r="G64">
        <v>60</v>
      </c>
      <c r="H64">
        <v>1717.786607</v>
      </c>
      <c r="I64">
        <v>1696.8034982857141</v>
      </c>
      <c r="J64">
        <v>7.2682454285713902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144</v>
      </c>
      <c r="G65">
        <v>61</v>
      </c>
      <c r="H65">
        <v>1720.7729079999999</v>
      </c>
      <c r="I65">
        <v>1703.2817171428574</v>
      </c>
      <c r="J65">
        <v>6.4782188571432471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145</v>
      </c>
      <c r="G66">
        <v>62</v>
      </c>
      <c r="H66">
        <v>1725.0864529999999</v>
      </c>
      <c r="I66">
        <v>1709.1595155714288</v>
      </c>
      <c r="J66">
        <v>5.8777984285713956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146</v>
      </c>
      <c r="G67">
        <v>63</v>
      </c>
      <c r="H67">
        <v>1727.740943</v>
      </c>
      <c r="I67">
        <v>1714.6423007142857</v>
      </c>
      <c r="J67">
        <v>5.4827851428569829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147</v>
      </c>
      <c r="G68">
        <v>64</v>
      </c>
      <c r="H68">
        <v>1730.948451</v>
      </c>
      <c r="I68">
        <v>1719.2718570000002</v>
      </c>
      <c r="J68">
        <v>4.6295562857144432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148</v>
      </c>
      <c r="G69">
        <v>65</v>
      </c>
      <c r="H69">
        <v>1734.7089779999999</v>
      </c>
      <c r="I69">
        <v>1723.7276074285714</v>
      </c>
      <c r="J69">
        <v>4.4557504285712639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149</v>
      </c>
      <c r="G70">
        <v>66</v>
      </c>
      <c r="H70">
        <v>1742.2300319999999</v>
      </c>
      <c r="I70">
        <v>1728.4677674285715</v>
      </c>
      <c r="J70">
        <v>4.7401600000000599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150</v>
      </c>
      <c r="G71">
        <v>67</v>
      </c>
      <c r="H71">
        <v>1744.6633139999999</v>
      </c>
      <c r="I71">
        <v>1732.3072969999998</v>
      </c>
      <c r="J71">
        <v>3.8395295714283293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151</v>
      </c>
      <c r="G72">
        <v>68</v>
      </c>
      <c r="H72">
        <v>1751.1889349999999</v>
      </c>
      <c r="I72">
        <v>1736.6524437142855</v>
      </c>
      <c r="J72">
        <v>4.3451467142856472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152</v>
      </c>
      <c r="G73">
        <v>69</v>
      </c>
      <c r="H73">
        <v>1755.391877</v>
      </c>
      <c r="I73">
        <v>1740.9817899999998</v>
      </c>
      <c r="J73">
        <v>4.3293462857143368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153</v>
      </c>
      <c r="G74">
        <v>70</v>
      </c>
      <c r="H74">
        <v>1756.608518</v>
      </c>
      <c r="I74">
        <v>1745.1057292857145</v>
      </c>
      <c r="J74">
        <v>4.1239392857146413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154</v>
      </c>
      <c r="G75">
        <v>71</v>
      </c>
      <c r="H75">
        <v>1765.346213</v>
      </c>
      <c r="I75">
        <v>1750.0196952857145</v>
      </c>
      <c r="J75">
        <v>4.9139660000000731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155</v>
      </c>
      <c r="G76">
        <v>72</v>
      </c>
      <c r="H76">
        <v>1769.327947</v>
      </c>
      <c r="I76">
        <v>1754.9652622857143</v>
      </c>
      <c r="J76">
        <v>4.9455669999997554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156</v>
      </c>
      <c r="G77">
        <v>73</v>
      </c>
      <c r="H77">
        <v>1776.074775</v>
      </c>
      <c r="I77">
        <v>1759.8002255714284</v>
      </c>
      <c r="J77">
        <v>4.8349632857141387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157</v>
      </c>
      <c r="G78">
        <v>74</v>
      </c>
      <c r="H78">
        <v>1781.7155660000001</v>
      </c>
      <c r="I78">
        <v>1765.0934044285716</v>
      </c>
      <c r="J78">
        <v>5.2931788571431753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158</v>
      </c>
      <c r="G79">
        <v>75</v>
      </c>
      <c r="H79">
        <v>1791.8911089999999</v>
      </c>
      <c r="I79">
        <v>1770.9080007142857</v>
      </c>
      <c r="J79">
        <v>5.8145962857140603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159</v>
      </c>
      <c r="G80">
        <v>76</v>
      </c>
      <c r="H80">
        <v>1796.4258620000001</v>
      </c>
      <c r="I80">
        <v>1776.7699985714285</v>
      </c>
      <c r="J80">
        <v>5.8619978571427964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160</v>
      </c>
      <c r="G81">
        <v>77</v>
      </c>
      <c r="H81">
        <v>1799.412163</v>
      </c>
      <c r="I81">
        <v>1782.8848049999999</v>
      </c>
      <c r="J81">
        <v>6.1148064285714554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161</v>
      </c>
      <c r="G82">
        <v>78</v>
      </c>
      <c r="H82">
        <v>1805.1635570000001</v>
      </c>
      <c r="I82">
        <v>1788.5729969999998</v>
      </c>
      <c r="J82">
        <v>5.6881919999998445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162</v>
      </c>
      <c r="G83">
        <v>79</v>
      </c>
      <c r="H83">
        <v>1808.7028769999999</v>
      </c>
      <c r="I83">
        <v>1794.197987</v>
      </c>
      <c r="J83">
        <v>5.6249900000002526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163</v>
      </c>
      <c r="G84">
        <v>80</v>
      </c>
      <c r="H84">
        <v>1814.3436670000001</v>
      </c>
      <c r="I84">
        <v>1799.6649715714286</v>
      </c>
      <c r="J84">
        <v>5.4669845714286112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164</v>
      </c>
      <c r="G85">
        <v>81</v>
      </c>
      <c r="H85">
        <v>1817.882987</v>
      </c>
      <c r="I85">
        <v>1804.8317460000003</v>
      </c>
      <c r="J85">
        <v>5.1667744285716708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165</v>
      </c>
      <c r="G86">
        <v>82</v>
      </c>
      <c r="H86">
        <v>1823.413174</v>
      </c>
      <c r="I86">
        <v>1809.3348981428569</v>
      </c>
      <c r="J86">
        <v>4.5031521428566066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166</v>
      </c>
      <c r="G87">
        <v>83</v>
      </c>
      <c r="H87">
        <v>1825.293437</v>
      </c>
      <c r="I87">
        <v>1813.4588374285711</v>
      </c>
      <c r="J87">
        <v>4.1239392857141866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167</v>
      </c>
      <c r="G88">
        <v>84</v>
      </c>
      <c r="H88">
        <v>1829.2751720000001</v>
      </c>
      <c r="I88">
        <v>1817.7249815714288</v>
      </c>
      <c r="J88">
        <v>4.2661441428576836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168</v>
      </c>
      <c r="G89">
        <v>85</v>
      </c>
      <c r="H89">
        <v>1831.2660390000001</v>
      </c>
      <c r="I89">
        <v>1821.4539075714285</v>
      </c>
      <c r="J89">
        <v>3.7289259999997739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169</v>
      </c>
      <c r="G90">
        <v>86</v>
      </c>
      <c r="H90">
        <v>1835.026566</v>
      </c>
      <c r="I90">
        <v>1825.2144345714289</v>
      </c>
      <c r="J90">
        <v>3.7605270000003657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170</v>
      </c>
      <c r="G91">
        <v>87</v>
      </c>
      <c r="H91">
        <v>1839.1189039999999</v>
      </c>
      <c r="I91">
        <v>1828.7537541428574</v>
      </c>
      <c r="J91">
        <v>3.5393195714284502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171</v>
      </c>
      <c r="G92">
        <v>88</v>
      </c>
      <c r="H92">
        <v>1842.1052050000001</v>
      </c>
      <c r="I92">
        <v>1832.2140710000001</v>
      </c>
      <c r="J92">
        <v>3.4603168571427432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172</v>
      </c>
      <c r="G93">
        <v>89</v>
      </c>
      <c r="H93">
        <v>1845.423317</v>
      </c>
      <c r="I93">
        <v>1835.3583771428571</v>
      </c>
      <c r="J93">
        <v>3.1443061428569763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173</v>
      </c>
      <c r="G94">
        <v>90</v>
      </c>
      <c r="H94">
        <v>1850.5110890000001</v>
      </c>
      <c r="I94">
        <v>1838.9608988571431</v>
      </c>
      <c r="J94">
        <v>3.6025217142860129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174</v>
      </c>
      <c r="G95">
        <v>91</v>
      </c>
      <c r="H95">
        <v>1850.7322959999999</v>
      </c>
      <c r="I95">
        <v>1842.0262022857144</v>
      </c>
      <c r="J95">
        <v>3.0653034285712693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175</v>
      </c>
      <c r="G96">
        <v>92</v>
      </c>
      <c r="H96">
        <v>1853.6079930000001</v>
      </c>
      <c r="I96">
        <v>1845.2179099999998</v>
      </c>
      <c r="J96">
        <v>3.1917077142854851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176</v>
      </c>
      <c r="G97">
        <v>93</v>
      </c>
      <c r="H97">
        <v>1854.935238</v>
      </c>
      <c r="I97">
        <v>1848.0620059999999</v>
      </c>
      <c r="J97">
        <v>2.8440960000000359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177</v>
      </c>
      <c r="G98">
        <v>94</v>
      </c>
      <c r="H98">
        <v>1858.6957649999999</v>
      </c>
      <c r="I98">
        <v>1850.8587004285714</v>
      </c>
      <c r="J98">
        <v>2.7966944285715272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178</v>
      </c>
      <c r="G99">
        <v>95</v>
      </c>
      <c r="H99">
        <v>1862.8987070000001</v>
      </c>
      <c r="I99">
        <v>1853.8292007142859</v>
      </c>
      <c r="J99">
        <v>2.9705002857144791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179</v>
      </c>
      <c r="G100">
        <v>96</v>
      </c>
      <c r="H100">
        <v>1868.9819130000001</v>
      </c>
      <c r="I100">
        <v>1857.1947144285714</v>
      </c>
      <c r="J100">
        <v>3.3655137142854983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180</v>
      </c>
      <c r="G101">
        <v>97</v>
      </c>
      <c r="H101">
        <v>1869.4243269999999</v>
      </c>
      <c r="I101">
        <v>1859.8966055714286</v>
      </c>
      <c r="J101">
        <v>2.701891142857221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181</v>
      </c>
      <c r="G102">
        <v>98</v>
      </c>
      <c r="H102">
        <v>1876.7241739999999</v>
      </c>
      <c r="I102">
        <v>1863.609731</v>
      </c>
      <c r="J102">
        <v>3.7131254285714022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182</v>
      </c>
      <c r="G103">
        <v>99</v>
      </c>
      <c r="H103">
        <v>1877.9408149999999</v>
      </c>
      <c r="I103">
        <v>1867.0858484285716</v>
      </c>
      <c r="J103">
        <v>3.4761174285715697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183</v>
      </c>
      <c r="G104">
        <v>100</v>
      </c>
      <c r="H104">
        <v>1880.8165120000001</v>
      </c>
      <c r="I104">
        <v>1870.7831732857142</v>
      </c>
      <c r="J104">
        <v>3.6973248571425756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184</v>
      </c>
      <c r="G105">
        <v>101</v>
      </c>
      <c r="H105">
        <v>1884.0240200000001</v>
      </c>
      <c r="I105">
        <v>1874.4014954285715</v>
      </c>
      <c r="J105">
        <v>3.6183221428573233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185</v>
      </c>
      <c r="G106">
        <v>102</v>
      </c>
      <c r="H106">
        <v>1887.3421330000001</v>
      </c>
      <c r="I106">
        <v>1877.8934134285716</v>
      </c>
      <c r="J106">
        <v>3.4919180000001688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186</v>
      </c>
      <c r="G107">
        <v>103</v>
      </c>
      <c r="H107">
        <v>1888.8905850000001</v>
      </c>
      <c r="I107">
        <v>1880.7375094285712</v>
      </c>
      <c r="J107">
        <v>2.8440959999995812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187</v>
      </c>
      <c r="G108">
        <v>104</v>
      </c>
      <c r="H108">
        <v>1892.319301</v>
      </c>
      <c r="I108">
        <v>1884.0082200000002</v>
      </c>
      <c r="J108">
        <v>3.2707105714289355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188</v>
      </c>
      <c r="G109">
        <v>105</v>
      </c>
      <c r="H109">
        <v>1895.1949979999999</v>
      </c>
      <c r="I109">
        <v>1886.6469091428569</v>
      </c>
      <c r="J109">
        <v>2.6386891428567196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189</v>
      </c>
      <c r="G110">
        <v>106</v>
      </c>
      <c r="H110">
        <v>1901.1675990000001</v>
      </c>
      <c r="I110">
        <v>1889.9650211428573</v>
      </c>
      <c r="J110">
        <v>3.318112000000383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190</v>
      </c>
      <c r="G111">
        <v>107</v>
      </c>
      <c r="H111">
        <v>1902.716052</v>
      </c>
      <c r="I111">
        <v>1893.0935268571427</v>
      </c>
      <c r="J111">
        <v>3.1285057142854384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191</v>
      </c>
      <c r="G112">
        <v>108</v>
      </c>
      <c r="H112">
        <v>1904.928126</v>
      </c>
      <c r="I112">
        <v>1896.0798277142858</v>
      </c>
      <c r="J112">
        <v>2.9863008571430782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192</v>
      </c>
      <c r="G113">
        <v>109</v>
      </c>
      <c r="H113">
        <v>1910.237106</v>
      </c>
      <c r="I113">
        <v>1899.3505381428572</v>
      </c>
      <c r="J113">
        <v>3.2707104285714195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193</v>
      </c>
      <c r="G114">
        <v>110</v>
      </c>
      <c r="H114">
        <v>1915.9884999999999</v>
      </c>
      <c r="I114">
        <v>1903.2216688571427</v>
      </c>
      <c r="J114">
        <v>3.8711307142855276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194</v>
      </c>
      <c r="G115">
        <v>111</v>
      </c>
      <c r="H115">
        <v>1917.9793669999999</v>
      </c>
      <c r="I115">
        <v>1906.8873925714286</v>
      </c>
      <c r="J115">
        <v>3.6657237142858321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195</v>
      </c>
      <c r="G116">
        <v>112</v>
      </c>
      <c r="H116">
        <v>1922.292913</v>
      </c>
      <c r="I116">
        <v>1910.7585232857141</v>
      </c>
      <c r="J116">
        <v>3.8711307142855276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196</v>
      </c>
      <c r="G117">
        <v>113</v>
      </c>
      <c r="H117">
        <v>1925.389817</v>
      </c>
      <c r="I117">
        <v>1914.2188401428571</v>
      </c>
      <c r="J117">
        <v>3.4603168571429705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197</v>
      </c>
      <c r="G118">
        <v>114</v>
      </c>
      <c r="H118">
        <v>1929.9245699999999</v>
      </c>
      <c r="I118">
        <v>1918.1057712857141</v>
      </c>
      <c r="J118">
        <v>3.8869311428570654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198</v>
      </c>
      <c r="G119">
        <v>115</v>
      </c>
      <c r="H119">
        <v>1933.021475</v>
      </c>
      <c r="I119">
        <v>1922.1191068571427</v>
      </c>
      <c r="J119">
        <v>4.0133355714285699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199</v>
      </c>
      <c r="G120">
        <v>116</v>
      </c>
      <c r="H120">
        <v>1937.9986429999999</v>
      </c>
      <c r="I120">
        <v>1926.0850407142857</v>
      </c>
      <c r="J120">
        <v>3.9659338571429998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</row>
    <row r="129" spans="1:5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</row>
    <row r="130" spans="1:5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</row>
    <row r="131" spans="1:5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</row>
    <row r="132" spans="1:5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</row>
    <row r="133" spans="1:5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</row>
    <row r="134" spans="1:5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</row>
    <row r="135" spans="1:5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</row>
    <row r="136" spans="1:5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</row>
    <row r="137" spans="1:5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</row>
    <row r="138" spans="1:5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</row>
    <row r="139" spans="1:5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</row>
    <row r="140" spans="1:5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</row>
    <row r="141" spans="1:5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</row>
    <row r="142" spans="1:5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</row>
    <row r="143" spans="1:5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</row>
    <row r="144" spans="1:5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</row>
    <row r="145" spans="1:5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</row>
    <row r="146" spans="1:5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</row>
    <row r="147" spans="1:5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</row>
    <row r="148" spans="1:5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</row>
    <row r="149" spans="1:5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</row>
    <row r="150" spans="1:5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</row>
    <row r="151" spans="1:5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</row>
    <row r="152" spans="1:5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</row>
    <row r="153" spans="1:5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5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5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5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5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5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5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5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4"/>
  <sheetViews>
    <sheetView zoomScale="85" zoomScaleNormal="85" workbookViewId="0">
      <selection activeCell="W6" sqref="W6"/>
    </sheetView>
  </sheetViews>
  <sheetFormatPr defaultRowHeight="15" x14ac:dyDescent="0.25"/>
  <cols>
    <col min="2" max="2" width="9.5703125" customWidth="1"/>
    <col min="6" max="6" width="12" bestFit="1" customWidth="1"/>
    <col min="7" max="8" width="12" customWidth="1"/>
    <col min="9" max="9" width="12" bestFit="1" customWidth="1"/>
    <col min="12" max="12" width="9.5703125" customWidth="1"/>
    <col min="14" max="14" width="9.5703125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462</v>
      </c>
      <c r="D2" t="s">
        <v>20</v>
      </c>
      <c r="E2" t="s">
        <v>8</v>
      </c>
      <c r="F2" t="s">
        <v>465</v>
      </c>
      <c r="G2" t="s">
        <v>466</v>
      </c>
      <c r="I2" t="s">
        <v>467</v>
      </c>
      <c r="J2" t="s">
        <v>3</v>
      </c>
      <c r="L2" t="s">
        <v>0</v>
      </c>
      <c r="M2" t="s">
        <v>21</v>
      </c>
      <c r="N2" t="s">
        <v>8</v>
      </c>
      <c r="O2" t="s">
        <v>465</v>
      </c>
      <c r="P2" t="s">
        <v>466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0</v>
      </c>
      <c r="B3">
        <f>A3-$A$3</f>
        <v>0</v>
      </c>
      <c r="C3" s="4">
        <f>Input!I4</f>
        <v>0.80582699999999996</v>
      </c>
      <c r="D3">
        <f>C3-$C$3</f>
        <v>0</v>
      </c>
      <c r="E3">
        <f t="shared" ref="E3:E34" si="0">(_Ac/(1+EXP(-1*(B3-_Muc)/_sc)))</f>
        <v>8.5205498006248899</v>
      </c>
      <c r="F3">
        <f>(D3-E3)^2</f>
        <v>72.599768904928851</v>
      </c>
      <c r="G3">
        <f>(E3-$H$4)^2</f>
        <v>1714613.7607079109</v>
      </c>
      <c r="H3" s="2" t="s">
        <v>11</v>
      </c>
      <c r="I3" s="16">
        <f>SUM(F3:F167)</f>
        <v>929448.00836669758</v>
      </c>
      <c r="J3">
        <f>1-(I3/I5)</f>
        <v>0.98163876386404725</v>
      </c>
      <c r="L3">
        <f>Input!J4</f>
        <v>0.28440957142857137</v>
      </c>
      <c r="M3">
        <f>L3-$L$3</f>
        <v>0</v>
      </c>
      <c r="N3">
        <f>_Ac*EXP(-1*(B3-_Muc)/_sc)*(1/_sc)*(1/(1+EXP(-1*(B3-_Muc)/_sc))^2)+$L$3</f>
        <v>1.8817179563694961</v>
      </c>
      <c r="O3">
        <f>(L3-N3)^2</f>
        <v>2.5513940766025858</v>
      </c>
      <c r="P3">
        <f>(N3-$Q$4)^2</f>
        <v>204.25215204361334</v>
      </c>
      <c r="Q3" s="1" t="s">
        <v>11</v>
      </c>
      <c r="R3" s="16">
        <f>SUM(O3:O167)</f>
        <v>3157.7450767520686</v>
      </c>
      <c r="S3" s="5">
        <f>1-(R3/R5)</f>
        <v>0.95538700130629217</v>
      </c>
      <c r="V3">
        <f>COUNT(B3:B500)</f>
        <v>117</v>
      </c>
      <c r="X3">
        <v>1755.8990050936411</v>
      </c>
      <c r="Y3">
        <v>28.258861545861642</v>
      </c>
      <c r="Z3">
        <v>5.308432404550711</v>
      </c>
      <c r="AA3">
        <v>0.28440957142857137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1">A4-$A$3</f>
        <v>1</v>
      </c>
      <c r="C4" s="4">
        <f>Input!I5</f>
        <v>1.1060371428571429</v>
      </c>
      <c r="D4">
        <f>C4-$C$3</f>
        <v>0.30021014285714298</v>
      </c>
      <c r="E4">
        <f t="shared" si="0"/>
        <v>10.276451505227961</v>
      </c>
      <c r="F4">
        <f t="shared" ref="F4:F67" si="2">(D4-E4)^2</f>
        <v>99.52539172027835</v>
      </c>
      <c r="G4">
        <f t="shared" ref="G4:G67" si="3">(E4-$H$4)^2</f>
        <v>1710018.3739940103</v>
      </c>
      <c r="H4">
        <f>AVERAGE(D3:D167)</f>
        <v>1317.9531600207579</v>
      </c>
      <c r="I4" t="s">
        <v>5</v>
      </c>
      <c r="J4" t="s">
        <v>6</v>
      </c>
      <c r="L4">
        <f>Input!J5</f>
        <v>0.30021014285714298</v>
      </c>
      <c r="M4">
        <f t="shared" ref="M4:M67" si="4">L4-$L$3</f>
        <v>1.5800571428571608E-2</v>
      </c>
      <c r="N4">
        <f t="shared" ref="N4:N34" si="5">_Ac*EXP(-1*(B4-_Muc)/_sc)*(1/_sc)*(1/(1+EXP(-1*(B4-_Muc)/_sc))^2)+$L$3</f>
        <v>2.208952918033444</v>
      </c>
      <c r="O4">
        <f t="shared" ref="O4:O67" si="6">(L4-N4)^2</f>
        <v>3.6432989817877273</v>
      </c>
      <c r="P4">
        <f t="shared" ref="P4:P67" si="7">(N4-$Q$4)^2</f>
        <v>195.00575925262444</v>
      </c>
      <c r="Q4">
        <f>AVERAGE(M3:M167)</f>
        <v>16.173399174603176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1"/>
        <v>2</v>
      </c>
      <c r="C5" s="4">
        <f>Input!I6</f>
        <v>1.5326515714285713</v>
      </c>
      <c r="D5">
        <f t="shared" ref="D5:D67" si="8">C5-$C$3</f>
        <v>0.72682457142857138</v>
      </c>
      <c r="E5">
        <f t="shared" si="0"/>
        <v>12.391640607097861</v>
      </c>
      <c r="F5">
        <f t="shared" si="2"/>
        <v>136.06793314600742</v>
      </c>
      <c r="G5">
        <f t="shared" si="3"/>
        <v>1704490.8809737049</v>
      </c>
      <c r="I5">
        <f>SUM(G3:G167)</f>
        <v>50620121.73280447</v>
      </c>
      <c r="J5" s="5">
        <f>1-((1-J3)*(V3-1)/(V3-1-1))</f>
        <v>0.98147910094112589</v>
      </c>
      <c r="L5">
        <f>Input!J6</f>
        <v>0.42661442857142839</v>
      </c>
      <c r="M5">
        <f t="shared" si="4"/>
        <v>0.14220485714285702</v>
      </c>
      <c r="N5">
        <f t="shared" si="5"/>
        <v>2.602267277321936</v>
      </c>
      <c r="O5">
        <f t="shared" si="6"/>
        <v>4.733465318276199</v>
      </c>
      <c r="P5">
        <f t="shared" si="7"/>
        <v>184.17562097340434</v>
      </c>
      <c r="R5">
        <f>SUM(P3:P167)</f>
        <v>70780.830009470577</v>
      </c>
      <c r="S5" s="5">
        <f>1-((1-S3)*(V3-1)/(V3-1-1))</f>
        <v>0.95499906218721642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1"/>
        <v>3</v>
      </c>
      <c r="C6" s="4">
        <f>Input!I7</f>
        <v>2.1330718571428569</v>
      </c>
      <c r="D6">
        <f t="shared" si="8"/>
        <v>1.327244857142857</v>
      </c>
      <c r="E6">
        <f t="shared" si="0"/>
        <v>14.938470697349947</v>
      </c>
      <c r="F6">
        <f t="shared" si="2"/>
        <v>185.26546887312122</v>
      </c>
      <c r="G6">
        <f t="shared" si="3"/>
        <v>1697847.2805925775</v>
      </c>
      <c r="L6">
        <f>Input!J7</f>
        <v>0.60042028571428552</v>
      </c>
      <c r="M6">
        <f t="shared" si="4"/>
        <v>0.31601071428571414</v>
      </c>
      <c r="N6">
        <f t="shared" si="5"/>
        <v>3.0745704265867229</v>
      </c>
      <c r="O6">
        <f t="shared" si="6"/>
        <v>6.1214189195791002</v>
      </c>
      <c r="P6">
        <f t="shared" si="7"/>
        <v>171.57931456986228</v>
      </c>
      <c r="V6" s="19" t="s">
        <v>17</v>
      </c>
      <c r="W6" s="20">
        <f>SQRT((S5-J5)^2)</f>
        <v>2.6480038753909474E-2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1"/>
        <v>4</v>
      </c>
      <c r="C7" s="4">
        <f>Input!I8</f>
        <v>2.9546995714285713</v>
      </c>
      <c r="D7">
        <f t="shared" si="8"/>
        <v>2.1488725714285715</v>
      </c>
      <c r="E7">
        <f t="shared" si="0"/>
        <v>18.003340824547781</v>
      </c>
      <c r="F7">
        <f t="shared" si="2"/>
        <v>251.36416358916489</v>
      </c>
      <c r="G7">
        <f t="shared" si="3"/>
        <v>1689869.532428259</v>
      </c>
      <c r="L7">
        <f>Input!J8</f>
        <v>0.82162771428571446</v>
      </c>
      <c r="M7">
        <f t="shared" si="4"/>
        <v>0.53721814285714309</v>
      </c>
      <c r="N7">
        <f t="shared" si="5"/>
        <v>3.6410975920073319</v>
      </c>
      <c r="O7">
        <f t="shared" si="6"/>
        <v>7.9494103913795522</v>
      </c>
      <c r="P7">
        <f t="shared" si="7"/>
        <v>157.05858295713429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1"/>
        <v>5</v>
      </c>
      <c r="C8" s="4">
        <f>Input!I9</f>
        <v>4.0607368571428575</v>
      </c>
      <c r="D8">
        <f t="shared" si="8"/>
        <v>3.2549098571428576</v>
      </c>
      <c r="E8">
        <f t="shared" si="0"/>
        <v>21.689185088617393</v>
      </c>
      <c r="F8">
        <f t="shared" si="2"/>
        <v>339.82250330975558</v>
      </c>
      <c r="G8">
        <f t="shared" si="3"/>
        <v>1680300.2927068728</v>
      </c>
      <c r="L8">
        <f>Input!J9</f>
        <v>1.1060372857142862</v>
      </c>
      <c r="M8">
        <f t="shared" si="4"/>
        <v>0.82162771428571479</v>
      </c>
      <c r="N8">
        <f t="shared" si="5"/>
        <v>4.3197395298933117</v>
      </c>
      <c r="O8">
        <f t="shared" si="6"/>
        <v>10.327882114241305</v>
      </c>
      <c r="P8">
        <f t="shared" si="7"/>
        <v>140.5092469726232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1"/>
        <v>6</v>
      </c>
      <c r="C9" s="4">
        <f>Input!I10</f>
        <v>5.4827848571428577</v>
      </c>
      <c r="D9">
        <f t="shared" si="8"/>
        <v>4.6769578571428578</v>
      </c>
      <c r="E9">
        <f t="shared" si="0"/>
        <v>26.118295648660396</v>
      </c>
      <c r="F9">
        <f t="shared" si="2"/>
        <v>459.73096628995825</v>
      </c>
      <c r="G9">
        <f t="shared" si="3"/>
        <v>1668837.3168072752</v>
      </c>
      <c r="L9">
        <f>Input!J10</f>
        <v>1.4220480000000002</v>
      </c>
      <c r="M9">
        <f t="shared" si="4"/>
        <v>1.1376384285714289</v>
      </c>
      <c r="N9">
        <f t="shared" si="5"/>
        <v>5.1313765256604507</v>
      </c>
      <c r="O9">
        <f t="shared" si="6"/>
        <v>13.759118111278331</v>
      </c>
      <c r="P9">
        <f t="shared" si="7"/>
        <v>121.92626417976415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1"/>
        <v>7</v>
      </c>
      <c r="C10" s="4">
        <f>Input!I11</f>
        <v>7.2682451428571424</v>
      </c>
      <c r="D10">
        <f t="shared" si="8"/>
        <v>6.4624181428571426</v>
      </c>
      <c r="E10">
        <f t="shared" si="0"/>
        <v>31.435472254446861</v>
      </c>
      <c r="F10">
        <f t="shared" si="2"/>
        <v>623.65343166038815</v>
      </c>
      <c r="G10">
        <f t="shared" si="3"/>
        <v>1655127.760935575</v>
      </c>
      <c r="L10">
        <f>Input!J11</f>
        <v>1.7854602857142847</v>
      </c>
      <c r="M10">
        <f t="shared" si="4"/>
        <v>1.5010507142857135</v>
      </c>
      <c r="N10">
        <f t="shared" si="5"/>
        <v>6.1001923829287987</v>
      </c>
      <c r="O10">
        <f t="shared" si="6"/>
        <v>18.616913070733158</v>
      </c>
      <c r="P10">
        <f t="shared" si="7"/>
        <v>101.46949506783479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1"/>
        <v>8</v>
      </c>
      <c r="C11" s="4">
        <f>Input!I12</f>
        <v>9.8121311428571438</v>
      </c>
      <c r="D11">
        <f t="shared" si="8"/>
        <v>9.0063041428571431</v>
      </c>
      <c r="E11">
        <f t="shared" si="0"/>
        <v>37.811460612303868</v>
      </c>
      <c r="F11">
        <f t="shared" si="2"/>
        <v>829.73703922930849</v>
      </c>
      <c r="G11">
        <f t="shared" si="3"/>
        <v>1638762.7705643647</v>
      </c>
      <c r="L11">
        <f>Input!J12</f>
        <v>2.5438860000000014</v>
      </c>
      <c r="M11">
        <f t="shared" si="4"/>
        <v>2.2594764285714302</v>
      </c>
      <c r="N11">
        <f t="shared" si="5"/>
        <v>7.2539303784004083</v>
      </c>
      <c r="O11">
        <f t="shared" si="6"/>
        <v>22.184518046501275</v>
      </c>
      <c r="P11">
        <f t="shared" si="7"/>
        <v>79.55692360643485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1"/>
        <v>9</v>
      </c>
      <c r="C12" s="4">
        <f>Input!I13</f>
        <v>13.240847</v>
      </c>
      <c r="D12">
        <f t="shared" si="8"/>
        <v>12.43502</v>
      </c>
      <c r="E12">
        <f t="shared" si="0"/>
        <v>45.44659501073334</v>
      </c>
      <c r="F12">
        <f t="shared" si="2"/>
        <v>1089.7640846892739</v>
      </c>
      <c r="G12">
        <f t="shared" si="3"/>
        <v>1619272.9579936119</v>
      </c>
      <c r="L12">
        <f>Input!J13</f>
        <v>3.4287158571428566</v>
      </c>
      <c r="M12">
        <f t="shared" si="4"/>
        <v>3.1443062857142854</v>
      </c>
      <c r="N12">
        <f t="shared" si="5"/>
        <v>8.6240345441103923</v>
      </c>
      <c r="O12">
        <f t="shared" si="6"/>
        <v>26.991336259154078</v>
      </c>
      <c r="P12">
        <f t="shared" si="7"/>
        <v>56.992906324135447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1"/>
        <v>10</v>
      </c>
      <c r="C13" s="4">
        <f>Input!I14</f>
        <v>17.364786285714285</v>
      </c>
      <c r="D13">
        <f t="shared" si="8"/>
        <v>16.558959285714284</v>
      </c>
      <c r="E13">
        <f t="shared" si="0"/>
        <v>54.574492339651243</v>
      </c>
      <c r="F13">
        <f t="shared" si="2"/>
        <v>1445.1807533749738</v>
      </c>
      <c r="G13">
        <f t="shared" si="3"/>
        <v>1596125.6579516882</v>
      </c>
      <c r="L13">
        <f>Input!J14</f>
        <v>4.1239392857142843</v>
      </c>
      <c r="M13">
        <f t="shared" si="4"/>
        <v>3.839529714285713</v>
      </c>
      <c r="N13">
        <f t="shared" si="5"/>
        <v>10.245595342664371</v>
      </c>
      <c r="O13">
        <f t="shared" si="6"/>
        <v>37.47467287959369</v>
      </c>
      <c r="P13">
        <f t="shared" si="7"/>
        <v>35.138858269948379</v>
      </c>
      <c r="S13" t="s">
        <v>23</v>
      </c>
      <c r="T13">
        <f>_Ac*0.8413</f>
        <v>1477.2378329852804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1"/>
        <v>11</v>
      </c>
      <c r="C14" s="4">
        <f>Input!I15</f>
        <v>24.459225857142858</v>
      </c>
      <c r="D14">
        <f t="shared" si="8"/>
        <v>23.653398857142857</v>
      </c>
      <c r="E14">
        <f t="shared" si="0"/>
        <v>65.465549084981362</v>
      </c>
      <c r="F14">
        <f t="shared" si="2"/>
        <v>1748.2559066753352</v>
      </c>
      <c r="G14">
        <f t="shared" si="3"/>
        <v>1568725.2155476091</v>
      </c>
      <c r="L14">
        <f>Input!J15</f>
        <v>7.0944395714285733</v>
      </c>
      <c r="M14">
        <f t="shared" si="4"/>
        <v>6.810030000000002</v>
      </c>
      <c r="N14">
        <f t="shared" si="5"/>
        <v>12.156988621495925</v>
      </c>
      <c r="O14">
        <f t="shared" si="6"/>
        <v>25.629402884337846</v>
      </c>
      <c r="P14">
        <f t="shared" si="7"/>
        <v>16.131553731111296</v>
      </c>
      <c r="S14" t="s">
        <v>24</v>
      </c>
      <c r="T14">
        <f>_Ac*0.9772</f>
        <v>1715.8645077775061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1"/>
        <v>12</v>
      </c>
      <c r="C15" s="4">
        <f>Input!I16</f>
        <v>33.560333142857139</v>
      </c>
      <c r="D15">
        <f t="shared" si="8"/>
        <v>32.754506142857139</v>
      </c>
      <c r="E15">
        <f t="shared" si="0"/>
        <v>78.429864575029569</v>
      </c>
      <c r="F15">
        <f t="shared" si="2"/>
        <v>2086.2383679074251</v>
      </c>
      <c r="G15">
        <f t="shared" si="3"/>
        <v>1536417.9999526383</v>
      </c>
      <c r="L15">
        <f>Input!J16</f>
        <v>9.1011072857142814</v>
      </c>
      <c r="M15">
        <f t="shared" si="4"/>
        <v>8.8166977142857093</v>
      </c>
      <c r="N15">
        <f t="shared" si="5"/>
        <v>14.399061740764216</v>
      </c>
      <c r="O15">
        <f t="shared" si="6"/>
        <v>28.068321407783447</v>
      </c>
      <c r="P15">
        <f t="shared" si="7"/>
        <v>3.1482733291222269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1"/>
        <v>13</v>
      </c>
      <c r="C16" s="4">
        <f>Input!I17</f>
        <v>45.505536571428578</v>
      </c>
      <c r="D16">
        <f t="shared" si="8"/>
        <v>44.699709571428578</v>
      </c>
      <c r="E16">
        <f t="shared" si="0"/>
        <v>93.819049346116316</v>
      </c>
      <c r="F16">
        <f t="shared" si="2"/>
        <v>2412.709539901221</v>
      </c>
      <c r="G16">
        <f t="shared" si="3"/>
        <v>1498504.3209171956</v>
      </c>
      <c r="L16">
        <f>Input!J17</f>
        <v>11.945203428571439</v>
      </c>
      <c r="M16">
        <f t="shared" si="4"/>
        <v>11.660793857142867</v>
      </c>
      <c r="N16">
        <f t="shared" si="5"/>
        <v>17.013684395288923</v>
      </c>
      <c r="O16">
        <f t="shared" si="6"/>
        <v>25.6894993099774</v>
      </c>
      <c r="P16">
        <f t="shared" si="7"/>
        <v>0.70607925210289413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1"/>
        <v>14</v>
      </c>
      <c r="C17" s="4">
        <f>Input!I18</f>
        <v>59.520609857142858</v>
      </c>
      <c r="D17">
        <f t="shared" si="8"/>
        <v>58.714782857142858</v>
      </c>
      <c r="E17">
        <f t="shared" si="0"/>
        <v>112.02617885444113</v>
      </c>
      <c r="F17">
        <f t="shared" si="2"/>
        <v>2842.1049431807501</v>
      </c>
      <c r="G17">
        <f t="shared" si="3"/>
        <v>1454259.8839049058</v>
      </c>
      <c r="L17">
        <f>Input!J18</f>
        <v>14.01507328571428</v>
      </c>
      <c r="M17">
        <f t="shared" si="4"/>
        <v>13.730663714285708</v>
      </c>
      <c r="N17">
        <f t="shared" si="5"/>
        <v>20.0414511961804</v>
      </c>
      <c r="O17">
        <f t="shared" si="6"/>
        <v>36.317230719754001</v>
      </c>
      <c r="P17">
        <f t="shared" si="7"/>
        <v>14.96182644162765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1"/>
        <v>15</v>
      </c>
      <c r="C18" s="4">
        <f>Input!I19</f>
        <v>77.691223428571433</v>
      </c>
      <c r="D18">
        <f t="shared" si="8"/>
        <v>76.88539642857144</v>
      </c>
      <c r="E18">
        <f t="shared" si="0"/>
        <v>133.4829317559639</v>
      </c>
      <c r="F18">
        <f t="shared" si="2"/>
        <v>3203.2810051354381</v>
      </c>
      <c r="G18">
        <f t="shared" si="3"/>
        <v>1402969.7216456532</v>
      </c>
      <c r="L18">
        <f>Input!J19</f>
        <v>18.170613571428575</v>
      </c>
      <c r="M18">
        <f t="shared" si="4"/>
        <v>17.886204000000003</v>
      </c>
      <c r="N18">
        <f t="shared" si="5"/>
        <v>23.518311541182175</v>
      </c>
      <c r="O18">
        <f t="shared" si="6"/>
        <v>28.597873575706778</v>
      </c>
      <c r="P18">
        <f t="shared" si="7"/>
        <v>53.947737672725111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16</v>
      </c>
      <c r="B19">
        <f t="shared" si="1"/>
        <v>16</v>
      </c>
      <c r="C19" s="4">
        <f>Input!I20</f>
        <v>99.811970428571428</v>
      </c>
      <c r="D19">
        <f t="shared" si="8"/>
        <v>99.006143428571434</v>
      </c>
      <c r="E19">
        <f t="shared" si="0"/>
        <v>158.6527370335383</v>
      </c>
      <c r="F19">
        <f t="shared" si="2"/>
        <v>3557.7161286760743</v>
      </c>
      <c r="G19">
        <f t="shared" si="3"/>
        <v>1343977.470738346</v>
      </c>
      <c r="L19">
        <f>Input!J20</f>
        <v>22.120746999999994</v>
      </c>
      <c r="M19">
        <f t="shared" si="4"/>
        <v>21.836337428571422</v>
      </c>
      <c r="N19">
        <f t="shared" si="5"/>
        <v>27.470930016529106</v>
      </c>
      <c r="O19">
        <f t="shared" si="6"/>
        <v>28.624458310356545</v>
      </c>
      <c r="P19">
        <f t="shared" si="7"/>
        <v>127.63420312426761</v>
      </c>
    </row>
    <row r="20" spans="1:35" ht="14.45" x14ac:dyDescent="0.3">
      <c r="A20">
        <f>Input!G21</f>
        <v>17</v>
      </c>
      <c r="B20">
        <f t="shared" si="1"/>
        <v>17</v>
      </c>
      <c r="C20" s="4">
        <f>Input!I21</f>
        <v>126.84668328571429</v>
      </c>
      <c r="D20">
        <f t="shared" si="8"/>
        <v>126.0408562857143</v>
      </c>
      <c r="E20">
        <f t="shared" si="0"/>
        <v>188.01859803088081</v>
      </c>
      <c r="F20">
        <f t="shared" si="2"/>
        <v>3841.2404718305556</v>
      </c>
      <c r="G20">
        <f t="shared" si="3"/>
        <v>1276752.1143792551</v>
      </c>
      <c r="L20">
        <f>Input!J21</f>
        <v>27.034712857142864</v>
      </c>
      <c r="M20">
        <f t="shared" si="4"/>
        <v>26.750303285714292</v>
      </c>
      <c r="N20">
        <f t="shared" si="5"/>
        <v>31.910675522436012</v>
      </c>
      <c r="O20">
        <f t="shared" si="6"/>
        <v>23.775011913332659</v>
      </c>
      <c r="P20">
        <f t="shared" si="7"/>
        <v>247.66186684805879</v>
      </c>
    </row>
    <row r="21" spans="1:35" ht="14.45" x14ac:dyDescent="0.3">
      <c r="A21">
        <f>Input!G22</f>
        <v>18</v>
      </c>
      <c r="B21">
        <f t="shared" si="1"/>
        <v>18</v>
      </c>
      <c r="C21" s="4">
        <f>Input!I22</f>
        <v>156.61488857142857</v>
      </c>
      <c r="D21">
        <f t="shared" si="8"/>
        <v>155.80906157142857</v>
      </c>
      <c r="E21">
        <f t="shared" si="0"/>
        <v>222.06424738154229</v>
      </c>
      <c r="F21">
        <f t="shared" si="2"/>
        <v>4389.7496467326937</v>
      </c>
      <c r="G21">
        <f t="shared" si="3"/>
        <v>1200972.5088455621</v>
      </c>
      <c r="L21">
        <f>Input!J22</f>
        <v>29.768205285714274</v>
      </c>
      <c r="M21">
        <f t="shared" si="4"/>
        <v>29.483795714285701</v>
      </c>
      <c r="N21">
        <f t="shared" si="5"/>
        <v>36.826332123395929</v>
      </c>
      <c r="O21">
        <f t="shared" si="6"/>
        <v>49.817154456802044</v>
      </c>
      <c r="P21">
        <f t="shared" si="7"/>
        <v>426.54363938732928</v>
      </c>
    </row>
    <row r="22" spans="1:35" ht="14.45" x14ac:dyDescent="0.3">
      <c r="A22">
        <f>Input!G23</f>
        <v>19</v>
      </c>
      <c r="B22">
        <f t="shared" si="1"/>
        <v>19</v>
      </c>
      <c r="C22" s="4">
        <f>Input!I23</f>
        <v>190.72824057142859</v>
      </c>
      <c r="D22">
        <f t="shared" si="8"/>
        <v>189.92241357142859</v>
      </c>
      <c r="E22">
        <f t="shared" si="0"/>
        <v>261.24752978602874</v>
      </c>
      <c r="F22">
        <f t="shared" si="2"/>
        <v>5087.2722030262166</v>
      </c>
      <c r="G22">
        <f t="shared" si="3"/>
        <v>1116626.7889697761</v>
      </c>
      <c r="L22">
        <f>Input!J23</f>
        <v>34.11335200000002</v>
      </c>
      <c r="M22">
        <f t="shared" si="4"/>
        <v>33.828942428571452</v>
      </c>
      <c r="N22">
        <f t="shared" si="5"/>
        <v>42.175947396709027</v>
      </c>
      <c r="O22">
        <f t="shared" si="6"/>
        <v>65.005444531033262</v>
      </c>
      <c r="P22">
        <f t="shared" si="7"/>
        <v>676.1325140429401</v>
      </c>
    </row>
    <row r="23" spans="1:35" ht="14.45" x14ac:dyDescent="0.3">
      <c r="A23">
        <f>Input!G24</f>
        <v>20</v>
      </c>
      <c r="B23">
        <f t="shared" si="1"/>
        <v>20</v>
      </c>
      <c r="C23" s="4">
        <f>Input!I24</f>
        <v>233.73729285714285</v>
      </c>
      <c r="D23">
        <f t="shared" si="8"/>
        <v>232.93146585714285</v>
      </c>
      <c r="E23">
        <f t="shared" si="0"/>
        <v>305.9655432416892</v>
      </c>
      <c r="F23">
        <f t="shared" si="2"/>
        <v>5333.9764594119042</v>
      </c>
      <c r="G23">
        <f t="shared" si="3"/>
        <v>1024118.9365141792</v>
      </c>
      <c r="L23">
        <f>Input!J24</f>
        <v>43.009052285714262</v>
      </c>
      <c r="M23">
        <f t="shared" si="4"/>
        <v>42.724642714285693</v>
      </c>
      <c r="N23">
        <f t="shared" si="5"/>
        <v>47.878690406710056</v>
      </c>
      <c r="O23">
        <f t="shared" si="6"/>
        <v>23.713375429455457</v>
      </c>
      <c r="P23">
        <f t="shared" si="7"/>
        <v>1005.2254921127134</v>
      </c>
    </row>
    <row r="24" spans="1:35" x14ac:dyDescent="0.25">
      <c r="A24">
        <f>Input!G25</f>
        <v>21</v>
      </c>
      <c r="B24">
        <f t="shared" si="1"/>
        <v>21</v>
      </c>
      <c r="C24" s="4">
        <f>Input!I25</f>
        <v>288.34393685714286</v>
      </c>
      <c r="D24">
        <f t="shared" si="8"/>
        <v>287.53810985714284</v>
      </c>
      <c r="E24">
        <f t="shared" si="0"/>
        <v>356.51221079788263</v>
      </c>
      <c r="F24">
        <f t="shared" si="2"/>
        <v>4757.4266005833615</v>
      </c>
      <c r="G24">
        <f t="shared" si="3"/>
        <v>924368.69884258334</v>
      </c>
      <c r="L24">
        <f>Input!J25</f>
        <v>54.606644000000017</v>
      </c>
      <c r="M24">
        <f t="shared" si="4"/>
        <v>54.322234428571448</v>
      </c>
      <c r="N24">
        <f t="shared" si="5"/>
        <v>53.808137722571473</v>
      </c>
      <c r="O24">
        <f t="shared" si="6"/>
        <v>0.63761227509279061</v>
      </c>
      <c r="P24">
        <f t="shared" si="7"/>
        <v>1416.3735455739309</v>
      </c>
    </row>
    <row r="25" spans="1:35" x14ac:dyDescent="0.25">
      <c r="A25">
        <f>Input!G26</f>
        <v>22</v>
      </c>
      <c r="B25">
        <f t="shared" si="1"/>
        <v>22</v>
      </c>
      <c r="C25" s="4">
        <f>Input!I26</f>
        <v>350.77184499999993</v>
      </c>
      <c r="D25">
        <f t="shared" si="8"/>
        <v>349.96601799999991</v>
      </c>
      <c r="E25">
        <f t="shared" si="0"/>
        <v>413.0306407563989</v>
      </c>
      <c r="F25">
        <f t="shared" si="2"/>
        <v>3977.1466434069175</v>
      </c>
      <c r="G25">
        <f t="shared" si="3"/>
        <v>818884.76587175403</v>
      </c>
      <c r="L25">
        <f>Input!J26</f>
        <v>62.427908142857063</v>
      </c>
      <c r="M25">
        <f t="shared" si="4"/>
        <v>62.143498571428495</v>
      </c>
      <c r="N25">
        <f t="shared" si="5"/>
        <v>59.788920415336847</v>
      </c>
      <c r="O25">
        <f t="shared" si="6"/>
        <v>6.964256226002318</v>
      </c>
      <c r="P25">
        <f t="shared" si="7"/>
        <v>1902.3136931008901</v>
      </c>
    </row>
    <row r="26" spans="1:35" x14ac:dyDescent="0.25">
      <c r="A26">
        <f>Input!G27</f>
        <v>23</v>
      </c>
      <c r="B26">
        <f t="shared" si="1"/>
        <v>23</v>
      </c>
      <c r="C26" s="4">
        <f>Input!I27</f>
        <v>413.05754828571429</v>
      </c>
      <c r="D26">
        <f t="shared" si="8"/>
        <v>412.25172128571427</v>
      </c>
      <c r="E26">
        <f t="shared" si="0"/>
        <v>475.46473248116087</v>
      </c>
      <c r="F26">
        <f t="shared" si="2"/>
        <v>3995.8847843956569</v>
      </c>
      <c r="G26">
        <f t="shared" si="3"/>
        <v>709786.75053814286</v>
      </c>
      <c r="L26">
        <f>Input!J27</f>
        <v>62.285703285714362</v>
      </c>
      <c r="M26">
        <f t="shared" si="4"/>
        <v>62.001293714285794</v>
      </c>
      <c r="N26">
        <f t="shared" si="5"/>
        <v>65.59893483116106</v>
      </c>
      <c r="O26">
        <f t="shared" si="6"/>
        <v>10.977503273743112</v>
      </c>
      <c r="P26">
        <f t="shared" si="7"/>
        <v>2442.8835749376749</v>
      </c>
    </row>
    <row r="27" spans="1:35" x14ac:dyDescent="0.25">
      <c r="A27">
        <f>Input!G28</f>
        <v>24</v>
      </c>
      <c r="B27">
        <f t="shared" si="1"/>
        <v>24</v>
      </c>
      <c r="C27" s="4">
        <f>Input!I28</f>
        <v>490.41696071428572</v>
      </c>
      <c r="D27">
        <f t="shared" si="8"/>
        <v>489.6111337142857</v>
      </c>
      <c r="E27">
        <f t="shared" si="0"/>
        <v>543.51661821181085</v>
      </c>
      <c r="F27">
        <f t="shared" si="2"/>
        <v>2905.8012589129244</v>
      </c>
      <c r="G27">
        <f t="shared" si="3"/>
        <v>599751.95728900097</v>
      </c>
      <c r="L27">
        <f>Input!J28</f>
        <v>77.359412428571432</v>
      </c>
      <c r="M27">
        <f t="shared" si="4"/>
        <v>77.075002857142863</v>
      </c>
      <c r="N27">
        <f t="shared" si="5"/>
        <v>70.979071411368807</v>
      </c>
      <c r="O27">
        <f t="shared" si="6"/>
        <v>40.708751495798225</v>
      </c>
      <c r="P27">
        <f t="shared" si="7"/>
        <v>3003.6617093237828</v>
      </c>
    </row>
    <row r="28" spans="1:35" x14ac:dyDescent="0.25">
      <c r="A28">
        <f>Input!G29</f>
        <v>25</v>
      </c>
      <c r="B28">
        <f t="shared" si="1"/>
        <v>25</v>
      </c>
      <c r="C28" s="4">
        <f>Input!I29</f>
        <v>573.66997199999992</v>
      </c>
      <c r="D28">
        <f t="shared" si="8"/>
        <v>572.86414499999989</v>
      </c>
      <c r="E28">
        <f t="shared" si="0"/>
        <v>616.6180529213301</v>
      </c>
      <c r="F28">
        <f t="shared" si="2"/>
        <v>1914.4044583882426</v>
      </c>
      <c r="G28">
        <f t="shared" si="3"/>
        <v>491870.9324501658</v>
      </c>
      <c r="L28">
        <f>Input!J29</f>
        <v>83.253011285714194</v>
      </c>
      <c r="M28">
        <f t="shared" si="4"/>
        <v>82.968601714285626</v>
      </c>
      <c r="N28">
        <f t="shared" si="5"/>
        <v>75.65141289774202</v>
      </c>
      <c r="O28">
        <f t="shared" si="6"/>
        <v>57.784298052021164</v>
      </c>
      <c r="P28">
        <f t="shared" si="7"/>
        <v>3537.6341164498926</v>
      </c>
    </row>
    <row r="29" spans="1:35" x14ac:dyDescent="0.25">
      <c r="A29">
        <f>Input!G30</f>
        <v>26</v>
      </c>
      <c r="B29">
        <f t="shared" si="1"/>
        <v>26</v>
      </c>
      <c r="C29" s="4">
        <f>Input!I30</f>
        <v>659.89348357142842</v>
      </c>
      <c r="D29">
        <f t="shared" si="8"/>
        <v>659.0876565714284</v>
      </c>
      <c r="E29">
        <f t="shared" si="0"/>
        <v>693.92397719485052</v>
      </c>
      <c r="F29">
        <f t="shared" si="2"/>
        <v>1213.5692345778657</v>
      </c>
      <c r="G29">
        <f t="shared" si="3"/>
        <v>389412.42101836973</v>
      </c>
      <c r="L29">
        <f>Input!J30</f>
        <v>86.223511571428503</v>
      </c>
      <c r="M29">
        <f t="shared" si="4"/>
        <v>85.939101999999934</v>
      </c>
      <c r="N29">
        <f t="shared" si="5"/>
        <v>79.345058394672449</v>
      </c>
      <c r="O29">
        <f t="shared" si="6"/>
        <v>47.313118104825449</v>
      </c>
      <c r="P29">
        <f t="shared" si="7"/>
        <v>3990.6585286165632</v>
      </c>
    </row>
    <row r="30" spans="1:35" x14ac:dyDescent="0.25">
      <c r="A30">
        <f>Input!G31</f>
        <v>27</v>
      </c>
      <c r="B30">
        <f t="shared" si="1"/>
        <v>27</v>
      </c>
      <c r="C30" s="4">
        <f>Input!I31</f>
        <v>742.15106128571426</v>
      </c>
      <c r="D30">
        <f t="shared" si="8"/>
        <v>741.34523428571424</v>
      </c>
      <c r="E30">
        <f t="shared" si="0"/>
        <v>774.33451545451408</v>
      </c>
      <c r="F30">
        <f t="shared" si="2"/>
        <v>1088.2926720341313</v>
      </c>
      <c r="G30">
        <f t="shared" si="3"/>
        <v>295521.2307200401</v>
      </c>
      <c r="L30">
        <f>Input!J31</f>
        <v>82.257577714285844</v>
      </c>
      <c r="M30">
        <f t="shared" si="4"/>
        <v>81.973168142857276</v>
      </c>
      <c r="N30">
        <f t="shared" si="5"/>
        <v>81.826460798950052</v>
      </c>
      <c r="O30">
        <f t="shared" si="6"/>
        <v>0.18586179468864872</v>
      </c>
      <c r="P30">
        <f t="shared" si="7"/>
        <v>4310.3245006502884</v>
      </c>
    </row>
    <row r="31" spans="1:35" x14ac:dyDescent="0.25">
      <c r="A31">
        <f>Input!G32</f>
        <v>28</v>
      </c>
      <c r="B31">
        <f t="shared" si="1"/>
        <v>28</v>
      </c>
      <c r="C31" s="4">
        <f>Input!I32</f>
        <v>823.4290058571429</v>
      </c>
      <c r="D31">
        <f t="shared" si="8"/>
        <v>822.62317885714288</v>
      </c>
      <c r="E31">
        <f t="shared" si="0"/>
        <v>856.54748374336987</v>
      </c>
      <c r="F31">
        <f t="shared" si="2"/>
        <v>1150.8584620136846</v>
      </c>
      <c r="G31">
        <f t="shared" si="3"/>
        <v>212895.19810099379</v>
      </c>
      <c r="L31">
        <f>Input!J32</f>
        <v>81.277944571428634</v>
      </c>
      <c r="M31">
        <f t="shared" si="4"/>
        <v>80.993535000000065</v>
      </c>
      <c r="N31">
        <f t="shared" si="5"/>
        <v>82.92912581944698</v>
      </c>
      <c r="O31">
        <f t="shared" si="6"/>
        <v>2.7263995138074244</v>
      </c>
      <c r="P31">
        <f t="shared" si="7"/>
        <v>4456.3270398811092</v>
      </c>
    </row>
    <row r="32" spans="1:35" x14ac:dyDescent="0.25">
      <c r="A32">
        <f>Input!G33</f>
        <v>29</v>
      </c>
      <c r="B32">
        <f t="shared" si="1"/>
        <v>29</v>
      </c>
      <c r="C32" s="4">
        <f>Input!I33</f>
        <v>900.80421857142846</v>
      </c>
      <c r="D32">
        <f t="shared" si="8"/>
        <v>899.99839157142844</v>
      </c>
      <c r="E32">
        <f t="shared" si="0"/>
        <v>939.13774000590615</v>
      </c>
      <c r="F32">
        <f t="shared" si="2"/>
        <v>1531.8885958754529</v>
      </c>
      <c r="G32">
        <f t="shared" si="3"/>
        <v>143501.12244102854</v>
      </c>
      <c r="L32">
        <f>Input!J33</f>
        <v>77.375212714285567</v>
      </c>
      <c r="M32">
        <f t="shared" si="4"/>
        <v>77.090803142856998</v>
      </c>
      <c r="N32">
        <f t="shared" si="5"/>
        <v>82.576596165738579</v>
      </c>
      <c r="O32">
        <f t="shared" si="6"/>
        <v>27.054389809049244</v>
      </c>
      <c r="P32">
        <f t="shared" si="7"/>
        <v>4409.3845706435341</v>
      </c>
    </row>
    <row r="33" spans="1:16" x14ac:dyDescent="0.25">
      <c r="A33">
        <f>Input!G34</f>
        <v>30</v>
      </c>
      <c r="B33">
        <f t="shared" si="1"/>
        <v>30</v>
      </c>
      <c r="C33" s="4">
        <f>Input!I34</f>
        <v>981.75035199999991</v>
      </c>
      <c r="D33">
        <f t="shared" si="8"/>
        <v>980.94452499999989</v>
      </c>
      <c r="E33">
        <f t="shared" si="0"/>
        <v>1020.6538930882429</v>
      </c>
      <c r="F33">
        <f t="shared" si="2"/>
        <v>1576.8339139675691</v>
      </c>
      <c r="G33">
        <f t="shared" si="3"/>
        <v>88386.85411861082</v>
      </c>
      <c r="L33">
        <f>Input!J34</f>
        <v>80.946133428571443</v>
      </c>
      <c r="M33">
        <f t="shared" si="4"/>
        <v>80.661723857142874</v>
      </c>
      <c r="N33">
        <f t="shared" si="5"/>
        <v>80.793481075263742</v>
      </c>
      <c r="O33">
        <f t="shared" si="6"/>
        <v>2.3302740970379203E-2</v>
      </c>
      <c r="P33">
        <f t="shared" si="7"/>
        <v>4175.7549848480794</v>
      </c>
    </row>
    <row r="34" spans="1:16" x14ac:dyDescent="0.25">
      <c r="A34">
        <f>Input!G35</f>
        <v>31</v>
      </c>
      <c r="B34">
        <f t="shared" si="1"/>
        <v>31</v>
      </c>
      <c r="C34" s="4">
        <f>Input!I35</f>
        <v>1048.4286035714288</v>
      </c>
      <c r="D34">
        <f t="shared" si="8"/>
        <v>1047.6227765714289</v>
      </c>
      <c r="E34">
        <f t="shared" si="0"/>
        <v>1099.7188153265422</v>
      </c>
      <c r="F34">
        <f t="shared" si="2"/>
        <v>2713.9972539742712</v>
      </c>
      <c r="G34">
        <f t="shared" si="3"/>
        <v>47626.229204113741</v>
      </c>
      <c r="L34">
        <f>Input!J35</f>
        <v>66.678251571428859</v>
      </c>
      <c r="M34">
        <f t="shared" si="4"/>
        <v>66.393842000000291</v>
      </c>
      <c r="N34">
        <f t="shared" si="5"/>
        <v>77.701874492561501</v>
      </c>
      <c r="O34">
        <f t="shared" si="6"/>
        <v>121.52026230732096</v>
      </c>
      <c r="P34">
        <f t="shared" si="7"/>
        <v>3785.7532749526067</v>
      </c>
    </row>
    <row r="35" spans="1:16" x14ac:dyDescent="0.25">
      <c r="A35">
        <f>Input!G36</f>
        <v>32</v>
      </c>
      <c r="B35">
        <f t="shared" si="1"/>
        <v>32</v>
      </c>
      <c r="C35" s="4">
        <f>Input!I36</f>
        <v>1109.5292668571428</v>
      </c>
      <c r="D35">
        <f t="shared" si="8"/>
        <v>1108.7234398571429</v>
      </c>
      <c r="E35">
        <f t="shared" ref="E35:E66" si="9">(_Ac/(1+EXP(-1*(B35-_Muc)/_sc)))</f>
        <v>1175.1194823712608</v>
      </c>
      <c r="F35">
        <f t="shared" si="2"/>
        <v>4408.434461536549</v>
      </c>
      <c r="G35">
        <f t="shared" si="3"/>
        <v>20401.45947088044</v>
      </c>
      <c r="L35">
        <f>Input!J36</f>
        <v>61.100663285714063</v>
      </c>
      <c r="M35">
        <f t="shared" si="4"/>
        <v>60.816253714285494</v>
      </c>
      <c r="N35">
        <f t="shared" ref="N35:N66" si="10">_Ac*EXP(-1*(B35-_Muc)/_sc)*(1/_sc)*(1/(1+EXP(-1*(B35-_Muc)/_sc))^2)+$L$3</f>
        <v>73.50403412938104</v>
      </c>
      <c r="O35">
        <f t="shared" si="6"/>
        <v>153.84360828552806</v>
      </c>
      <c r="P35">
        <f t="shared" si="7"/>
        <v>3286.8017043179975</v>
      </c>
    </row>
    <row r="36" spans="1:16" x14ac:dyDescent="0.25">
      <c r="A36">
        <f>Input!G37</f>
        <v>33</v>
      </c>
      <c r="B36">
        <f t="shared" si="1"/>
        <v>33</v>
      </c>
      <c r="C36" s="4">
        <f>Input!I37</f>
        <v>1164.9891397142856</v>
      </c>
      <c r="D36">
        <f t="shared" si="8"/>
        <v>1164.1833127142856</v>
      </c>
      <c r="E36">
        <f t="shared" si="9"/>
        <v>1245.8742228728552</v>
      </c>
      <c r="F36">
        <f t="shared" si="2"/>
        <v>6673.4048025354768</v>
      </c>
      <c r="G36">
        <f t="shared" si="3"/>
        <v>5195.373180371309</v>
      </c>
      <c r="L36">
        <f>Input!J37</f>
        <v>55.459872857142727</v>
      </c>
      <c r="M36">
        <f t="shared" si="4"/>
        <v>55.175463285714159</v>
      </c>
      <c r="N36">
        <f t="shared" si="10"/>
        <v>68.455408062623064</v>
      </c>
      <c r="O36">
        <f t="shared" si="6"/>
        <v>168.88393527687887</v>
      </c>
      <c r="P36">
        <f t="shared" si="7"/>
        <v>2733.4084533669907</v>
      </c>
    </row>
    <row r="37" spans="1:16" x14ac:dyDescent="0.25">
      <c r="A37">
        <f>Input!G38</f>
        <v>34</v>
      </c>
      <c r="B37">
        <f t="shared" si="1"/>
        <v>34</v>
      </c>
      <c r="C37" s="4">
        <f>Input!I38</f>
        <v>1216.5462807142856</v>
      </c>
      <c r="D37">
        <f t="shared" si="8"/>
        <v>1215.7404537142856</v>
      </c>
      <c r="E37">
        <f t="shared" si="9"/>
        <v>1311.2705936701136</v>
      </c>
      <c r="F37">
        <f t="shared" si="2"/>
        <v>9126.0076399800782</v>
      </c>
      <c r="G37">
        <f t="shared" si="3"/>
        <v>44.656693030763009</v>
      </c>
      <c r="L37">
        <f>Input!J38</f>
        <v>51.557141000000001</v>
      </c>
      <c r="M37">
        <f t="shared" si="4"/>
        <v>51.272731428571433</v>
      </c>
      <c r="N37">
        <f t="shared" si="10"/>
        <v>62.833890193482937</v>
      </c>
      <c r="O37">
        <f t="shared" si="6"/>
        <v>127.16507237271803</v>
      </c>
      <c r="P37">
        <f t="shared" si="7"/>
        <v>2177.2014221229588</v>
      </c>
    </row>
    <row r="38" spans="1:16" x14ac:dyDescent="0.25">
      <c r="A38">
        <f>Input!G39</f>
        <v>35</v>
      </c>
      <c r="B38">
        <f t="shared" si="1"/>
        <v>35</v>
      </c>
      <c r="C38" s="4">
        <f>Input!I39</f>
        <v>1258.875910142857</v>
      </c>
      <c r="D38">
        <f t="shared" si="8"/>
        <v>1258.0700831428571</v>
      </c>
      <c r="E38">
        <f t="shared" si="9"/>
        <v>1370.8730984213717</v>
      </c>
      <c r="F38">
        <f t="shared" si="2"/>
        <v>12724.520255924781</v>
      </c>
      <c r="G38">
        <f t="shared" si="3"/>
        <v>2800.5198803247563</v>
      </c>
      <c r="L38">
        <f>Input!J39</f>
        <v>42.329629428571479</v>
      </c>
      <c r="M38">
        <f t="shared" si="4"/>
        <v>42.045219857142911</v>
      </c>
      <c r="N38">
        <f t="shared" si="10"/>
        <v>56.911126349628397</v>
      </c>
      <c r="O38">
        <f t="shared" si="6"/>
        <v>212.62005245879237</v>
      </c>
      <c r="P38">
        <f t="shared" si="7"/>
        <v>1659.5624153867884</v>
      </c>
    </row>
    <row r="39" spans="1:16" x14ac:dyDescent="0.25">
      <c r="A39">
        <f>Input!G40</f>
        <v>36</v>
      </c>
      <c r="B39">
        <f t="shared" si="1"/>
        <v>36</v>
      </c>
      <c r="C39" s="4">
        <f>Input!I40</f>
        <v>1297.7294222857142</v>
      </c>
      <c r="D39">
        <f t="shared" si="8"/>
        <v>1296.9235952857143</v>
      </c>
      <c r="E39">
        <f t="shared" si="9"/>
        <v>1424.5051002430944</v>
      </c>
      <c r="F39">
        <f t="shared" si="2"/>
        <v>16277.04040718999</v>
      </c>
      <c r="G39">
        <f t="shared" si="3"/>
        <v>11353.315965144371</v>
      </c>
      <c r="L39">
        <f>Input!J40</f>
        <v>38.853512142857198</v>
      </c>
      <c r="M39">
        <f t="shared" si="4"/>
        <v>38.56910257142863</v>
      </c>
      <c r="N39">
        <f t="shared" si="10"/>
        <v>50.930123851088723</v>
      </c>
      <c r="O39">
        <f t="shared" si="6"/>
        <v>145.84455035139476</v>
      </c>
      <c r="P39">
        <f t="shared" si="7"/>
        <v>1208.0299102370193</v>
      </c>
    </row>
    <row r="40" spans="1:16" x14ac:dyDescent="0.25">
      <c r="A40">
        <f>Input!G41</f>
        <v>37</v>
      </c>
      <c r="B40">
        <f t="shared" si="1"/>
        <v>37</v>
      </c>
      <c r="C40" s="4">
        <f>Input!I41</f>
        <v>1332.9804125714286</v>
      </c>
      <c r="D40">
        <f t="shared" si="8"/>
        <v>1332.1745855714287</v>
      </c>
      <c r="E40">
        <f t="shared" si="9"/>
        <v>1472.2124225115006</v>
      </c>
      <c r="F40">
        <f t="shared" si="2"/>
        <v>19610.595774854162</v>
      </c>
      <c r="G40">
        <f t="shared" si="3"/>
        <v>23795.920064187852</v>
      </c>
      <c r="L40">
        <f>Input!J41</f>
        <v>35.250990285714352</v>
      </c>
      <c r="M40">
        <f t="shared" si="4"/>
        <v>34.966580714285783</v>
      </c>
      <c r="N40">
        <f t="shared" si="10"/>
        <v>45.0911601060537</v>
      </c>
      <c r="O40">
        <f t="shared" si="6"/>
        <v>96.82894209311732</v>
      </c>
      <c r="P40">
        <f t="shared" si="7"/>
        <v>836.23689728852628</v>
      </c>
    </row>
    <row r="41" spans="1:16" x14ac:dyDescent="0.25">
      <c r="A41">
        <f>Input!G42</f>
        <v>38</v>
      </c>
      <c r="B41">
        <f t="shared" si="1"/>
        <v>38</v>
      </c>
      <c r="C41" s="4">
        <f>Input!I42</f>
        <v>1366.3985409999998</v>
      </c>
      <c r="D41">
        <f t="shared" si="8"/>
        <v>1365.5927139999999</v>
      </c>
      <c r="E41">
        <f t="shared" si="9"/>
        <v>1514.2170337518817</v>
      </c>
      <c r="F41">
        <f t="shared" si="2"/>
        <v>22089.188421709598</v>
      </c>
      <c r="G41">
        <f t="shared" si="3"/>
        <v>38519.508131946503</v>
      </c>
      <c r="L41">
        <f>Input!J42</f>
        <v>33.418128428571208</v>
      </c>
      <c r="M41">
        <f t="shared" si="4"/>
        <v>33.13371885714264</v>
      </c>
      <c r="N41">
        <f t="shared" si="10"/>
        <v>39.545879715514786</v>
      </c>
      <c r="O41">
        <f t="shared" si="6"/>
        <v>37.549335834638676</v>
      </c>
      <c r="P41">
        <f t="shared" si="7"/>
        <v>546.2728466352919</v>
      </c>
    </row>
    <row r="42" spans="1:16" x14ac:dyDescent="0.25">
      <c r="A42">
        <f>Input!G43</f>
        <v>39</v>
      </c>
      <c r="B42">
        <f t="shared" si="1"/>
        <v>39</v>
      </c>
      <c r="C42" s="4">
        <f>Input!I43</f>
        <v>1398.4894247142856</v>
      </c>
      <c r="D42">
        <f t="shared" si="8"/>
        <v>1397.6835977142857</v>
      </c>
      <c r="E42">
        <f t="shared" si="9"/>
        <v>1550.8683204750464</v>
      </c>
      <c r="F42">
        <f t="shared" si="2"/>
        <v>23465.559287291111</v>
      </c>
      <c r="G42">
        <f t="shared" si="3"/>
        <v>54249.471969446968</v>
      </c>
      <c r="L42">
        <f>Input!J43</f>
        <v>32.090883714285837</v>
      </c>
      <c r="M42">
        <f t="shared" si="4"/>
        <v>31.806474142857265</v>
      </c>
      <c r="N42">
        <f t="shared" si="10"/>
        <v>34.398041731975042</v>
      </c>
      <c r="O42">
        <f t="shared" si="6"/>
        <v>5.322978118587578</v>
      </c>
      <c r="P42">
        <f t="shared" si="7"/>
        <v>332.13759634396973</v>
      </c>
    </row>
    <row r="43" spans="1:16" x14ac:dyDescent="0.25">
      <c r="A43">
        <f>Input!G44</f>
        <v>40</v>
      </c>
      <c r="B43">
        <f t="shared" si="1"/>
        <v>40</v>
      </c>
      <c r="C43" s="4">
        <f>Input!I44</f>
        <v>1430.4855051428569</v>
      </c>
      <c r="D43">
        <f t="shared" si="8"/>
        <v>1429.679678142857</v>
      </c>
      <c r="E43">
        <f t="shared" si="9"/>
        <v>1582.5975403984351</v>
      </c>
      <c r="F43">
        <f t="shared" si="2"/>
        <v>23383.872596815934</v>
      </c>
      <c r="G43">
        <f t="shared" si="3"/>
        <v>70036.648065484682</v>
      </c>
      <c r="L43">
        <f>Input!J44</f>
        <v>31.996080428571304</v>
      </c>
      <c r="M43">
        <f t="shared" si="4"/>
        <v>31.711670857142732</v>
      </c>
      <c r="N43">
        <f t="shared" si="10"/>
        <v>29.708760758505907</v>
      </c>
      <c r="O43">
        <f t="shared" si="6"/>
        <v>5.2318312730680772</v>
      </c>
      <c r="P43">
        <f t="shared" si="7"/>
        <v>183.20601320698984</v>
      </c>
    </row>
    <row r="44" spans="1:16" x14ac:dyDescent="0.25">
      <c r="A44">
        <f>Input!G45</f>
        <v>41</v>
      </c>
      <c r="B44">
        <f t="shared" si="1"/>
        <v>41</v>
      </c>
      <c r="C44" s="4">
        <f>Input!I45</f>
        <v>1460.4117157142857</v>
      </c>
      <c r="D44">
        <f t="shared" si="8"/>
        <v>1459.6058887142858</v>
      </c>
      <c r="E44">
        <f t="shared" si="9"/>
        <v>1609.8788666473401</v>
      </c>
      <c r="F44">
        <f t="shared" si="2"/>
        <v>22581.967896868235</v>
      </c>
      <c r="G44">
        <f t="shared" si="3"/>
        <v>85220.618189429384</v>
      </c>
      <c r="L44">
        <f>Input!J45</f>
        <v>29.926210571428783</v>
      </c>
      <c r="M44">
        <f t="shared" si="4"/>
        <v>29.641801000000211</v>
      </c>
      <c r="N44">
        <f t="shared" si="10"/>
        <v>25.504122038657641</v>
      </c>
      <c r="O44">
        <f t="shared" si="6"/>
        <v>19.554866991666028</v>
      </c>
      <c r="P44">
        <f t="shared" si="7"/>
        <v>87.062389165788758</v>
      </c>
    </row>
    <row r="45" spans="1:16" x14ac:dyDescent="0.25">
      <c r="A45">
        <f>Input!G46</f>
        <v>42</v>
      </c>
      <c r="B45">
        <f t="shared" si="1"/>
        <v>42</v>
      </c>
      <c r="C45" s="4">
        <f>Input!I46</f>
        <v>1487.9678462857141</v>
      </c>
      <c r="D45">
        <f t="shared" si="8"/>
        <v>1487.1620192857142</v>
      </c>
      <c r="E45">
        <f t="shared" si="9"/>
        <v>1633.1985031058603</v>
      </c>
      <c r="F45">
        <f t="shared" si="2"/>
        <v>21326.654606551772</v>
      </c>
      <c r="G45">
        <f t="shared" si="3"/>
        <v>99379.62633684391</v>
      </c>
      <c r="L45">
        <f>Input!J46</f>
        <v>27.556130571428412</v>
      </c>
      <c r="M45">
        <f t="shared" si="4"/>
        <v>27.27172099999984</v>
      </c>
      <c r="N45">
        <f t="shared" si="10"/>
        <v>21.783470393426761</v>
      </c>
      <c r="O45">
        <f t="shared" si="6"/>
        <v>33.323605530686052</v>
      </c>
      <c r="P45">
        <f t="shared" si="7"/>
        <v>31.47289908027274</v>
      </c>
    </row>
    <row r="46" spans="1:16" x14ac:dyDescent="0.25">
      <c r="A46">
        <f>Input!G47</f>
        <v>43</v>
      </c>
      <c r="B46">
        <f t="shared" si="1"/>
        <v>43</v>
      </c>
      <c r="C46" s="4">
        <f>Input!I47</f>
        <v>1513.0432929999999</v>
      </c>
      <c r="D46">
        <f t="shared" si="8"/>
        <v>1512.237466</v>
      </c>
      <c r="E46">
        <f t="shared" si="9"/>
        <v>1653.031923940229</v>
      </c>
      <c r="F46">
        <f t="shared" si="2"/>
        <v>19823.079386682912</v>
      </c>
      <c r="G46">
        <f t="shared" si="3"/>
        <v>112277.77802980068</v>
      </c>
      <c r="L46">
        <f>Input!J47</f>
        <v>25.075446714285818</v>
      </c>
      <c r="M46">
        <f t="shared" si="4"/>
        <v>24.791037142857245</v>
      </c>
      <c r="N46">
        <f t="shared" si="10"/>
        <v>18.527223710098287</v>
      </c>
      <c r="O46">
        <f t="shared" si="6"/>
        <v>42.879224512570765</v>
      </c>
      <c r="P46">
        <f t="shared" si="7"/>
        <v>5.5404899438987742</v>
      </c>
    </row>
    <row r="47" spans="1:16" x14ac:dyDescent="0.25">
      <c r="A47">
        <f>Input!G48</f>
        <v>44</v>
      </c>
      <c r="B47">
        <f t="shared" si="1"/>
        <v>44</v>
      </c>
      <c r="C47" s="4">
        <f>Input!I48</f>
        <v>1535.0692368571429</v>
      </c>
      <c r="D47">
        <f t="shared" si="8"/>
        <v>1534.263409857143</v>
      </c>
      <c r="E47">
        <f t="shared" si="9"/>
        <v>1669.8284051347925</v>
      </c>
      <c r="F47">
        <f t="shared" si="2"/>
        <v>18377.867944629153</v>
      </c>
      <c r="G47">
        <f t="shared" si="3"/>
        <v>123816.18812406198</v>
      </c>
      <c r="L47">
        <f>Input!J48</f>
        <v>22.02594385714292</v>
      </c>
      <c r="M47">
        <f t="shared" si="4"/>
        <v>21.741534285714348</v>
      </c>
      <c r="N47">
        <f t="shared" si="10"/>
        <v>15.703574377426447</v>
      </c>
      <c r="O47">
        <f t="shared" si="6"/>
        <v>39.972355838050348</v>
      </c>
      <c r="P47">
        <f t="shared" si="7"/>
        <v>0.22073534004215462</v>
      </c>
    </row>
    <row r="48" spans="1:16" x14ac:dyDescent="0.25">
      <c r="A48">
        <f>Input!G49</f>
        <v>45</v>
      </c>
      <c r="B48">
        <f t="shared" si="1"/>
        <v>45</v>
      </c>
      <c r="C48" s="4">
        <f>Input!I49</f>
        <v>1554.5354942857143</v>
      </c>
      <c r="D48">
        <f t="shared" si="8"/>
        <v>1553.7296672857144</v>
      </c>
      <c r="E48">
        <f t="shared" si="9"/>
        <v>1684.0015874425139</v>
      </c>
      <c r="F48">
        <f t="shared" si="2"/>
        <v>16970.773181339551</v>
      </c>
      <c r="G48">
        <f t="shared" si="3"/>
        <v>133991.4512179406</v>
      </c>
      <c r="L48">
        <f>Input!J49</f>
        <v>19.466257428571453</v>
      </c>
      <c r="M48">
        <f t="shared" si="4"/>
        <v>19.181847857142881</v>
      </c>
      <c r="N48">
        <f t="shared" si="10"/>
        <v>13.273835695159214</v>
      </c>
      <c r="O48">
        <f t="shared" si="6"/>
        <v>38.346086924436236</v>
      </c>
      <c r="P48">
        <f t="shared" si="7"/>
        <v>8.4074683713251783</v>
      </c>
    </row>
    <row r="49" spans="1:16" x14ac:dyDescent="0.25">
      <c r="A49">
        <f>Input!G50</f>
        <v>46</v>
      </c>
      <c r="B49">
        <f t="shared" si="1"/>
        <v>46</v>
      </c>
      <c r="C49" s="4">
        <f>Input!I50</f>
        <v>1570.9680491428574</v>
      </c>
      <c r="D49">
        <f t="shared" si="8"/>
        <v>1570.1622221428574</v>
      </c>
      <c r="E49">
        <f t="shared" si="9"/>
        <v>1695.9247071963216</v>
      </c>
      <c r="F49">
        <f t="shared" si="2"/>
        <v>15816.202646822796</v>
      </c>
      <c r="G49">
        <f t="shared" si="3"/>
        <v>142862.4904742894</v>
      </c>
      <c r="L49">
        <f>Input!J50</f>
        <v>16.432554857143032</v>
      </c>
      <c r="M49">
        <f t="shared" si="4"/>
        <v>16.14814528571446</v>
      </c>
      <c r="N49">
        <f t="shared" si="10"/>
        <v>11.196448720268876</v>
      </c>
      <c r="O49">
        <f t="shared" si="6"/>
        <v>27.416807476611197</v>
      </c>
      <c r="P49">
        <f t="shared" si="7"/>
        <v>24.7700358248984</v>
      </c>
    </row>
    <row r="50" spans="1:16" x14ac:dyDescent="0.25">
      <c r="A50">
        <f>Input!G51</f>
        <v>47</v>
      </c>
      <c r="B50">
        <f t="shared" si="1"/>
        <v>47</v>
      </c>
      <c r="C50" s="4">
        <f>Input!I51</f>
        <v>1584.6355107142861</v>
      </c>
      <c r="D50">
        <f t="shared" si="8"/>
        <v>1583.8296837142861</v>
      </c>
      <c r="E50">
        <f t="shared" si="9"/>
        <v>1705.9292265540769</v>
      </c>
      <c r="F50">
        <f t="shared" si="2"/>
        <v>14908.298361685891</v>
      </c>
      <c r="G50">
        <f t="shared" si="3"/>
        <v>150525.42820266637</v>
      </c>
      <c r="L50">
        <f>Input!J51</f>
        <v>13.667461571428703</v>
      </c>
      <c r="M50">
        <f t="shared" si="4"/>
        <v>13.383052000000131</v>
      </c>
      <c r="N50">
        <f t="shared" si="10"/>
        <v>9.429807565866609</v>
      </c>
      <c r="O50">
        <f t="shared" si="6"/>
        <v>17.957711470856459</v>
      </c>
      <c r="P50">
        <f t="shared" si="7"/>
        <v>45.476027785422247</v>
      </c>
    </row>
    <row r="51" spans="1:16" x14ac:dyDescent="0.25">
      <c r="A51">
        <f>Input!G52</f>
        <v>48</v>
      </c>
      <c r="B51">
        <f t="shared" si="1"/>
        <v>48</v>
      </c>
      <c r="C51" s="4">
        <f>Input!I52</f>
        <v>1597.3391397142857</v>
      </c>
      <c r="D51">
        <f t="shared" si="8"/>
        <v>1596.5333127142858</v>
      </c>
      <c r="E51">
        <f t="shared" si="9"/>
        <v>1714.3057876935388</v>
      </c>
      <c r="F51">
        <f t="shared" si="2"/>
        <v>13870.355862738785</v>
      </c>
      <c r="G51">
        <f t="shared" si="3"/>
        <v>157095.40546311814</v>
      </c>
      <c r="L51">
        <f>Input!J52</f>
        <v>12.703628999999637</v>
      </c>
      <c r="M51">
        <f t="shared" si="4"/>
        <v>12.419219428571065</v>
      </c>
      <c r="N51">
        <f t="shared" si="10"/>
        <v>7.9341197772620076</v>
      </c>
      <c r="O51">
        <f t="shared" si="6"/>
        <v>22.748218225779308</v>
      </c>
      <c r="P51">
        <f t="shared" si="7"/>
        <v>67.885724987450644</v>
      </c>
    </row>
    <row r="52" spans="1:16" x14ac:dyDescent="0.25">
      <c r="A52">
        <f>Input!G53</f>
        <v>49</v>
      </c>
      <c r="B52">
        <f t="shared" si="1"/>
        <v>49</v>
      </c>
      <c r="C52" s="4">
        <f>Input!I53</f>
        <v>1609.2527420000001</v>
      </c>
      <c r="D52">
        <f t="shared" si="8"/>
        <v>1608.4469150000002</v>
      </c>
      <c r="E52">
        <f t="shared" si="9"/>
        <v>1721.3066382374157</v>
      </c>
      <c r="F52">
        <f t="shared" si="2"/>
        <v>12737.31712922601</v>
      </c>
      <c r="G52">
        <f t="shared" si="3"/>
        <v>162694.02838947583</v>
      </c>
      <c r="L52">
        <f>Input!J53</f>
        <v>11.913602285714433</v>
      </c>
      <c r="M52">
        <f t="shared" si="4"/>
        <v>11.62919271428586</v>
      </c>
      <c r="N52">
        <f t="shared" si="10"/>
        <v>6.6725241525136765</v>
      </c>
      <c r="O52">
        <f t="shared" si="6"/>
        <v>27.468899998315123</v>
      </c>
      <c r="P52">
        <f t="shared" si="7"/>
        <v>90.266626185364132</v>
      </c>
    </row>
    <row r="53" spans="1:16" x14ac:dyDescent="0.25">
      <c r="A53">
        <f>Input!G54</f>
        <v>50</v>
      </c>
      <c r="B53">
        <f t="shared" si="1"/>
        <v>50</v>
      </c>
      <c r="C53" s="4">
        <f>Input!I54</f>
        <v>1619.4756871428569</v>
      </c>
      <c r="D53">
        <f t="shared" si="8"/>
        <v>1618.669860142857</v>
      </c>
      <c r="E53">
        <f t="shared" si="9"/>
        <v>1727.148887762326</v>
      </c>
      <c r="F53">
        <f t="shared" si="2"/>
        <v>11767.699433265514</v>
      </c>
      <c r="G53">
        <f t="shared" si="3"/>
        <v>167441.14360195157</v>
      </c>
      <c r="L53">
        <f>Input!J54</f>
        <v>10.222945142856815</v>
      </c>
      <c r="M53">
        <f t="shared" si="4"/>
        <v>9.9385355714282433</v>
      </c>
      <c r="N53">
        <f t="shared" si="10"/>
        <v>5.6116656587234406</v>
      </c>
      <c r="O53">
        <f t="shared" si="6"/>
        <v>21.263898480789365</v>
      </c>
      <c r="P53">
        <f t="shared" si="7"/>
        <v>111.55021486045732</v>
      </c>
    </row>
    <row r="54" spans="1:16" x14ac:dyDescent="0.25">
      <c r="A54">
        <f>Input!G55</f>
        <v>51</v>
      </c>
      <c r="B54">
        <f t="shared" si="1"/>
        <v>51</v>
      </c>
      <c r="C54" s="4">
        <f>Input!I55</f>
        <v>1628.7822014285714</v>
      </c>
      <c r="D54">
        <f t="shared" si="8"/>
        <v>1627.9763744285715</v>
      </c>
      <c r="E54">
        <f t="shared" si="9"/>
        <v>1732.0181381082962</v>
      </c>
      <c r="F54">
        <f t="shared" si="2"/>
        <v>10824.688589587679</v>
      </c>
      <c r="G54">
        <f t="shared" si="3"/>
        <v>171449.80607863356</v>
      </c>
      <c r="L54">
        <f>Input!J55</f>
        <v>9.3065142857144565</v>
      </c>
      <c r="M54">
        <f t="shared" si="4"/>
        <v>9.0221047142858843</v>
      </c>
      <c r="N54">
        <f t="shared" si="10"/>
        <v>4.721892558477343</v>
      </c>
      <c r="O54">
        <f t="shared" si="6"/>
        <v>21.018756381854615</v>
      </c>
      <c r="P54">
        <f t="shared" si="7"/>
        <v>131.13700377917374</v>
      </c>
    </row>
    <row r="55" spans="1:16" x14ac:dyDescent="0.25">
      <c r="A55">
        <f>Input!G56</f>
        <v>52</v>
      </c>
      <c r="B55">
        <f t="shared" si="1"/>
        <v>52</v>
      </c>
      <c r="C55" s="4">
        <f>Input!I56</f>
        <v>1637.0932819999998</v>
      </c>
      <c r="D55">
        <f t="shared" si="8"/>
        <v>1636.2874549999999</v>
      </c>
      <c r="E55">
        <f t="shared" si="9"/>
        <v>1736.0721770235432</v>
      </c>
      <c r="F55">
        <f t="shared" si="2"/>
        <v>9956.9907493158044</v>
      </c>
      <c r="G55">
        <f t="shared" si="3"/>
        <v>174823.51237937546</v>
      </c>
      <c r="L55">
        <f>Input!J56</f>
        <v>8.3110805714284197</v>
      </c>
      <c r="M55">
        <f t="shared" si="4"/>
        <v>8.0266709999998476</v>
      </c>
      <c r="N55">
        <f t="shared" si="10"/>
        <v>3.9772045211403597</v>
      </c>
      <c r="O55">
        <f t="shared" si="6"/>
        <v>18.782481619260434</v>
      </c>
      <c r="P55">
        <f t="shared" si="7"/>
        <v>148.747164025155</v>
      </c>
    </row>
    <row r="56" spans="1:16" x14ac:dyDescent="0.25">
      <c r="A56">
        <f>Input!G57</f>
        <v>53</v>
      </c>
      <c r="B56">
        <f t="shared" si="1"/>
        <v>53</v>
      </c>
      <c r="C56" s="4">
        <f>Input!I57</f>
        <v>1644.6143360000001</v>
      </c>
      <c r="D56">
        <f t="shared" si="8"/>
        <v>1643.8085090000002</v>
      </c>
      <c r="E56">
        <f t="shared" si="9"/>
        <v>1739.4445365832546</v>
      </c>
      <c r="F56">
        <f t="shared" si="2"/>
        <v>9146.2497719050007</v>
      </c>
      <c r="G56">
        <f t="shared" si="3"/>
        <v>177654.98051654841</v>
      </c>
      <c r="L56">
        <f>Input!J57</f>
        <v>7.5210540000002766</v>
      </c>
      <c r="M56">
        <f t="shared" si="4"/>
        <v>7.2366444285717053</v>
      </c>
      <c r="N56">
        <f t="shared" si="10"/>
        <v>3.355047570746891</v>
      </c>
      <c r="O56">
        <f t="shared" si="6"/>
        <v>17.355609568580547</v>
      </c>
      <c r="P56">
        <f t="shared" si="7"/>
        <v>164.31013784008502</v>
      </c>
    </row>
    <row r="57" spans="1:16" x14ac:dyDescent="0.25">
      <c r="A57">
        <f>Input!G58</f>
        <v>54</v>
      </c>
      <c r="B57">
        <f t="shared" si="1"/>
        <v>54</v>
      </c>
      <c r="C57" s="4">
        <f>Input!I58</f>
        <v>1652.1511904285712</v>
      </c>
      <c r="D57">
        <f t="shared" si="8"/>
        <v>1651.3453634285713</v>
      </c>
      <c r="E57">
        <f t="shared" si="9"/>
        <v>1742.2477994884991</v>
      </c>
      <c r="F57">
        <f t="shared" si="2"/>
        <v>8263.252881629267</v>
      </c>
      <c r="G57">
        <f t="shared" si="3"/>
        <v>180025.94108106053</v>
      </c>
      <c r="L57">
        <f>Input!J58</f>
        <v>7.5368544285711323</v>
      </c>
      <c r="M57">
        <f t="shared" si="4"/>
        <v>7.252444857142561</v>
      </c>
      <c r="N57">
        <f t="shared" si="10"/>
        <v>2.8360243453483269</v>
      </c>
      <c r="O57">
        <f t="shared" si="6"/>
        <v>22.097803471332526</v>
      </c>
      <c r="P57">
        <f t="shared" si="7"/>
        <v>177.88556733604079</v>
      </c>
    </row>
    <row r="58" spans="1:16" x14ac:dyDescent="0.25">
      <c r="A58">
        <f>Input!G59</f>
        <v>55</v>
      </c>
      <c r="B58">
        <f t="shared" si="1"/>
        <v>55</v>
      </c>
      <c r="C58" s="4">
        <f>Input!I59</f>
        <v>1659.6722444285713</v>
      </c>
      <c r="D58">
        <f t="shared" si="8"/>
        <v>1658.8664174285714</v>
      </c>
      <c r="E58">
        <f t="shared" si="9"/>
        <v>1744.5765936079843</v>
      </c>
      <c r="F58">
        <f t="shared" si="2"/>
        <v>7346.2343007059953</v>
      </c>
      <c r="G58">
        <f t="shared" si="3"/>
        <v>182007.55408575456</v>
      </c>
      <c r="L58">
        <f>Input!J59</f>
        <v>7.5210540000000492</v>
      </c>
      <c r="M58">
        <f t="shared" si="4"/>
        <v>7.2366444285714779</v>
      </c>
      <c r="N58">
        <f t="shared" si="10"/>
        <v>2.4035666601771739</v>
      </c>
      <c r="O58">
        <f t="shared" si="6"/>
        <v>26.188676673247407</v>
      </c>
      <c r="P58">
        <f t="shared" si="7"/>
        <v>189.60828747534356</v>
      </c>
    </row>
    <row r="59" spans="1:16" x14ac:dyDescent="0.25">
      <c r="A59">
        <f>Input!G60</f>
        <v>56</v>
      </c>
      <c r="B59">
        <f t="shared" si="1"/>
        <v>56</v>
      </c>
      <c r="C59" s="4">
        <f>Input!I60</f>
        <v>1667.2407000000001</v>
      </c>
      <c r="D59">
        <f t="shared" si="8"/>
        <v>1666.4348730000002</v>
      </c>
      <c r="E59">
        <f t="shared" si="9"/>
        <v>1746.5102536396207</v>
      </c>
      <c r="F59">
        <f t="shared" si="2"/>
        <v>6412.0665845801195</v>
      </c>
      <c r="G59">
        <f t="shared" si="3"/>
        <v>183661.18249104675</v>
      </c>
      <c r="L59">
        <f>Input!J60</f>
        <v>7.5684555714287853</v>
      </c>
      <c r="M59">
        <f t="shared" si="4"/>
        <v>7.2840460000002141</v>
      </c>
      <c r="N59">
        <f t="shared" si="10"/>
        <v>2.0436012319803671</v>
      </c>
      <c r="O59">
        <f t="shared" si="6"/>
        <v>30.524015472122016</v>
      </c>
      <c r="P59">
        <f t="shared" si="7"/>
        <v>199.65118989934774</v>
      </c>
    </row>
    <row r="60" spans="1:16" x14ac:dyDescent="0.25">
      <c r="A60">
        <f>Input!G61</f>
        <v>57</v>
      </c>
      <c r="B60">
        <f t="shared" si="1"/>
        <v>57</v>
      </c>
      <c r="C60" s="4">
        <f>Input!I61</f>
        <v>1674.8881582857143</v>
      </c>
      <c r="D60">
        <f t="shared" si="8"/>
        <v>1674.0823312857144</v>
      </c>
      <c r="E60">
        <f t="shared" si="9"/>
        <v>1748.1151534523085</v>
      </c>
      <c r="F60">
        <f t="shared" si="2"/>
        <v>5480.8587579505447</v>
      </c>
      <c r="G60">
        <f t="shared" si="3"/>
        <v>185039.34059300541</v>
      </c>
      <c r="L60">
        <f>Input!J61</f>
        <v>7.647458285714265</v>
      </c>
      <c r="M60">
        <f t="shared" si="4"/>
        <v>7.3630487142856937</v>
      </c>
      <c r="N60">
        <f t="shared" si="10"/>
        <v>1.7442277347002095</v>
      </c>
      <c r="O60">
        <f t="shared" si="6"/>
        <v>34.848130938425712</v>
      </c>
      <c r="P60">
        <f t="shared" si="7"/>
        <v>208.20098844211142</v>
      </c>
    </row>
    <row r="61" spans="1:16" x14ac:dyDescent="0.25">
      <c r="A61">
        <f>Input!G62</f>
        <v>58</v>
      </c>
      <c r="B61">
        <f t="shared" si="1"/>
        <v>58</v>
      </c>
      <c r="C61" s="4">
        <f>Input!I62</f>
        <v>1682.4250127142857</v>
      </c>
      <c r="D61">
        <f t="shared" si="8"/>
        <v>1681.6191857142858</v>
      </c>
      <c r="E61">
        <f t="shared" si="9"/>
        <v>1749.4467274892827</v>
      </c>
      <c r="F61">
        <f t="shared" si="2"/>
        <v>4600.5754232389518</v>
      </c>
      <c r="G61">
        <f t="shared" si="3"/>
        <v>186186.69876671437</v>
      </c>
      <c r="L61">
        <f>Input!J62</f>
        <v>7.5368544285713597</v>
      </c>
      <c r="M61">
        <f t="shared" si="4"/>
        <v>7.2524448571427884</v>
      </c>
      <c r="N61">
        <f t="shared" si="10"/>
        <v>1.495420165010688</v>
      </c>
      <c r="O61">
        <f t="shared" si="6"/>
        <v>36.498927960924874</v>
      </c>
      <c r="P61">
        <f t="shared" si="7"/>
        <v>215.44306780603765</v>
      </c>
    </row>
    <row r="62" spans="1:16" x14ac:dyDescent="0.25">
      <c r="A62">
        <f>Input!G63</f>
        <v>59</v>
      </c>
      <c r="B62">
        <f t="shared" si="1"/>
        <v>59</v>
      </c>
      <c r="C62" s="4">
        <f>Input!I63</f>
        <v>1689.5352528571427</v>
      </c>
      <c r="D62">
        <f t="shared" si="8"/>
        <v>1688.7294258571428</v>
      </c>
      <c r="E62">
        <f t="shared" si="9"/>
        <v>1750.5512076273512</v>
      </c>
      <c r="F62">
        <f t="shared" si="2"/>
        <v>3821.9327012432736</v>
      </c>
      <c r="G62">
        <f t="shared" si="3"/>
        <v>187141.0707930364</v>
      </c>
      <c r="L62">
        <f>Input!J63</f>
        <v>7.1102401428570374</v>
      </c>
      <c r="M62">
        <f t="shared" si="4"/>
        <v>6.8258305714284662</v>
      </c>
      <c r="N62">
        <f t="shared" si="10"/>
        <v>1.2887569403339403</v>
      </c>
      <c r="O62">
        <f t="shared" si="6"/>
        <v>33.889666677258582</v>
      </c>
      <c r="P62">
        <f t="shared" si="7"/>
        <v>221.55257444219149</v>
      </c>
    </row>
    <row r="63" spans="1:16" x14ac:dyDescent="0.25">
      <c r="A63">
        <f>Input!G64</f>
        <v>60</v>
      </c>
      <c r="B63">
        <f t="shared" si="1"/>
        <v>60</v>
      </c>
      <c r="C63" s="4">
        <f>Input!I64</f>
        <v>1696.8034982857141</v>
      </c>
      <c r="D63">
        <f t="shared" si="8"/>
        <v>1695.9976712857142</v>
      </c>
      <c r="E63">
        <f t="shared" si="9"/>
        <v>1751.4671053579646</v>
      </c>
      <c r="F63">
        <f t="shared" si="2"/>
        <v>3076.858116295728</v>
      </c>
      <c r="G63">
        <f t="shared" si="3"/>
        <v>187934.34080183061</v>
      </c>
      <c r="L63">
        <f>Input!J64</f>
        <v>7.2682454285713902</v>
      </c>
      <c r="M63">
        <f t="shared" si="4"/>
        <v>6.983835857142819</v>
      </c>
      <c r="N63">
        <f t="shared" si="10"/>
        <v>1.1171815193357184</v>
      </c>
      <c r="O63">
        <f t="shared" si="6"/>
        <v>37.835587215501633</v>
      </c>
      <c r="P63">
        <f t="shared" si="7"/>
        <v>226.68969008278751</v>
      </c>
    </row>
    <row r="64" spans="1:16" x14ac:dyDescent="0.25">
      <c r="A64">
        <f>Input!G65</f>
        <v>61</v>
      </c>
      <c r="B64">
        <f t="shared" si="1"/>
        <v>61</v>
      </c>
      <c r="C64" s="4">
        <f>Input!I65</f>
        <v>1703.2817171428574</v>
      </c>
      <c r="D64">
        <f t="shared" si="8"/>
        <v>1702.4758901428575</v>
      </c>
      <c r="E64">
        <f t="shared" si="9"/>
        <v>1752.2264697176347</v>
      </c>
      <c r="F64">
        <f t="shared" si="2"/>
        <v>2475.1201680262429</v>
      </c>
      <c r="G64">
        <f t="shared" si="3"/>
        <v>188593.30751507948</v>
      </c>
      <c r="L64">
        <f>Input!J65</f>
        <v>6.4782188571432471</v>
      </c>
      <c r="M64">
        <f t="shared" si="4"/>
        <v>6.1938092857146758</v>
      </c>
      <c r="N64">
        <f t="shared" si="10"/>
        <v>0.9747930664252441</v>
      </c>
      <c r="O64">
        <f t="shared" si="6"/>
        <v>30.287695433940076</v>
      </c>
      <c r="P64">
        <f t="shared" si="7"/>
        <v>230.99762763154357</v>
      </c>
    </row>
    <row r="65" spans="1:16" x14ac:dyDescent="0.25">
      <c r="A65">
        <f>Input!G66</f>
        <v>62</v>
      </c>
      <c r="B65">
        <f t="shared" si="1"/>
        <v>62</v>
      </c>
      <c r="C65" s="4">
        <f>Input!I66</f>
        <v>1709.1595155714288</v>
      </c>
      <c r="D65">
        <f t="shared" si="8"/>
        <v>1708.3536885714288</v>
      </c>
      <c r="E65">
        <f t="shared" si="9"/>
        <v>1752.8559501895061</v>
      </c>
      <c r="F65">
        <f t="shared" si="2"/>
        <v>1980.4512891237896</v>
      </c>
      <c r="G65">
        <f t="shared" si="3"/>
        <v>189140.43689656223</v>
      </c>
      <c r="L65">
        <f>Input!J66</f>
        <v>5.8777984285713956</v>
      </c>
      <c r="M65">
        <f t="shared" si="4"/>
        <v>5.5933888571428243</v>
      </c>
      <c r="N65">
        <f t="shared" si="10"/>
        <v>0.85666535552712531</v>
      </c>
      <c r="O65">
        <f t="shared" si="6"/>
        <v>25.211777337218994</v>
      </c>
      <c r="P65">
        <f t="shared" si="7"/>
        <v>234.60233488442802</v>
      </c>
    </row>
    <row r="66" spans="1:16" x14ac:dyDescent="0.25">
      <c r="A66">
        <f>Input!G67</f>
        <v>63</v>
      </c>
      <c r="B66">
        <f t="shared" si="1"/>
        <v>63</v>
      </c>
      <c r="C66" s="4">
        <f>Input!I67</f>
        <v>1714.6423007142857</v>
      </c>
      <c r="D66">
        <f t="shared" si="8"/>
        <v>1713.8364737142858</v>
      </c>
      <c r="E66">
        <f t="shared" si="9"/>
        <v>1753.3776916042427</v>
      </c>
      <c r="F66">
        <f t="shared" si="2"/>
        <v>1563.5079122210473</v>
      </c>
      <c r="G66">
        <f t="shared" si="3"/>
        <v>189594.52270469718</v>
      </c>
      <c r="L66">
        <f>Input!J67</f>
        <v>5.4827851428569829</v>
      </c>
      <c r="M66">
        <f t="shared" si="4"/>
        <v>5.1983755714284117</v>
      </c>
      <c r="N66">
        <f t="shared" si="10"/>
        <v>0.75869141538670704</v>
      </c>
      <c r="O66">
        <f t="shared" si="6"/>
        <v>22.317061545924005</v>
      </c>
      <c r="P66">
        <f t="shared" si="7"/>
        <v>237.61321530204842</v>
      </c>
    </row>
    <row r="67" spans="1:16" x14ac:dyDescent="0.25">
      <c r="A67">
        <f>Input!G68</f>
        <v>64</v>
      </c>
      <c r="B67">
        <f t="shared" si="1"/>
        <v>64</v>
      </c>
      <c r="C67" s="4">
        <f>Input!I68</f>
        <v>1719.2718570000002</v>
      </c>
      <c r="D67">
        <f t="shared" si="8"/>
        <v>1718.4660300000003</v>
      </c>
      <c r="E67">
        <f t="shared" ref="E67:E83" si="11">(_Ac/(1+EXP(-1*(B67-_Muc)/_sc)))</f>
        <v>1753.8100854033555</v>
      </c>
      <c r="F67">
        <f t="shared" si="2"/>
        <v>1249.2022523554449</v>
      </c>
      <c r="G67">
        <f t="shared" si="3"/>
        <v>189971.25940397129</v>
      </c>
      <c r="L67">
        <f>Input!J68</f>
        <v>4.6295562857144432</v>
      </c>
      <c r="M67">
        <f t="shared" si="4"/>
        <v>4.345146714285872</v>
      </c>
      <c r="N67">
        <f t="shared" ref="N67:N83" si="12">_Ac*EXP(-1*(B67-_Muc)/_sc)*(1/_sc)*(1/(1+EXP(-1*(B67-_Muc)/_sc))^2)+$L$3</f>
        <v>0.67745113827798353</v>
      </c>
      <c r="O67">
        <f t="shared" si="6"/>
        <v>15.619135096393762</v>
      </c>
      <c r="P67">
        <f t="shared" si="7"/>
        <v>240.12440554449057</v>
      </c>
    </row>
    <row r="68" spans="1:16" x14ac:dyDescent="0.25">
      <c r="A68">
        <f>Input!G69</f>
        <v>65</v>
      </c>
      <c r="B68">
        <f t="shared" ref="B68:B84" si="13">A68-$A$3</f>
        <v>65</v>
      </c>
      <c r="C68" s="4">
        <f>Input!I69</f>
        <v>1723.7276074285714</v>
      </c>
      <c r="D68">
        <f t="shared" ref="D68:D83" si="14">C68-$C$3</f>
        <v>1722.9217804285715</v>
      </c>
      <c r="E68">
        <f t="shared" si="11"/>
        <v>1754.1683988225238</v>
      </c>
      <c r="F68">
        <f t="shared" ref="F68:F83" si="15">(D68-E68)^2</f>
        <v>976.35116105727843</v>
      </c>
      <c r="G68">
        <f t="shared" ref="G68:G83" si="16">(E68-$H$4)^2</f>
        <v>190283.7345628817</v>
      </c>
      <c r="L68">
        <f>Input!J69</f>
        <v>4.4557504285712639</v>
      </c>
      <c r="M68">
        <f t="shared" ref="M68:M83" si="17">L68-$L$3</f>
        <v>4.1713408571426926</v>
      </c>
      <c r="N68">
        <f t="shared" si="12"/>
        <v>0.61009905214424753</v>
      </c>
      <c r="O68">
        <f t="shared" ref="O68:O83" si="18">(L68-N68)^2</f>
        <v>14.789034509015005</v>
      </c>
      <c r="P68">
        <f t="shared" ref="P68:P83" si="19">(N68-$Q$4)^2</f>
        <v>242.21631070173009</v>
      </c>
    </row>
    <row r="69" spans="1:16" x14ac:dyDescent="0.25">
      <c r="A69">
        <f>Input!G70</f>
        <v>66</v>
      </c>
      <c r="B69">
        <f t="shared" si="13"/>
        <v>66</v>
      </c>
      <c r="C69" s="4">
        <f>Input!I70</f>
        <v>1728.4677674285715</v>
      </c>
      <c r="D69">
        <f t="shared" si="14"/>
        <v>1727.6619404285716</v>
      </c>
      <c r="E69">
        <f t="shared" si="11"/>
        <v>1754.4653008088142</v>
      </c>
      <c r="F69">
        <f t="shared" si="15"/>
        <v>718.42012767315691</v>
      </c>
      <c r="G69">
        <f t="shared" si="16"/>
        <v>190542.84905537186</v>
      </c>
      <c r="L69">
        <f>Input!J70</f>
        <v>4.7401600000000599</v>
      </c>
      <c r="M69">
        <f t="shared" si="17"/>
        <v>4.4557504285714886</v>
      </c>
      <c r="N69">
        <f t="shared" si="12"/>
        <v>0.55426958766275258</v>
      </c>
      <c r="O69">
        <f t="shared" si="18"/>
        <v>17.521678544097391</v>
      </c>
      <c r="P69">
        <f t="shared" si="19"/>
        <v>243.95720905363774</v>
      </c>
    </row>
    <row r="70" spans="1:16" x14ac:dyDescent="0.25">
      <c r="A70">
        <f>Input!G71</f>
        <v>67</v>
      </c>
      <c r="B70">
        <f t="shared" si="13"/>
        <v>67</v>
      </c>
      <c r="C70" s="4">
        <f>Input!I71</f>
        <v>1732.3072969999998</v>
      </c>
      <c r="D70">
        <f t="shared" si="14"/>
        <v>1731.5014699999999</v>
      </c>
      <c r="E70">
        <f t="shared" si="11"/>
        <v>1754.7113009197287</v>
      </c>
      <c r="F70">
        <f t="shared" si="15"/>
        <v>538.69625132239912</v>
      </c>
      <c r="G70">
        <f t="shared" si="16"/>
        <v>190757.67364152527</v>
      </c>
      <c r="L70">
        <f>Input!J71</f>
        <v>3.8395295714283293</v>
      </c>
      <c r="M70">
        <f t="shared" si="17"/>
        <v>3.555119999999758</v>
      </c>
      <c r="N70">
        <f t="shared" si="12"/>
        <v>0.50799738621606605</v>
      </c>
      <c r="O70">
        <f t="shared" si="18"/>
        <v>11.0991067011052</v>
      </c>
      <c r="P70">
        <f t="shared" si="19"/>
        <v>245.40481319160205</v>
      </c>
    </row>
    <row r="71" spans="1:16" x14ac:dyDescent="0.25">
      <c r="A71">
        <f>Input!G72</f>
        <v>68</v>
      </c>
      <c r="B71">
        <f t="shared" si="13"/>
        <v>68</v>
      </c>
      <c r="C71" s="4">
        <f>Input!I72</f>
        <v>1736.6524437142855</v>
      </c>
      <c r="D71">
        <f t="shared" si="14"/>
        <v>1735.8466167142856</v>
      </c>
      <c r="E71">
        <f t="shared" si="11"/>
        <v>1754.9151151222272</v>
      </c>
      <c r="F71">
        <f t="shared" si="15"/>
        <v>363.60763153367367</v>
      </c>
      <c r="G71">
        <f t="shared" si="16"/>
        <v>190935.75020609851</v>
      </c>
      <c r="L71">
        <f>Input!J72</f>
        <v>4.3451467142856472</v>
      </c>
      <c r="M71">
        <f t="shared" si="17"/>
        <v>4.060737142857076</v>
      </c>
      <c r="N71">
        <f t="shared" si="12"/>
        <v>0.46965044659444932</v>
      </c>
      <c r="O71">
        <f t="shared" si="18"/>
        <v>15.019471320888407</v>
      </c>
      <c r="P71">
        <f t="shared" si="19"/>
        <v>246.60772411243568</v>
      </c>
    </row>
    <row r="72" spans="1:16" x14ac:dyDescent="0.25">
      <c r="A72">
        <f>Input!G73</f>
        <v>69</v>
      </c>
      <c r="B72">
        <f t="shared" si="13"/>
        <v>69</v>
      </c>
      <c r="C72" s="4">
        <f>Input!I73</f>
        <v>1740.9817899999998</v>
      </c>
      <c r="D72">
        <f t="shared" si="14"/>
        <v>1740.1759629999999</v>
      </c>
      <c r="E72">
        <f t="shared" si="11"/>
        <v>1755.0839703380575</v>
      </c>
      <c r="F72">
        <f t="shared" si="15"/>
        <v>222.24868279157886</v>
      </c>
      <c r="G72">
        <f t="shared" si="16"/>
        <v>191083.34532865899</v>
      </c>
      <c r="L72">
        <f>Input!J73</f>
        <v>4.3293462857143368</v>
      </c>
      <c r="M72">
        <f t="shared" si="17"/>
        <v>4.0449367142857655</v>
      </c>
      <c r="N72">
        <f t="shared" si="12"/>
        <v>0.43787416873865997</v>
      </c>
      <c r="O72">
        <f t="shared" si="18"/>
        <v>15.143555237199157</v>
      </c>
      <c r="P72">
        <f t="shared" si="19"/>
        <v>247.60674721018751</v>
      </c>
    </row>
    <row r="73" spans="1:16" x14ac:dyDescent="0.25">
      <c r="A73">
        <f>Input!G74</f>
        <v>70</v>
      </c>
      <c r="B73">
        <f t="shared" si="13"/>
        <v>70</v>
      </c>
      <c r="C73" s="4">
        <f>Input!I74</f>
        <v>1745.1057292857145</v>
      </c>
      <c r="D73">
        <f t="shared" si="14"/>
        <v>1744.2999022857146</v>
      </c>
      <c r="E73">
        <f t="shared" si="11"/>
        <v>1755.2238577672133</v>
      </c>
      <c r="F73">
        <f t="shared" si="15"/>
        <v>119.33280336176662</v>
      </c>
      <c r="G73">
        <f t="shared" si="16"/>
        <v>191205.66310767198</v>
      </c>
      <c r="L73">
        <f>Input!J74</f>
        <v>4.1239392857146413</v>
      </c>
      <c r="M73">
        <f t="shared" si="17"/>
        <v>3.83952971428607</v>
      </c>
      <c r="N73">
        <f t="shared" si="12"/>
        <v>0.41154460475838356</v>
      </c>
      <c r="O73">
        <f t="shared" si="18"/>
        <v>13.781874267192315</v>
      </c>
      <c r="P73">
        <f t="shared" si="19"/>
        <v>248.43605948093719</v>
      </c>
    </row>
    <row r="74" spans="1:16" x14ac:dyDescent="0.25">
      <c r="A74">
        <f>Input!G75</f>
        <v>71</v>
      </c>
      <c r="B74">
        <f t="shared" si="13"/>
        <v>71</v>
      </c>
      <c r="C74" s="4">
        <f>Input!I75</f>
        <v>1750.0196952857145</v>
      </c>
      <c r="D74">
        <f t="shared" si="14"/>
        <v>1749.2138682857146</v>
      </c>
      <c r="E74">
        <f t="shared" si="11"/>
        <v>1755.3397434502408</v>
      </c>
      <c r="F74">
        <f t="shared" si="15"/>
        <v>37.526346531358634</v>
      </c>
      <c r="G74">
        <f t="shared" si="16"/>
        <v>191307.02336411603</v>
      </c>
      <c r="L74">
        <f>Input!J75</f>
        <v>4.9139660000000731</v>
      </c>
      <c r="M74">
        <f t="shared" si="17"/>
        <v>4.6295564285715018</v>
      </c>
      <c r="N74">
        <f t="shared" si="12"/>
        <v>0.38972946127027713</v>
      </c>
      <c r="O74">
        <f t="shared" si="18"/>
        <v>20.468716258377764</v>
      </c>
      <c r="P74">
        <f t="shared" si="19"/>
        <v>249.12422961958222</v>
      </c>
    </row>
    <row r="75" spans="1:16" x14ac:dyDescent="0.25">
      <c r="A75">
        <f>Input!G76</f>
        <v>72</v>
      </c>
      <c r="B75">
        <f t="shared" si="13"/>
        <v>72</v>
      </c>
      <c r="C75" s="4">
        <f>Input!I76</f>
        <v>1754.9652622857143</v>
      </c>
      <c r="D75">
        <f t="shared" si="14"/>
        <v>1754.1594352857144</v>
      </c>
      <c r="E75">
        <f t="shared" si="11"/>
        <v>1755.4357431816895</v>
      </c>
      <c r="F75">
        <f t="shared" si="15"/>
        <v>1.6289618453285171</v>
      </c>
      <c r="G75">
        <f t="shared" si="16"/>
        <v>191391.01056916147</v>
      </c>
      <c r="L75">
        <f>Input!J76</f>
        <v>4.9455669999997554</v>
      </c>
      <c r="M75">
        <f t="shared" si="17"/>
        <v>4.6611574285711841</v>
      </c>
      <c r="N75">
        <f t="shared" si="12"/>
        <v>0.37165560819683674</v>
      </c>
      <c r="O75">
        <f t="shared" si="18"/>
        <v>20.920665420064513</v>
      </c>
      <c r="P75">
        <f t="shared" si="19"/>
        <v>249.69509973846411</v>
      </c>
    </row>
    <row r="76" spans="1:16" x14ac:dyDescent="0.25">
      <c r="A76">
        <f>Input!G77</f>
        <v>73</v>
      </c>
      <c r="B76">
        <f t="shared" si="13"/>
        <v>73</v>
      </c>
      <c r="C76" s="4">
        <f>Input!I77</f>
        <v>1759.8002255714284</v>
      </c>
      <c r="D76">
        <f t="shared" si="14"/>
        <v>1758.9943985714285</v>
      </c>
      <c r="E76">
        <f t="shared" si="11"/>
        <v>1755.5152677376368</v>
      </c>
      <c r="F76">
        <f t="shared" si="15"/>
        <v>12.10435135864023</v>
      </c>
      <c r="G76">
        <f t="shared" si="16"/>
        <v>191460.59810963756</v>
      </c>
      <c r="L76">
        <f>Input!J77</f>
        <v>4.8349632857141387</v>
      </c>
      <c r="M76">
        <f t="shared" si="17"/>
        <v>4.5505537142855674</v>
      </c>
      <c r="N76">
        <f t="shared" si="12"/>
        <v>0.35668203608631777</v>
      </c>
      <c r="O76">
        <f t="shared" si="18"/>
        <v>20.055002950768113</v>
      </c>
      <c r="P76">
        <f t="shared" si="19"/>
        <v>250.16854103985293</v>
      </c>
    </row>
    <row r="77" spans="1:16" x14ac:dyDescent="0.25">
      <c r="A77">
        <f>Input!G78</f>
        <v>74</v>
      </c>
      <c r="B77">
        <f t="shared" si="13"/>
        <v>74</v>
      </c>
      <c r="C77" s="4">
        <f>Input!I78</f>
        <v>1765.0934044285716</v>
      </c>
      <c r="D77">
        <f t="shared" si="14"/>
        <v>1764.2875774285717</v>
      </c>
      <c r="E77">
        <f t="shared" si="11"/>
        <v>1755.5811434057671</v>
      </c>
      <c r="F77">
        <f t="shared" si="15"/>
        <v>75.801993393449749</v>
      </c>
      <c r="G77">
        <f t="shared" si="16"/>
        <v>191518.25184162988</v>
      </c>
      <c r="L77">
        <f>Input!J78</f>
        <v>5.2931788571431753</v>
      </c>
      <c r="M77">
        <f t="shared" si="17"/>
        <v>5.008769285714604</v>
      </c>
      <c r="N77">
        <f t="shared" si="12"/>
        <v>0.34427736717874025</v>
      </c>
      <c r="O77">
        <f t="shared" si="18"/>
        <v>24.4916259573722</v>
      </c>
      <c r="P77">
        <f t="shared" si="19"/>
        <v>250.56109719427982</v>
      </c>
    </row>
    <row r="78" spans="1:16" x14ac:dyDescent="0.25">
      <c r="A78">
        <f>Input!G79</f>
        <v>75</v>
      </c>
      <c r="B78">
        <f t="shared" si="13"/>
        <v>75</v>
      </c>
      <c r="C78" s="4">
        <f>Input!I79</f>
        <v>1770.9080007142857</v>
      </c>
      <c r="D78">
        <f t="shared" si="14"/>
        <v>1770.1021737142858</v>
      </c>
      <c r="E78">
        <f t="shared" si="11"/>
        <v>1755.6357119839629</v>
      </c>
      <c r="F78">
        <f t="shared" si="15"/>
        <v>209.27851499489594</v>
      </c>
      <c r="G78">
        <f t="shared" si="16"/>
        <v>191566.01629302365</v>
      </c>
      <c r="L78">
        <f>Input!J79</f>
        <v>5.8145962857140603</v>
      </c>
      <c r="M78">
        <f t="shared" si="17"/>
        <v>5.530186714285489</v>
      </c>
      <c r="N78">
        <f t="shared" si="12"/>
        <v>0.33400116634884636</v>
      </c>
      <c r="O78">
        <f t="shared" si="18"/>
        <v>30.036922862409803</v>
      </c>
      <c r="P78">
        <f t="shared" si="19"/>
        <v>250.88652926389122</v>
      </c>
    </row>
    <row r="79" spans="1:16" x14ac:dyDescent="0.25">
      <c r="A79">
        <f>Input!G80</f>
        <v>76</v>
      </c>
      <c r="B79">
        <f t="shared" si="13"/>
        <v>76</v>
      </c>
      <c r="C79" s="4">
        <f>Input!I80</f>
        <v>1776.7699985714285</v>
      </c>
      <c r="D79">
        <f t="shared" si="14"/>
        <v>1775.9641715714286</v>
      </c>
      <c r="E79">
        <f t="shared" si="11"/>
        <v>1755.6809137214095</v>
      </c>
      <c r="F79">
        <f t="shared" si="15"/>
        <v>411.41054901035847</v>
      </c>
      <c r="G79">
        <f t="shared" si="16"/>
        <v>191605.58635981835</v>
      </c>
      <c r="L79">
        <f>Input!J80</f>
        <v>5.8619978571427964</v>
      </c>
      <c r="M79">
        <f t="shared" si="17"/>
        <v>5.5775882857142252</v>
      </c>
      <c r="N79">
        <f t="shared" si="12"/>
        <v>0.32548841873828527</v>
      </c>
      <c r="O79">
        <f t="shared" si="18"/>
        <v>30.652936761542239</v>
      </c>
      <c r="P79">
        <f t="shared" si="19"/>
        <v>251.1562753258581</v>
      </c>
    </row>
    <row r="80" spans="1:16" x14ac:dyDescent="0.25">
      <c r="A80">
        <f>Input!G81</f>
        <v>77</v>
      </c>
      <c r="B80">
        <f t="shared" si="13"/>
        <v>77</v>
      </c>
      <c r="C80" s="4">
        <f>Input!I81</f>
        <v>1782.8848049999999</v>
      </c>
      <c r="D80">
        <f t="shared" si="14"/>
        <v>1782.078978</v>
      </c>
      <c r="E80">
        <f t="shared" si="11"/>
        <v>1755.7183560957931</v>
      </c>
      <c r="F80">
        <f t="shared" si="15"/>
        <v>694.88238717655452</v>
      </c>
      <c r="G80">
        <f t="shared" si="16"/>
        <v>191638.36689461401</v>
      </c>
      <c r="L80">
        <f>Input!J81</f>
        <v>6.1148064285714554</v>
      </c>
      <c r="M80">
        <f t="shared" si="17"/>
        <v>5.8303968571428841</v>
      </c>
      <c r="N80">
        <f t="shared" si="12"/>
        <v>0.31843664358410162</v>
      </c>
      <c r="O80">
        <f t="shared" si="18"/>
        <v>33.597902684314342</v>
      </c>
      <c r="P80">
        <f t="shared" si="19"/>
        <v>251.37983686001877</v>
      </c>
    </row>
    <row r="81" spans="1:16" x14ac:dyDescent="0.25">
      <c r="A81">
        <f>Input!G82</f>
        <v>78</v>
      </c>
      <c r="B81">
        <f t="shared" si="13"/>
        <v>78</v>
      </c>
      <c r="C81" s="4">
        <f>Input!I82</f>
        <v>1788.5729969999998</v>
      </c>
      <c r="D81">
        <f t="shared" si="14"/>
        <v>1787.7671699999999</v>
      </c>
      <c r="E81">
        <f t="shared" si="11"/>
        <v>1755.7493708343627</v>
      </c>
      <c r="F81">
        <f t="shared" si="15"/>
        <v>1025.1394634110745</v>
      </c>
      <c r="G81">
        <f t="shared" si="16"/>
        <v>191665.52220275032</v>
      </c>
      <c r="L81">
        <f>Input!J82</f>
        <v>5.6881919999998445</v>
      </c>
      <c r="M81">
        <f t="shared" si="17"/>
        <v>5.4037824285712732</v>
      </c>
      <c r="N81">
        <f t="shared" si="12"/>
        <v>0.3125952006951277</v>
      </c>
      <c r="O81">
        <f t="shared" si="18"/>
        <v>28.897040948695111</v>
      </c>
      <c r="P81">
        <f t="shared" si="19"/>
        <v>251.56510269873732</v>
      </c>
    </row>
    <row r="82" spans="1:16" x14ac:dyDescent="0.25">
      <c r="A82">
        <f>Input!G83</f>
        <v>79</v>
      </c>
      <c r="B82">
        <f t="shared" si="13"/>
        <v>79</v>
      </c>
      <c r="C82" s="4">
        <f>Input!I83</f>
        <v>1794.197987</v>
      </c>
      <c r="D82">
        <f t="shared" si="14"/>
        <v>1793.3921600000001</v>
      </c>
      <c r="E82">
        <f t="shared" si="11"/>
        <v>1755.7750611808003</v>
      </c>
      <c r="F82">
        <f t="shared" si="15"/>
        <v>1415.0461235734417</v>
      </c>
      <c r="G82">
        <f t="shared" si="16"/>
        <v>191688.01713539398</v>
      </c>
      <c r="L82">
        <f>Input!J83</f>
        <v>5.6249900000002526</v>
      </c>
      <c r="M82">
        <f t="shared" si="17"/>
        <v>5.3405804285716814</v>
      </c>
      <c r="N82">
        <f t="shared" si="12"/>
        <v>0.30775641933916387</v>
      </c>
      <c r="O82">
        <f t="shared" si="18"/>
        <v>28.272972951309946</v>
      </c>
      <c r="P82">
        <f t="shared" si="19"/>
        <v>251.71862003766145</v>
      </c>
    </row>
    <row r="83" spans="1:16" x14ac:dyDescent="0.25">
      <c r="A83">
        <f>Input!G84</f>
        <v>80</v>
      </c>
      <c r="B83">
        <f t="shared" si="13"/>
        <v>80</v>
      </c>
      <c r="C83" s="4">
        <f>Input!I84</f>
        <v>1799.6649715714286</v>
      </c>
      <c r="D83">
        <f t="shared" si="14"/>
        <v>1798.8591445714287</v>
      </c>
      <c r="E83">
        <f t="shared" si="11"/>
        <v>1755.7963410712944</v>
      </c>
      <c r="F83">
        <f t="shared" si="15"/>
        <v>1854.4050452911833</v>
      </c>
      <c r="G83">
        <f t="shared" si="16"/>
        <v>191706.65119245287</v>
      </c>
      <c r="L83">
        <f>Input!J84</f>
        <v>5.4669845714286112</v>
      </c>
      <c r="M83">
        <f t="shared" si="17"/>
        <v>5.1825750000000399</v>
      </c>
      <c r="N83">
        <f t="shared" si="12"/>
        <v>0.30374824091822283</v>
      </c>
      <c r="O83">
        <f t="shared" si="18"/>
        <v>26.659009404702381</v>
      </c>
      <c r="P83">
        <f t="shared" si="19"/>
        <v>251.84582075700771</v>
      </c>
    </row>
    <row r="84" spans="1:16" x14ac:dyDescent="0.25">
      <c r="A84">
        <f>Input!G85</f>
        <v>81</v>
      </c>
      <c r="B84">
        <f t="shared" si="13"/>
        <v>81</v>
      </c>
      <c r="C84" s="4">
        <f>Input!I85</f>
        <v>1804.8317460000003</v>
      </c>
      <c r="D84">
        <f t="shared" ref="D84" si="20">C84-$C$3</f>
        <v>1804.0259190000004</v>
      </c>
      <c r="E84">
        <f t="shared" ref="E84" si="21">(_Ac/(1+EXP(-1*(B84-_Muc)/_sc)))</f>
        <v>1755.813967601192</v>
      </c>
      <c r="F84">
        <f t="shared" ref="F84" si="22">(D84-E84)^2</f>
        <v>2324.3922576810655</v>
      </c>
      <c r="G84">
        <f t="shared" ref="G84" si="23">(E84-$H$4)^2</f>
        <v>191722.08681498992</v>
      </c>
      <c r="L84">
        <f>Input!J85</f>
        <v>5.1667744285716708</v>
      </c>
      <c r="M84">
        <f t="shared" ref="M84" si="24">L84-$L$3</f>
        <v>4.8823648571430995</v>
      </c>
      <c r="N84">
        <f t="shared" ref="N84" si="25">_Ac*EXP(-1*(B84-_Muc)/_sc)*(1/_sc)*(1/(1+EXP(-1*(B84-_Muc)/_sc))^2)+$L$3</f>
        <v>0.30042811845655404</v>
      </c>
      <c r="O84">
        <f t="shared" ref="O84" si="26">(L84-N84)^2</f>
        <v>23.68132640997101</v>
      </c>
      <c r="P84">
        <f t="shared" ref="P84" si="27">(N84-$Q$4)^2</f>
        <v>251.95121014926838</v>
      </c>
    </row>
    <row r="85" spans="1:16" x14ac:dyDescent="0.25">
      <c r="A85">
        <f>Input!G86</f>
        <v>82</v>
      </c>
      <c r="B85">
        <f t="shared" ref="B85:B119" si="28">A85-$A$3</f>
        <v>82</v>
      </c>
      <c r="C85" s="4">
        <f>Input!I86</f>
        <v>1809.3348981428569</v>
      </c>
      <c r="D85">
        <f t="shared" ref="D85:D119" si="29">C85-$C$3</f>
        <v>1808.529071142857</v>
      </c>
      <c r="E85">
        <f t="shared" ref="E85:E119" si="30">(_Ac/(1+EXP(-1*(B85-_Muc)/_sc)))</f>
        <v>1755.8285679288715</v>
      </c>
      <c r="F85">
        <f t="shared" ref="F85:F119" si="31">(D85-E85)^2</f>
        <v>2777.3430390072945</v>
      </c>
      <c r="G85">
        <f t="shared" ref="G85:G119" si="32">(E85-$H$4)^2</f>
        <v>191734.87285069691</v>
      </c>
      <c r="L85">
        <f>Input!J86</f>
        <v>4.5031521428566066</v>
      </c>
      <c r="M85">
        <f t="shared" ref="M85:M119" si="33">L85-$L$3</f>
        <v>4.2187425714280353</v>
      </c>
      <c r="N85">
        <f t="shared" ref="N85:N119" si="34">_Ac*EXP(-1*(B85-_Muc)/_sc)*(1/_sc)*(1/(1+EXP(-1*(B85-_Muc)/_sc))^2)+$L$3</f>
        <v>0.29767795912645884</v>
      </c>
      <c r="O85">
        <f t="shared" ref="O85:O119" si="35">(L85-N85)^2</f>
        <v>17.686013110020756</v>
      </c>
      <c r="P85">
        <f t="shared" ref="P85:P119" si="36">(N85-$Q$4)^2</f>
        <v>252.03852411153755</v>
      </c>
    </row>
    <row r="86" spans="1:16" x14ac:dyDescent="0.25">
      <c r="A86">
        <f>Input!G87</f>
        <v>83</v>
      </c>
      <c r="B86">
        <f t="shared" si="28"/>
        <v>83</v>
      </c>
      <c r="C86" s="4">
        <f>Input!I87</f>
        <v>1813.4588374285711</v>
      </c>
      <c r="D86">
        <f t="shared" si="29"/>
        <v>1812.6530104285712</v>
      </c>
      <c r="E86">
        <f t="shared" si="30"/>
        <v>1755.8406615682793</v>
      </c>
      <c r="F86">
        <f t="shared" si="31"/>
        <v>3227.6429830235079</v>
      </c>
      <c r="G86">
        <f t="shared" si="32"/>
        <v>191745.46401153057</v>
      </c>
      <c r="L86">
        <f>Input!J87</f>
        <v>4.1239392857141866</v>
      </c>
      <c r="M86">
        <f t="shared" si="33"/>
        <v>3.8395297142856153</v>
      </c>
      <c r="N86">
        <f t="shared" si="34"/>
        <v>0.2953999321087446</v>
      </c>
      <c r="O86">
        <f t="shared" si="35"/>
        <v>14.657713582105576</v>
      </c>
      <c r="P86">
        <f t="shared" si="36"/>
        <v>252.11085994465378</v>
      </c>
    </row>
    <row r="87" spans="1:16" x14ac:dyDescent="0.25">
      <c r="A87">
        <f>Input!G88</f>
        <v>84</v>
      </c>
      <c r="B87">
        <f t="shared" si="28"/>
        <v>84</v>
      </c>
      <c r="C87" s="4">
        <f>Input!I88</f>
        <v>1817.7249815714288</v>
      </c>
      <c r="D87">
        <f t="shared" si="29"/>
        <v>1816.9191545714289</v>
      </c>
      <c r="E87">
        <f t="shared" si="30"/>
        <v>1755.8506788593684</v>
      </c>
      <c r="F87">
        <f t="shared" si="31"/>
        <v>3729.3587257945219</v>
      </c>
      <c r="G87">
        <f t="shared" si="32"/>
        <v>191754.23700501124</v>
      </c>
      <c r="L87">
        <f>Input!J88</f>
        <v>4.2661441428576836</v>
      </c>
      <c r="M87">
        <f t="shared" si="33"/>
        <v>3.9817345714291124</v>
      </c>
      <c r="N87">
        <f t="shared" si="34"/>
        <v>0.29351299416148846</v>
      </c>
      <c r="O87">
        <f t="shared" si="35"/>
        <v>15.78179824359125</v>
      </c>
      <c r="P87">
        <f t="shared" si="36"/>
        <v>252.17078510378289</v>
      </c>
    </row>
    <row r="88" spans="1:16" x14ac:dyDescent="0.25">
      <c r="A88">
        <f>Input!G89</f>
        <v>85</v>
      </c>
      <c r="B88">
        <f t="shared" si="28"/>
        <v>85</v>
      </c>
      <c r="C88" s="4">
        <f>Input!I89</f>
        <v>1821.4539075714285</v>
      </c>
      <c r="D88">
        <f t="shared" si="29"/>
        <v>1820.6480805714286</v>
      </c>
      <c r="E88">
        <f t="shared" si="30"/>
        <v>1755.8589762709589</v>
      </c>
      <c r="F88">
        <f t="shared" si="31"/>
        <v>4197.6280360571436</v>
      </c>
      <c r="G88">
        <f t="shared" si="32"/>
        <v>191761.50390575483</v>
      </c>
      <c r="L88">
        <f>Input!J89</f>
        <v>3.7289259999997739</v>
      </c>
      <c r="M88">
        <f t="shared" si="33"/>
        <v>3.4445164285712027</v>
      </c>
      <c r="N88">
        <f t="shared" si="34"/>
        <v>0.29195001031973683</v>
      </c>
      <c r="O88">
        <f t="shared" si="35"/>
        <v>11.812803953637069</v>
      </c>
      <c r="P88">
        <f t="shared" si="36"/>
        <v>252.22042755771918</v>
      </c>
    </row>
    <row r="89" spans="1:16" x14ac:dyDescent="0.25">
      <c r="A89">
        <f>Input!G90</f>
        <v>86</v>
      </c>
      <c r="B89">
        <f t="shared" si="28"/>
        <v>86</v>
      </c>
      <c r="C89" s="4">
        <f>Input!I90</f>
        <v>1825.2144345714289</v>
      </c>
      <c r="D89">
        <f t="shared" si="29"/>
        <v>1824.408607571429</v>
      </c>
      <c r="E89">
        <f t="shared" si="30"/>
        <v>1755.8658490787068</v>
      </c>
      <c r="F89">
        <f t="shared" si="31"/>
        <v>4698.1097417916435</v>
      </c>
      <c r="G89">
        <f t="shared" si="32"/>
        <v>191767.52323796385</v>
      </c>
      <c r="L89">
        <f>Input!J90</f>
        <v>3.7605270000003657</v>
      </c>
      <c r="M89">
        <f t="shared" si="33"/>
        <v>3.4761174285717944</v>
      </c>
      <c r="N89">
        <f t="shared" si="34"/>
        <v>0.2906553679904193</v>
      </c>
      <c r="O89">
        <f t="shared" si="35"/>
        <v>12.040009142627369</v>
      </c>
      <c r="P89">
        <f t="shared" si="36"/>
        <v>252.26155082649589</v>
      </c>
    </row>
    <row r="90" spans="1:16" x14ac:dyDescent="0.25">
      <c r="A90">
        <f>Input!G91</f>
        <v>87</v>
      </c>
      <c r="B90">
        <f t="shared" si="28"/>
        <v>87</v>
      </c>
      <c r="C90" s="4">
        <f>Input!I91</f>
        <v>1828.7537541428574</v>
      </c>
      <c r="D90">
        <f t="shared" si="29"/>
        <v>1827.9479271428575</v>
      </c>
      <c r="E90">
        <f t="shared" si="30"/>
        <v>1755.8715418680486</v>
      </c>
      <c r="F90">
        <f t="shared" si="31"/>
        <v>5195.0053142826891</v>
      </c>
      <c r="G90">
        <f t="shared" si="32"/>
        <v>191772.50915974949</v>
      </c>
      <c r="L90">
        <f>Input!J91</f>
        <v>3.5393195714284502</v>
      </c>
      <c r="M90">
        <f t="shared" si="33"/>
        <v>3.254909999999879</v>
      </c>
      <c r="N90">
        <f t="shared" si="34"/>
        <v>0.2895830000341551</v>
      </c>
      <c r="O90">
        <f t="shared" si="35"/>
        <v>10.560787783457547</v>
      </c>
      <c r="P90">
        <f t="shared" si="36"/>
        <v>252.29561626750046</v>
      </c>
    </row>
    <row r="91" spans="1:16" x14ac:dyDescent="0.25">
      <c r="A91">
        <f>Input!G92</f>
        <v>88</v>
      </c>
      <c r="B91">
        <f t="shared" si="28"/>
        <v>88</v>
      </c>
      <c r="C91" s="4">
        <f>Input!I92</f>
        <v>1832.2140710000001</v>
      </c>
      <c r="D91">
        <f t="shared" si="29"/>
        <v>1831.4082440000002</v>
      </c>
      <c r="E91">
        <f t="shared" si="30"/>
        <v>1755.8762572350224</v>
      </c>
      <c r="F91">
        <f t="shared" si="31"/>
        <v>5705.0810246647779</v>
      </c>
      <c r="G91">
        <f t="shared" si="32"/>
        <v>191776.6390737342</v>
      </c>
      <c r="L91">
        <f>Input!J92</f>
        <v>3.4603168571427432</v>
      </c>
      <c r="M91">
        <f t="shared" si="33"/>
        <v>3.1759072857141719</v>
      </c>
      <c r="N91">
        <f t="shared" si="34"/>
        <v>0.28869474682202473</v>
      </c>
      <c r="O91">
        <f t="shared" si="35"/>
        <v>10.059186810675248</v>
      </c>
      <c r="P91">
        <f t="shared" si="36"/>
        <v>252.32383475797013</v>
      </c>
    </row>
    <row r="92" spans="1:16" x14ac:dyDescent="0.25">
      <c r="A92">
        <f>Input!G93</f>
        <v>89</v>
      </c>
      <c r="B92">
        <f t="shared" si="28"/>
        <v>89</v>
      </c>
      <c r="C92" s="4">
        <f>Input!I93</f>
        <v>1835.3583771428571</v>
      </c>
      <c r="D92">
        <f t="shared" si="29"/>
        <v>1834.5525501428572</v>
      </c>
      <c r="E92">
        <f t="shared" si="30"/>
        <v>1755.8801629939978</v>
      </c>
      <c r="F92">
        <f t="shared" si="31"/>
        <v>6189.3444997000088</v>
      </c>
      <c r="G92">
        <f t="shared" si="32"/>
        <v>191780.05993312411</v>
      </c>
      <c r="L92">
        <f>Input!J93</f>
        <v>3.1443061428569763</v>
      </c>
      <c r="M92">
        <f t="shared" si="33"/>
        <v>2.859896571428405</v>
      </c>
      <c r="N92">
        <f t="shared" si="34"/>
        <v>0.28795899921019197</v>
      </c>
      <c r="O92">
        <f t="shared" si="35"/>
        <v>8.1587190050191438</v>
      </c>
      <c r="P92">
        <f t="shared" si="36"/>
        <v>252.34720956598949</v>
      </c>
    </row>
    <row r="93" spans="1:16" x14ac:dyDescent="0.25">
      <c r="A93">
        <f>Input!G94</f>
        <v>90</v>
      </c>
      <c r="B93">
        <f t="shared" si="28"/>
        <v>90</v>
      </c>
      <c r="C93" s="4">
        <f>Input!I94</f>
        <v>1838.9608988571431</v>
      </c>
      <c r="D93">
        <f t="shared" si="29"/>
        <v>1838.1550718571432</v>
      </c>
      <c r="E93">
        <f t="shared" si="30"/>
        <v>1755.8833981484195</v>
      </c>
      <c r="F93">
        <f t="shared" si="31"/>
        <v>6768.6282948347007</v>
      </c>
      <c r="G93">
        <f t="shared" si="32"/>
        <v>191782.89346655039</v>
      </c>
      <c r="L93">
        <f>Input!J94</f>
        <v>3.6025217142860129</v>
      </c>
      <c r="M93">
        <f t="shared" si="33"/>
        <v>3.3181121428574416</v>
      </c>
      <c r="N93">
        <f t="shared" si="34"/>
        <v>0.28734957429821184</v>
      </c>
      <c r="O93">
        <f t="shared" si="35"/>
        <v>10.990366317751295</v>
      </c>
      <c r="P93">
        <f t="shared" si="36"/>
        <v>252.36657190334952</v>
      </c>
    </row>
    <row r="94" spans="1:16" x14ac:dyDescent="0.25">
      <c r="A94">
        <f>Input!G95</f>
        <v>91</v>
      </c>
      <c r="B94">
        <f t="shared" si="28"/>
        <v>91</v>
      </c>
      <c r="C94" s="4">
        <f>Input!I95</f>
        <v>1842.0262022857144</v>
      </c>
      <c r="D94">
        <f t="shared" si="29"/>
        <v>1841.2203752857145</v>
      </c>
      <c r="E94">
        <f t="shared" si="30"/>
        <v>1755.8860778367687</v>
      </c>
      <c r="F94">
        <f t="shared" si="31"/>
        <v>7281.9423211051562</v>
      </c>
      <c r="G94">
        <f t="shared" si="32"/>
        <v>191785.24050684486</v>
      </c>
      <c r="L94">
        <f>Input!J95</f>
        <v>3.0653034285712693</v>
      </c>
      <c r="M94">
        <f t="shared" si="33"/>
        <v>2.780893857142698</v>
      </c>
      <c r="N94">
        <f t="shared" si="34"/>
        <v>0.28684478407029995</v>
      </c>
      <c r="O94">
        <f t="shared" si="35"/>
        <v>7.7198324392021629</v>
      </c>
      <c r="P94">
        <f t="shared" si="36"/>
        <v>252.38261040335939</v>
      </c>
    </row>
    <row r="95" spans="1:16" x14ac:dyDescent="0.25">
      <c r="A95">
        <f>Input!G96</f>
        <v>92</v>
      </c>
      <c r="B95">
        <f t="shared" si="28"/>
        <v>92</v>
      </c>
      <c r="C95" s="4">
        <f>Input!I96</f>
        <v>1845.2179099999998</v>
      </c>
      <c r="D95">
        <f t="shared" si="29"/>
        <v>1844.4120829999999</v>
      </c>
      <c r="E95">
        <f t="shared" si="30"/>
        <v>1755.8882974295802</v>
      </c>
      <c r="F95">
        <f t="shared" si="31"/>
        <v>7836.4606117176481</v>
      </c>
      <c r="G95">
        <f t="shared" si="32"/>
        <v>191787.18457728412</v>
      </c>
      <c r="L95">
        <f>Input!J96</f>
        <v>3.1917077142854851</v>
      </c>
      <c r="M95">
        <f t="shared" si="33"/>
        <v>2.9072981428569138</v>
      </c>
      <c r="N95">
        <f t="shared" si="34"/>
        <v>0.28642666384838944</v>
      </c>
      <c r="O95">
        <f t="shared" si="35"/>
        <v>8.4406579820288758</v>
      </c>
      <c r="P95">
        <f t="shared" si="36"/>
        <v>252.39589555747824</v>
      </c>
    </row>
    <row r="96" spans="1:16" x14ac:dyDescent="0.25">
      <c r="A96">
        <f>Input!G97</f>
        <v>93</v>
      </c>
      <c r="B96">
        <f t="shared" si="28"/>
        <v>93</v>
      </c>
      <c r="C96" s="4">
        <f>Input!I97</f>
        <v>1848.0620059999999</v>
      </c>
      <c r="D96">
        <f t="shared" si="29"/>
        <v>1847.256179</v>
      </c>
      <c r="E96">
        <f t="shared" si="30"/>
        <v>1755.8901359231829</v>
      </c>
      <c r="F96">
        <f t="shared" si="31"/>
        <v>8347.753827514789</v>
      </c>
      <c r="G96">
        <f t="shared" si="32"/>
        <v>191788.79486256122</v>
      </c>
      <c r="L96">
        <f>Input!J97</f>
        <v>2.8440960000000359</v>
      </c>
      <c r="M96">
        <f t="shared" si="33"/>
        <v>2.5596864285714647</v>
      </c>
      <c r="N96">
        <f t="shared" si="34"/>
        <v>0.2860803331494281</v>
      </c>
      <c r="O96">
        <f t="shared" si="35"/>
        <v>6.5434441518531594</v>
      </c>
      <c r="P96">
        <f t="shared" si="36"/>
        <v>252.40689997001127</v>
      </c>
    </row>
    <row r="97" spans="1:16" x14ac:dyDescent="0.25">
      <c r="A97">
        <f>Input!G98</f>
        <v>94</v>
      </c>
      <c r="B97">
        <f t="shared" si="28"/>
        <v>94</v>
      </c>
      <c r="C97" s="4">
        <f>Input!I98</f>
        <v>1850.8587004285714</v>
      </c>
      <c r="D97">
        <f t="shared" si="29"/>
        <v>1850.0528734285715</v>
      </c>
      <c r="E97">
        <f t="shared" si="30"/>
        <v>1755.8916587508695</v>
      </c>
      <c r="F97">
        <f t="shared" si="31"/>
        <v>8866.3343495802801</v>
      </c>
      <c r="G97">
        <f t="shared" si="32"/>
        <v>191790.128669984</v>
      </c>
      <c r="L97">
        <f>Input!J98</f>
        <v>2.7966944285715272</v>
      </c>
      <c r="M97">
        <f t="shared" si="33"/>
        <v>2.5122848571429559</v>
      </c>
      <c r="N97">
        <f t="shared" si="34"/>
        <v>0.2857934662351666</v>
      </c>
      <c r="O97">
        <f t="shared" si="35"/>
        <v>6.304623642661662</v>
      </c>
      <c r="P97">
        <f t="shared" si="36"/>
        <v>252.41601514456778</v>
      </c>
    </row>
    <row r="98" spans="1:16" x14ac:dyDescent="0.25">
      <c r="A98">
        <f>Input!G99</f>
        <v>95</v>
      </c>
      <c r="B98">
        <f t="shared" si="28"/>
        <v>95</v>
      </c>
      <c r="C98" s="4">
        <f>Input!I99</f>
        <v>1853.8292007142859</v>
      </c>
      <c r="D98">
        <f t="shared" si="29"/>
        <v>1853.023373714286</v>
      </c>
      <c r="E98">
        <f t="shared" si="30"/>
        <v>1755.8929201114731</v>
      </c>
      <c r="F98">
        <f t="shared" si="31"/>
        <v>9434.3250170881802</v>
      </c>
      <c r="G98">
        <f t="shared" si="32"/>
        <v>191791.23346831324</v>
      </c>
      <c r="L98">
        <f>Input!J99</f>
        <v>2.9705002857144791</v>
      </c>
      <c r="M98">
        <f t="shared" si="33"/>
        <v>2.6860907142859078</v>
      </c>
      <c r="N98">
        <f t="shared" si="34"/>
        <v>0.28555585353537499</v>
      </c>
      <c r="O98">
        <f t="shared" si="35"/>
        <v>7.208926603889573</v>
      </c>
      <c r="P98">
        <f t="shared" si="36"/>
        <v>252.42356539479877</v>
      </c>
    </row>
    <row r="99" spans="1:16" x14ac:dyDescent="0.25">
      <c r="A99">
        <f>Input!G100</f>
        <v>96</v>
      </c>
      <c r="B99">
        <f t="shared" si="28"/>
        <v>96</v>
      </c>
      <c r="C99" s="4">
        <f>Input!I100</f>
        <v>1857.1947144285714</v>
      </c>
      <c r="D99">
        <f t="shared" si="29"/>
        <v>1856.3888874285715</v>
      </c>
      <c r="E99">
        <f t="shared" si="30"/>
        <v>1755.8939648981905</v>
      </c>
      <c r="F99">
        <f t="shared" si="31"/>
        <v>10099.229454387283</v>
      </c>
      <c r="G99">
        <f t="shared" si="32"/>
        <v>191792.14857669349</v>
      </c>
      <c r="L99">
        <f>Input!J100</f>
        <v>3.3655137142854983</v>
      </c>
      <c r="M99">
        <f t="shared" si="33"/>
        <v>3.081104142856927</v>
      </c>
      <c r="N99">
        <f t="shared" si="34"/>
        <v>0.2853590383519124</v>
      </c>
      <c r="O99">
        <f t="shared" si="35"/>
        <v>9.487352827675533</v>
      </c>
      <c r="P99">
        <f t="shared" si="36"/>
        <v>252.42981937113112</v>
      </c>
    </row>
    <row r="100" spans="1:16" x14ac:dyDescent="0.25">
      <c r="A100">
        <f>Input!G101</f>
        <v>97</v>
      </c>
      <c r="B100">
        <f t="shared" si="28"/>
        <v>97</v>
      </c>
      <c r="C100" s="4">
        <f>Input!I101</f>
        <v>1859.8966055714286</v>
      </c>
      <c r="D100">
        <f t="shared" si="29"/>
        <v>1859.0907785714287</v>
      </c>
      <c r="E100">
        <f t="shared" si="30"/>
        <v>1755.8948302962656</v>
      </c>
      <c r="F100">
        <f t="shared" si="31"/>
        <v>10649.403740410142</v>
      </c>
      <c r="G100">
        <f t="shared" si="32"/>
        <v>191792.90656370152</v>
      </c>
      <c r="L100">
        <f>Input!J101</f>
        <v>2.701891142857221</v>
      </c>
      <c r="M100">
        <f t="shared" si="33"/>
        <v>2.4174815714286497</v>
      </c>
      <c r="N100">
        <f t="shared" si="34"/>
        <v>0.28519601592506044</v>
      </c>
      <c r="O100">
        <f t="shared" si="35"/>
        <v>5.8404153365376521</v>
      </c>
      <c r="P100">
        <f t="shared" si="36"/>
        <v>252.43499961142922</v>
      </c>
    </row>
    <row r="101" spans="1:16" x14ac:dyDescent="0.25">
      <c r="A101">
        <f>Input!G102</f>
        <v>98</v>
      </c>
      <c r="B101">
        <f t="shared" si="28"/>
        <v>98</v>
      </c>
      <c r="C101" s="4">
        <f>Input!I102</f>
        <v>1863.609731</v>
      </c>
      <c r="D101">
        <f t="shared" si="29"/>
        <v>1862.8039040000001</v>
      </c>
      <c r="E101">
        <f t="shared" si="30"/>
        <v>1755.8955471063821</v>
      </c>
      <c r="F101">
        <f t="shared" si="31"/>
        <v>11429.396773693203</v>
      </c>
      <c r="G101">
        <f t="shared" si="32"/>
        <v>191793.53440625471</v>
      </c>
      <c r="L101">
        <f>Input!J102</f>
        <v>3.7131254285714022</v>
      </c>
      <c r="M101">
        <f t="shared" si="33"/>
        <v>3.4287158571428309</v>
      </c>
      <c r="N101">
        <f t="shared" si="34"/>
        <v>0.2850609841594165</v>
      </c>
      <c r="O101">
        <f t="shared" si="35"/>
        <v>11.751625835041654</v>
      </c>
      <c r="P101">
        <f t="shared" si="36"/>
        <v>252.43929045391369</v>
      </c>
    </row>
    <row r="102" spans="1:16" x14ac:dyDescent="0.25">
      <c r="A102">
        <f>Input!G103</f>
        <v>99</v>
      </c>
      <c r="B102">
        <f t="shared" si="28"/>
        <v>99</v>
      </c>
      <c r="C102" s="4">
        <f>Input!I103</f>
        <v>1867.0858484285716</v>
      </c>
      <c r="D102">
        <f t="shared" si="29"/>
        <v>1866.2800214285717</v>
      </c>
      <c r="E102">
        <f t="shared" si="30"/>
        <v>1755.8961408408475</v>
      </c>
      <c r="F102">
        <f t="shared" si="31"/>
        <v>12184.601093604957</v>
      </c>
      <c r="G102">
        <f t="shared" si="32"/>
        <v>191794.05444958535</v>
      </c>
      <c r="L102">
        <f>Input!J103</f>
        <v>3.4761174285715697</v>
      </c>
      <c r="M102">
        <f t="shared" si="33"/>
        <v>3.1917078571429984</v>
      </c>
      <c r="N102">
        <f t="shared" si="34"/>
        <v>0.28494913714276376</v>
      </c>
      <c r="O102">
        <f t="shared" si="35"/>
        <v>10.183555064220643</v>
      </c>
      <c r="P102">
        <f t="shared" si="36"/>
        <v>252.44284459287579</v>
      </c>
    </row>
    <row r="103" spans="1:16" x14ac:dyDescent="0.25">
      <c r="A103">
        <f>Input!G104</f>
        <v>100</v>
      </c>
      <c r="B103">
        <f t="shared" si="28"/>
        <v>100</v>
      </c>
      <c r="C103" s="4">
        <f>Input!I104</f>
        <v>1870.7831732857142</v>
      </c>
      <c r="D103">
        <f t="shared" si="29"/>
        <v>1869.9773462857142</v>
      </c>
      <c r="E103">
        <f t="shared" si="30"/>
        <v>1755.8966326315769</v>
      </c>
      <c r="F103">
        <f t="shared" si="31"/>
        <v>13014.409227837268</v>
      </c>
      <c r="G103">
        <f t="shared" si="32"/>
        <v>191794.48520242324</v>
      </c>
      <c r="L103">
        <f>Input!J104</f>
        <v>3.6973248571425756</v>
      </c>
      <c r="M103">
        <f t="shared" si="33"/>
        <v>3.4129152857140044</v>
      </c>
      <c r="N103">
        <f t="shared" si="34"/>
        <v>0.2848564941126725</v>
      </c>
      <c r="O103">
        <f t="shared" si="35"/>
        <v>11.644940328679986</v>
      </c>
      <c r="P103">
        <f t="shared" si="36"/>
        <v>252.44578850976836</v>
      </c>
    </row>
    <row r="104" spans="1:16" x14ac:dyDescent="0.25">
      <c r="A104">
        <f>Input!G105</f>
        <v>101</v>
      </c>
      <c r="B104">
        <f t="shared" si="28"/>
        <v>101</v>
      </c>
      <c r="C104" s="4">
        <f>Input!I105</f>
        <v>1874.4014954285715</v>
      </c>
      <c r="D104">
        <f t="shared" si="29"/>
        <v>1873.5956684285716</v>
      </c>
      <c r="E104">
        <f t="shared" si="30"/>
        <v>1755.8970399821862</v>
      </c>
      <c r="F104">
        <f t="shared" si="31"/>
        <v>13852.967138160266</v>
      </c>
      <c r="G104">
        <f t="shared" si="32"/>
        <v>191794.84199566997</v>
      </c>
      <c r="L104">
        <f>Input!J105</f>
        <v>3.6183221428573233</v>
      </c>
      <c r="M104">
        <f t="shared" si="33"/>
        <v>3.3339125714287521</v>
      </c>
      <c r="N104">
        <f t="shared" si="34"/>
        <v>0.28477975778604281</v>
      </c>
      <c r="O104">
        <f t="shared" si="35"/>
        <v>11.112504833066723</v>
      </c>
      <c r="P104">
        <f t="shared" si="36"/>
        <v>252.44822697245843</v>
      </c>
    </row>
    <row r="105" spans="1:16" x14ac:dyDescent="0.25">
      <c r="A105">
        <f>Input!G106</f>
        <v>102</v>
      </c>
      <c r="B105">
        <f t="shared" si="28"/>
        <v>102</v>
      </c>
      <c r="C105" s="4">
        <f>Input!I106</f>
        <v>1877.8934134285716</v>
      </c>
      <c r="D105">
        <f t="shared" si="29"/>
        <v>1877.0875864285717</v>
      </c>
      <c r="E105">
        <f t="shared" si="30"/>
        <v>1755.8973773909543</v>
      </c>
      <c r="F105">
        <f t="shared" si="31"/>
        <v>14687.066766581422</v>
      </c>
      <c r="G105">
        <f t="shared" si="32"/>
        <v>191795.13752799382</v>
      </c>
      <c r="L105">
        <f>Input!J106</f>
        <v>3.4919180000001688</v>
      </c>
      <c r="M105">
        <f t="shared" si="33"/>
        <v>3.2075084285715976</v>
      </c>
      <c r="N105">
        <f t="shared" si="34"/>
        <v>0.2847161970110621</v>
      </c>
      <c r="O105">
        <f t="shared" si="35"/>
        <v>10.286143405096578</v>
      </c>
      <c r="P105">
        <f t="shared" si="36"/>
        <v>252.45024676242545</v>
      </c>
    </row>
    <row r="106" spans="1:16" x14ac:dyDescent="0.25">
      <c r="A106">
        <f>Input!G107</f>
        <v>103</v>
      </c>
      <c r="B106">
        <f t="shared" si="28"/>
        <v>103</v>
      </c>
      <c r="C106" s="4">
        <f>Input!I107</f>
        <v>1880.7375094285712</v>
      </c>
      <c r="D106">
        <f t="shared" si="29"/>
        <v>1879.9316824285713</v>
      </c>
      <c r="E106">
        <f t="shared" si="30"/>
        <v>1755.8976568668304</v>
      </c>
      <c r="F106">
        <f t="shared" si="31"/>
        <v>15384.4394970506</v>
      </c>
      <c r="G106">
        <f t="shared" si="32"/>
        <v>191795.38231775962</v>
      </c>
      <c r="L106">
        <f>Input!J107</f>
        <v>2.8440959999995812</v>
      </c>
      <c r="M106">
        <f t="shared" si="33"/>
        <v>2.5596864285710099</v>
      </c>
      <c r="N106">
        <f t="shared" si="34"/>
        <v>0.28466354956616663</v>
      </c>
      <c r="O106">
        <f t="shared" si="35"/>
        <v>6.550694468331594</v>
      </c>
      <c r="P106">
        <f t="shared" si="36"/>
        <v>252.45191976232022</v>
      </c>
    </row>
    <row r="107" spans="1:16" x14ac:dyDescent="0.25">
      <c r="A107">
        <f>Input!G108</f>
        <v>104</v>
      </c>
      <c r="B107">
        <f t="shared" si="28"/>
        <v>104</v>
      </c>
      <c r="C107" s="4">
        <f>Input!I108</f>
        <v>1884.0082200000002</v>
      </c>
      <c r="D107">
        <f t="shared" si="29"/>
        <v>1883.2023930000003</v>
      </c>
      <c r="E107">
        <f t="shared" si="30"/>
        <v>1755.897888356845</v>
      </c>
      <c r="F107">
        <f t="shared" si="31"/>
        <v>16206.436902439142</v>
      </c>
      <c r="G107">
        <f t="shared" si="32"/>
        <v>191795.58507736915</v>
      </c>
      <c r="L107">
        <f>Input!J108</f>
        <v>3.2707105714289355</v>
      </c>
      <c r="M107">
        <f t="shared" si="33"/>
        <v>2.9863010000003642</v>
      </c>
      <c r="N107">
        <f t="shared" si="34"/>
        <v>0.28461994164728155</v>
      </c>
      <c r="O107">
        <f t="shared" si="35"/>
        <v>8.9167372492697936</v>
      </c>
      <c r="P107">
        <f t="shared" si="36"/>
        <v>252.4533055136105</v>
      </c>
    </row>
    <row r="108" spans="1:16" x14ac:dyDescent="0.25">
      <c r="A108">
        <f>Input!G109</f>
        <v>105</v>
      </c>
      <c r="B108">
        <f t="shared" si="28"/>
        <v>105</v>
      </c>
      <c r="C108" s="4">
        <f>Input!I109</f>
        <v>1886.6469091428569</v>
      </c>
      <c r="D108">
        <f t="shared" si="29"/>
        <v>1885.841082142857</v>
      </c>
      <c r="E108">
        <f t="shared" si="30"/>
        <v>1755.898080100136</v>
      </c>
      <c r="F108">
        <f t="shared" si="31"/>
        <v>16885.183779874591</v>
      </c>
      <c r="G108">
        <f t="shared" si="32"/>
        <v>191795.75302333289</v>
      </c>
      <c r="L108">
        <f>Input!J109</f>
        <v>2.6386891428567196</v>
      </c>
      <c r="M108">
        <f t="shared" si="33"/>
        <v>2.3542795714281484</v>
      </c>
      <c r="N108">
        <f t="shared" si="34"/>
        <v>0.28458382117831615</v>
      </c>
      <c r="O108">
        <f t="shared" si="35"/>
        <v>5.5418118655545801</v>
      </c>
      <c r="P108">
        <f t="shared" si="36"/>
        <v>252.45445333522957</v>
      </c>
    </row>
    <row r="109" spans="1:16" x14ac:dyDescent="0.25">
      <c r="A109">
        <f>Input!G110</f>
        <v>106</v>
      </c>
      <c r="B109">
        <f t="shared" si="28"/>
        <v>106</v>
      </c>
      <c r="C109" s="4">
        <f>Input!I110</f>
        <v>1889.9650211428573</v>
      </c>
      <c r="D109">
        <f t="shared" si="29"/>
        <v>1889.1591941428574</v>
      </c>
      <c r="E109">
        <f t="shared" si="30"/>
        <v>1755.8982389211894</v>
      </c>
      <c r="F109">
        <f t="shared" si="31"/>
        <v>17758.482186591384</v>
      </c>
      <c r="G109">
        <f t="shared" si="32"/>
        <v>191795.89213310523</v>
      </c>
      <c r="L109">
        <f>Input!J110</f>
        <v>3.318112000000383</v>
      </c>
      <c r="M109">
        <f t="shared" si="33"/>
        <v>3.0337024285718117</v>
      </c>
      <c r="N109">
        <f t="shared" si="34"/>
        <v>0.28455390257170415</v>
      </c>
      <c r="O109">
        <f t="shared" si="35"/>
        <v>9.2024747304751049</v>
      </c>
      <c r="P109">
        <f t="shared" si="36"/>
        <v>252.45540407855688</v>
      </c>
    </row>
    <row r="110" spans="1:16" x14ac:dyDescent="0.25">
      <c r="A110">
        <f>Input!G111</f>
        <v>107</v>
      </c>
      <c r="B110">
        <f t="shared" si="28"/>
        <v>107</v>
      </c>
      <c r="C110" s="4">
        <f>Input!I111</f>
        <v>1893.0935268571427</v>
      </c>
      <c r="D110">
        <f t="shared" si="29"/>
        <v>1892.2876998571428</v>
      </c>
      <c r="E110">
        <f t="shared" si="30"/>
        <v>1755.8983704727355</v>
      </c>
      <c r="F110">
        <f t="shared" si="31"/>
        <v>18602.049169928363</v>
      </c>
      <c r="G110">
        <f t="shared" si="32"/>
        <v>191796.00735782692</v>
      </c>
      <c r="L110">
        <f>Input!J111</f>
        <v>3.1285057142854384</v>
      </c>
      <c r="M110">
        <f t="shared" si="33"/>
        <v>2.8440961428568672</v>
      </c>
      <c r="N110">
        <f t="shared" si="34"/>
        <v>0.28452912097318472</v>
      </c>
      <c r="O110">
        <f t="shared" si="35"/>
        <v>8.0882028633079717</v>
      </c>
      <c r="P110">
        <f t="shared" si="36"/>
        <v>252.45619158113993</v>
      </c>
    </row>
    <row r="111" spans="1:16" x14ac:dyDescent="0.25">
      <c r="A111">
        <f>Input!G112</f>
        <v>108</v>
      </c>
      <c r="B111">
        <f t="shared" si="28"/>
        <v>108</v>
      </c>
      <c r="C111" s="4">
        <f>Input!I112</f>
        <v>1896.0798277142858</v>
      </c>
      <c r="D111">
        <f t="shared" si="29"/>
        <v>1895.2740007142859</v>
      </c>
      <c r="E111">
        <f t="shared" si="30"/>
        <v>1755.8984794369326</v>
      </c>
      <c r="F111">
        <f t="shared" si="31"/>
        <v>19425.535931333961</v>
      </c>
      <c r="G111">
        <f t="shared" si="32"/>
        <v>191796.10279853528</v>
      </c>
      <c r="L111">
        <f>Input!J112</f>
        <v>2.9863008571430782</v>
      </c>
      <c r="M111">
        <f t="shared" si="33"/>
        <v>2.701891285714507</v>
      </c>
      <c r="N111">
        <f t="shared" si="34"/>
        <v>0.28450859436249504</v>
      </c>
      <c r="O111">
        <f t="shared" si="35"/>
        <v>7.2996814312210239</v>
      </c>
      <c r="P111">
        <f t="shared" si="36"/>
        <v>252.45684387086104</v>
      </c>
    </row>
    <row r="112" spans="1:16" x14ac:dyDescent="0.25">
      <c r="A112">
        <f>Input!G113</f>
        <v>109</v>
      </c>
      <c r="B112">
        <f t="shared" si="28"/>
        <v>109</v>
      </c>
      <c r="C112" s="4">
        <f>Input!I113</f>
        <v>1899.3505381428572</v>
      </c>
      <c r="D112">
        <f t="shared" si="29"/>
        <v>1898.5447111428573</v>
      </c>
      <c r="E112">
        <f t="shared" si="30"/>
        <v>1755.8985696920181</v>
      </c>
      <c r="F112">
        <f t="shared" si="31"/>
        <v>20347.921670812822</v>
      </c>
      <c r="G112">
        <f t="shared" si="32"/>
        <v>191796.18185212795</v>
      </c>
      <c r="L112">
        <f>Input!J113</f>
        <v>3.2707104285714195</v>
      </c>
      <c r="M112">
        <f t="shared" si="33"/>
        <v>2.9863008571428482</v>
      </c>
      <c r="N112">
        <f t="shared" si="34"/>
        <v>0.28449159216119402</v>
      </c>
      <c r="O112">
        <f t="shared" si="35"/>
        <v>8.917502938931241</v>
      </c>
      <c r="P112">
        <f t="shared" si="36"/>
        <v>252.45738416338233</v>
      </c>
    </row>
    <row r="113" spans="1:16" x14ac:dyDescent="0.25">
      <c r="A113">
        <f>Input!G114</f>
        <v>110</v>
      </c>
      <c r="B113">
        <f t="shared" si="28"/>
        <v>110</v>
      </c>
      <c r="C113" s="4">
        <f>Input!I114</f>
        <v>1903.2216688571427</v>
      </c>
      <c r="D113">
        <f t="shared" si="29"/>
        <v>1902.4158418571428</v>
      </c>
      <c r="E113">
        <f t="shared" si="30"/>
        <v>1755.8986444503385</v>
      </c>
      <c r="F113">
        <f t="shared" si="31"/>
        <v>21467.28913594448</v>
      </c>
      <c r="G113">
        <f t="shared" si="32"/>
        <v>191796.24733226001</v>
      </c>
      <c r="L113">
        <f>Input!J114</f>
        <v>3.8711307142855276</v>
      </c>
      <c r="M113">
        <f t="shared" si="33"/>
        <v>3.5867211428569563</v>
      </c>
      <c r="N113">
        <f t="shared" si="34"/>
        <v>0.28447750923039816</v>
      </c>
      <c r="O113">
        <f t="shared" si="35"/>
        <v>12.864081213332232</v>
      </c>
      <c r="P113">
        <f t="shared" si="36"/>
        <v>252.45783168835243</v>
      </c>
    </row>
    <row r="114" spans="1:16" x14ac:dyDescent="0.25">
      <c r="A114">
        <f>Input!G115</f>
        <v>111</v>
      </c>
      <c r="B114">
        <f t="shared" si="28"/>
        <v>111</v>
      </c>
      <c r="C114" s="4">
        <f>Input!I115</f>
        <v>1906.8873925714286</v>
      </c>
      <c r="D114">
        <f t="shared" si="29"/>
        <v>1906.0815655714287</v>
      </c>
      <c r="E114">
        <f t="shared" si="30"/>
        <v>1755.8987063726809</v>
      </c>
      <c r="F114">
        <f t="shared" si="31"/>
        <v>22554.891197110905</v>
      </c>
      <c r="G114">
        <f t="shared" si="32"/>
        <v>191796.30156948432</v>
      </c>
      <c r="L114">
        <f>Input!J115</f>
        <v>3.6657237142858321</v>
      </c>
      <c r="M114">
        <f t="shared" si="33"/>
        <v>3.3813141428572608</v>
      </c>
      <c r="N114">
        <f t="shared" si="34"/>
        <v>0.28446584433301869</v>
      </c>
      <c r="O114">
        <f t="shared" si="35"/>
        <v>11.432904783117838</v>
      </c>
      <c r="P114">
        <f t="shared" si="36"/>
        <v>252.45820237376992</v>
      </c>
    </row>
    <row r="115" spans="1:16" x14ac:dyDescent="0.25">
      <c r="A115">
        <f>Input!G116</f>
        <v>112</v>
      </c>
      <c r="B115">
        <f t="shared" si="28"/>
        <v>112</v>
      </c>
      <c r="C115" s="4">
        <f>Input!I116</f>
        <v>1910.7585232857141</v>
      </c>
      <c r="D115">
        <f t="shared" si="29"/>
        <v>1909.9526962857142</v>
      </c>
      <c r="E115">
        <f t="shared" si="30"/>
        <v>1755.8987576629781</v>
      </c>
      <c r="F115">
        <f t="shared" si="31"/>
        <v>23732.616005177722</v>
      </c>
      <c r="G115">
        <f t="shared" si="32"/>
        <v>191796.34649420148</v>
      </c>
      <c r="L115">
        <f>Input!J116</f>
        <v>3.8711307142855276</v>
      </c>
      <c r="M115">
        <f t="shared" si="33"/>
        <v>3.5867211428569563</v>
      </c>
      <c r="N115">
        <f t="shared" si="34"/>
        <v>0.2844561822939724</v>
      </c>
      <c r="O115">
        <f t="shared" si="35"/>
        <v>12.864234198436842</v>
      </c>
      <c r="P115">
        <f t="shared" si="36"/>
        <v>252.45850941285175</v>
      </c>
    </row>
    <row r="116" spans="1:16" x14ac:dyDescent="0.25">
      <c r="A116">
        <f>Input!G117</f>
        <v>113</v>
      </c>
      <c r="B116">
        <f t="shared" si="28"/>
        <v>113</v>
      </c>
      <c r="C116" s="4">
        <f>Input!I117</f>
        <v>1914.2188401428571</v>
      </c>
      <c r="D116">
        <f t="shared" si="29"/>
        <v>1913.4130131428572</v>
      </c>
      <c r="E116">
        <f t="shared" si="30"/>
        <v>1755.8988001467478</v>
      </c>
      <c r="F116">
        <f t="shared" si="31"/>
        <v>24810.727295783698</v>
      </c>
      <c r="G116">
        <f t="shared" si="32"/>
        <v>191796.38370536309</v>
      </c>
      <c r="L116">
        <f>Input!J117</f>
        <v>3.4603168571429705</v>
      </c>
      <c r="M116">
        <f t="shared" si="33"/>
        <v>3.1759072857143993</v>
      </c>
      <c r="N116">
        <f t="shared" si="34"/>
        <v>0.28444817922344134</v>
      </c>
      <c r="O116">
        <f t="shared" si="35"/>
        <v>10.08614185939034</v>
      </c>
      <c r="P116">
        <f t="shared" si="36"/>
        <v>252.45876373357868</v>
      </c>
    </row>
    <row r="117" spans="1:16" x14ac:dyDescent="0.25">
      <c r="A117">
        <f>Input!G118</f>
        <v>114</v>
      </c>
      <c r="B117">
        <f t="shared" si="28"/>
        <v>114</v>
      </c>
      <c r="C117" s="4">
        <f>Input!I118</f>
        <v>1918.1057712857141</v>
      </c>
      <c r="D117">
        <f t="shared" si="29"/>
        <v>1917.2999442857142</v>
      </c>
      <c r="E117">
        <f t="shared" si="30"/>
        <v>1755.8988353360683</v>
      </c>
      <c r="F117">
        <f t="shared" si="31"/>
        <v>26050.317970175485</v>
      </c>
      <c r="G117">
        <f t="shared" si="32"/>
        <v>191796.41452738325</v>
      </c>
      <c r="L117">
        <f>Input!J118</f>
        <v>3.8869311428570654</v>
      </c>
      <c r="M117">
        <f t="shared" si="33"/>
        <v>3.6025215714284942</v>
      </c>
      <c r="N117">
        <f t="shared" si="34"/>
        <v>0.28444155027726925</v>
      </c>
      <c r="O117">
        <f t="shared" si="35"/>
        <v>12.977931264645745</v>
      </c>
      <c r="P117">
        <f t="shared" si="36"/>
        <v>252.45897438762441</v>
      </c>
    </row>
    <row r="118" spans="1:16" x14ac:dyDescent="0.25">
      <c r="A118">
        <f>Input!G119</f>
        <v>115</v>
      </c>
      <c r="B118">
        <f t="shared" si="28"/>
        <v>115</v>
      </c>
      <c r="C118" s="4">
        <f>Input!I119</f>
        <v>1922.1191068571427</v>
      </c>
      <c r="D118">
        <f t="shared" si="29"/>
        <v>1921.3132798571428</v>
      </c>
      <c r="E118">
        <f t="shared" si="30"/>
        <v>1755.8988644833928</v>
      </c>
      <c r="F118">
        <f t="shared" si="31"/>
        <v>27361.928813439496</v>
      </c>
      <c r="G118">
        <f t="shared" si="32"/>
        <v>191796.44005727358</v>
      </c>
      <c r="L118">
        <f>Input!J119</f>
        <v>4.0133355714285699</v>
      </c>
      <c r="M118">
        <f t="shared" si="33"/>
        <v>3.7289259999999986</v>
      </c>
      <c r="N118">
        <f t="shared" si="34"/>
        <v>0.28443605951887668</v>
      </c>
      <c r="O118">
        <f t="shared" si="35"/>
        <v>13.904691569920347</v>
      </c>
      <c r="P118">
        <f t="shared" si="36"/>
        <v>252.45914887250939</v>
      </c>
    </row>
    <row r="119" spans="1:16" x14ac:dyDescent="0.25">
      <c r="A119">
        <f>Input!G120</f>
        <v>116</v>
      </c>
      <c r="B119">
        <f t="shared" si="28"/>
        <v>116</v>
      </c>
      <c r="C119" s="4">
        <f>Input!I120</f>
        <v>1926.0850407142857</v>
      </c>
      <c r="D119">
        <f t="shared" si="29"/>
        <v>1925.2792137142858</v>
      </c>
      <c r="E119">
        <f t="shared" si="30"/>
        <v>1755.8988886261311</v>
      </c>
      <c r="F119">
        <f t="shared" si="31"/>
        <v>28689.69452696896</v>
      </c>
      <c r="G119">
        <f t="shared" si="32"/>
        <v>191796.46120369123</v>
      </c>
      <c r="L119">
        <f>Input!J120</f>
        <v>3.9659338571429998</v>
      </c>
      <c r="M119">
        <f t="shared" si="33"/>
        <v>3.6815242857144286</v>
      </c>
      <c r="N119">
        <f t="shared" si="34"/>
        <v>0.28443151152187024</v>
      </c>
      <c r="O119">
        <f t="shared" si="35"/>
        <v>13.553459520813879</v>
      </c>
      <c r="P119">
        <f t="shared" si="36"/>
        <v>252.45929339844344</v>
      </c>
    </row>
    <row r="120" spans="1:16" x14ac:dyDescent="0.25">
      <c r="C120" s="4"/>
    </row>
    <row r="121" spans="1:16" x14ac:dyDescent="0.25">
      <c r="C121" s="4"/>
    </row>
    <row r="122" spans="1:16" x14ac:dyDescent="0.25">
      <c r="C122" s="4"/>
    </row>
    <row r="123" spans="1:16" x14ac:dyDescent="0.25">
      <c r="C123" s="4"/>
    </row>
    <row r="124" spans="1:16" x14ac:dyDescent="0.25">
      <c r="C124" s="4"/>
    </row>
    <row r="125" spans="1:16" x14ac:dyDescent="0.25">
      <c r="C125" s="4"/>
    </row>
    <row r="126" spans="1:16" x14ac:dyDescent="0.25">
      <c r="C126" s="4"/>
    </row>
    <row r="127" spans="1:16" x14ac:dyDescent="0.25">
      <c r="C127" s="4"/>
    </row>
    <row r="128" spans="1:16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phoneticPr fontId="9" type="noConversion"/>
  <conditionalFormatting sqref="W6">
    <cfRule type="cellIs" dxfId="17" priority="1" operator="greaterThan">
      <formula>0.05</formula>
    </cfRule>
    <cfRule type="cellIs" dxfId="16" priority="2" operator="between">
      <formula>0.05</formula>
      <formula>0.025</formula>
    </cfRule>
    <cfRule type="cellIs" dxfId="15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4"/>
  <sheetViews>
    <sheetView topLeftCell="A73" zoomScale="80" zoomScaleNormal="80" workbookViewId="0">
      <selection activeCell="AC13" sqref="AC13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9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9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9" ht="14.45" x14ac:dyDescent="0.3">
      <c r="A3">
        <f>Input!G4</f>
        <v>0</v>
      </c>
      <c r="B3">
        <f>A3-$A$3</f>
        <v>0</v>
      </c>
      <c r="C3" s="3"/>
      <c r="D3" s="3"/>
      <c r="E3" s="15">
        <f>Input!I4</f>
        <v>0.80582699999999996</v>
      </c>
      <c r="F3" s="3"/>
      <c r="G3" s="3"/>
      <c r="H3" s="3"/>
      <c r="I3" s="3"/>
      <c r="J3" s="2" t="s">
        <v>11</v>
      </c>
      <c r="K3" s="23">
        <f>SUM(H4:H161)</f>
        <v>42853.847127220426</v>
      </c>
      <c r="L3">
        <f>1-(K3/K5)</f>
        <v>0.99891382089625602</v>
      </c>
      <c r="N3" s="15">
        <f>Input!J4</f>
        <v>0.28440957142857137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2194.7031913595115</v>
      </c>
      <c r="U3">
        <f>1-(T3/T5)</f>
        <v>0.97539566925607901</v>
      </c>
      <c r="W3">
        <f>COUNT(B4:B500)</f>
        <v>81</v>
      </c>
      <c r="Y3">
        <v>14337.812562701776</v>
      </c>
      <c r="Z3">
        <v>3.3830991519723859</v>
      </c>
      <c r="AA3">
        <v>0.34943795330988736</v>
      </c>
    </row>
    <row r="4" spans="1:29" ht="14.45" x14ac:dyDescent="0.3">
      <c r="A4">
        <f>Input!G5</f>
        <v>1</v>
      </c>
      <c r="B4">
        <f t="shared" ref="B4:B67" si="0">A4-$A$3</f>
        <v>1</v>
      </c>
      <c r="C4">
        <f>LN(B4)</f>
        <v>0</v>
      </c>
      <c r="D4">
        <f>((C4-$Z$3)/$AA$3)</f>
        <v>-9.6815446631585473</v>
      </c>
      <c r="E4" s="4">
        <f>Input!I5</f>
        <v>1.1060371428571429</v>
      </c>
      <c r="F4">
        <f>E4-$E$4</f>
        <v>0</v>
      </c>
      <c r="G4">
        <f>P4</f>
        <v>8.8521990372902534E-18</v>
      </c>
      <c r="H4">
        <f>(F4-G4)^2</f>
        <v>7.8361427795802483E-35</v>
      </c>
      <c r="I4">
        <f>(G4-$J$4)^2</f>
        <v>1202943.0391965245</v>
      </c>
      <c r="J4">
        <f>AVERAGE(F3:F161)</f>
        <v>1096.7875998553798</v>
      </c>
      <c r="K4" t="s">
        <v>5</v>
      </c>
      <c r="L4" t="s">
        <v>6</v>
      </c>
      <c r="N4" s="4">
        <f>Input!J5</f>
        <v>0.30021014285714298</v>
      </c>
      <c r="O4">
        <f>N4-$N$4</f>
        <v>0</v>
      </c>
      <c r="P4">
        <f>$Y$3*((1/B4*$AA$3)*(1/SQRT(2*PI()))*EXP(-1*D4*D4/2))</f>
        <v>8.8521990372902534E-18</v>
      </c>
      <c r="Q4">
        <f>(O4-P4)^2</f>
        <v>7.8361427795802483E-35</v>
      </c>
      <c r="R4">
        <f>(O4-S4)^2</f>
        <v>482.75625050852284</v>
      </c>
      <c r="S4">
        <f>AVERAGE(O3:O167)</f>
        <v>21.971714783068773</v>
      </c>
      <c r="T4" t="s">
        <v>5</v>
      </c>
      <c r="U4" t="s">
        <v>6</v>
      </c>
    </row>
    <row r="5" spans="1:29" ht="14.45" x14ac:dyDescent="0.3">
      <c r="A5">
        <f>Input!G6</f>
        <v>2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-7.6979387783528672</v>
      </c>
      <c r="E5" s="4">
        <f>Input!I6</f>
        <v>1.5326515714285713</v>
      </c>
      <c r="F5">
        <f t="shared" ref="F5:F68" si="3">E5-$E$4</f>
        <v>0.42661442857142839</v>
      </c>
      <c r="G5">
        <f>G4+P5</f>
        <v>1.355080500445853E-10</v>
      </c>
      <c r="H5">
        <f t="shared" ref="H5:H68" si="4">(F5-G5)^2</f>
        <v>0.18199987054970701</v>
      </c>
      <c r="I5">
        <f t="shared" ref="I5:I68" si="5">(G5-$J$4)^2</f>
        <v>1202943.0391962274</v>
      </c>
      <c r="K5">
        <f>SUM(I4:I161)</f>
        <v>39453757.653324619</v>
      </c>
      <c r="L5">
        <f>1-((1-L3)*(W3-1)/(W3-1-1))</f>
        <v>0.99890007179367701</v>
      </c>
      <c r="N5" s="4">
        <f>Input!J6</f>
        <v>0.42661442857142839</v>
      </c>
      <c r="O5">
        <f t="shared" ref="O5:O68" si="6">N5-$N$4</f>
        <v>0.12640428571428541</v>
      </c>
      <c r="P5">
        <f t="shared" ref="P5:P68" si="7">$Y$3*((1/B5*$AA$3)*(1/SQRT(2*PI()))*EXP(-1*D5*D5/2))</f>
        <v>1.3550804119238627E-10</v>
      </c>
      <c r="Q5">
        <f t="shared" ref="Q5:Q68" si="8">(O5-P5)^2</f>
        <v>1.5978043412681102E-2</v>
      </c>
      <c r="R5">
        <f t="shared" ref="R5:R68" si="9">(O5-S5)^2</f>
        <v>1.5978043446938699E-2</v>
      </c>
      <c r="T5">
        <f>SUM(R4:R167)</f>
        <v>89199.873558916326</v>
      </c>
      <c r="U5">
        <f>1-((1-U3)*(Y3-1)/(Y3-1-1))</f>
        <v>0.97539395297172915</v>
      </c>
    </row>
    <row r="6" spans="1:29" ht="14.45" x14ac:dyDescent="0.3">
      <c r="A6">
        <f>Input!G7</f>
        <v>3</v>
      </c>
      <c r="B6">
        <f t="shared" si="0"/>
        <v>3</v>
      </c>
      <c r="C6">
        <f t="shared" si="1"/>
        <v>1.0986122886681098</v>
      </c>
      <c r="D6">
        <f t="shared" si="2"/>
        <v>-6.5376037195317345</v>
      </c>
      <c r="E6" s="4">
        <f>Input!I7</f>
        <v>2.1330718571428569</v>
      </c>
      <c r="F6">
        <f t="shared" si="3"/>
        <v>1.0270347142857139</v>
      </c>
      <c r="G6">
        <f t="shared" ref="G6:G69" si="10">G5+P6</f>
        <v>3.4904414995161173E-7</v>
      </c>
      <c r="H6">
        <f t="shared" si="4"/>
        <v>1.0547995873871421</v>
      </c>
      <c r="I6">
        <f t="shared" si="5"/>
        <v>1202943.0384308703</v>
      </c>
      <c r="N6" s="4">
        <f>Input!J7</f>
        <v>0.60042028571428552</v>
      </c>
      <c r="O6">
        <f t="shared" si="6"/>
        <v>0.30021014285714254</v>
      </c>
      <c r="P6">
        <f t="shared" si="7"/>
        <v>3.4890864190156716E-7</v>
      </c>
      <c r="Q6">
        <f t="shared" si="8"/>
        <v>9.0125920382601199E-2</v>
      </c>
      <c r="R6">
        <f t="shared" si="9"/>
        <v>9.0126129874305932E-2</v>
      </c>
    </row>
    <row r="7" spans="1:29" ht="14.45" x14ac:dyDescent="0.3">
      <c r="A7">
        <f>Input!G8</f>
        <v>4</v>
      </c>
      <c r="B7">
        <f t="shared" si="0"/>
        <v>4</v>
      </c>
      <c r="C7">
        <f t="shared" si="1"/>
        <v>1.3862943611198906</v>
      </c>
      <c r="D7">
        <f t="shared" si="2"/>
        <v>-5.7143328935471862</v>
      </c>
      <c r="E7" s="4">
        <f>Input!I8</f>
        <v>2.9546995714285713</v>
      </c>
      <c r="F7">
        <f t="shared" si="3"/>
        <v>1.8486624285714284</v>
      </c>
      <c r="G7">
        <f t="shared" si="10"/>
        <v>4.0905856009479665E-5</v>
      </c>
      <c r="H7">
        <f t="shared" si="4"/>
        <v>3.4174015342466735</v>
      </c>
      <c r="I7">
        <f t="shared" si="5"/>
        <v>1202942.9494664553</v>
      </c>
      <c r="N7" s="4">
        <f>Input!J8</f>
        <v>0.82162771428571446</v>
      </c>
      <c r="O7">
        <f t="shared" si="6"/>
        <v>0.52141757142857148</v>
      </c>
      <c r="P7">
        <f t="shared" si="7"/>
        <v>4.0556811859528053E-5</v>
      </c>
      <c r="Q7">
        <f t="shared" si="8"/>
        <v>0.27183399137063502</v>
      </c>
      <c r="R7">
        <f t="shared" si="9"/>
        <v>0.27187628379446943</v>
      </c>
      <c r="T7" s="17"/>
      <c r="U7" s="18"/>
    </row>
    <row r="8" spans="1:29" ht="14.45" x14ac:dyDescent="0.3">
      <c r="A8">
        <f>Input!G9</f>
        <v>5</v>
      </c>
      <c r="B8">
        <f t="shared" si="0"/>
        <v>5</v>
      </c>
      <c r="C8">
        <f t="shared" si="1"/>
        <v>1.6094379124341003</v>
      </c>
      <c r="D8">
        <f t="shared" si="2"/>
        <v>-5.0757544300443334</v>
      </c>
      <c r="E8" s="4">
        <f>Input!I9</f>
        <v>4.0607368571428575</v>
      </c>
      <c r="F8">
        <f t="shared" si="3"/>
        <v>2.9546997142857148</v>
      </c>
      <c r="G8">
        <f t="shared" si="10"/>
        <v>1.0580141700825857E-3</v>
      </c>
      <c r="H8">
        <f t="shared" si="4"/>
        <v>8.7239992926619632</v>
      </c>
      <c r="I8">
        <f t="shared" si="5"/>
        <v>1202940.7183639999</v>
      </c>
      <c r="N8" s="4">
        <f>Input!J9</f>
        <v>1.1060372857142862</v>
      </c>
      <c r="O8">
        <f t="shared" si="6"/>
        <v>0.80582714285714319</v>
      </c>
      <c r="P8">
        <f t="shared" si="7"/>
        <v>1.0171083140731061E-3</v>
      </c>
      <c r="Q8">
        <f t="shared" si="8"/>
        <v>0.64771919170121772</v>
      </c>
      <c r="R8">
        <f t="shared" si="9"/>
        <v>0.64935738416530664</v>
      </c>
      <c r="T8" s="19" t="s">
        <v>28</v>
      </c>
      <c r="U8" s="24">
        <f>SQRT((U5-L5)^2)</f>
        <v>2.3506118821947863E-2</v>
      </c>
    </row>
    <row r="9" spans="1:29" ht="14.45" x14ac:dyDescent="0.3">
      <c r="A9">
        <f>Input!G10</f>
        <v>6</v>
      </c>
      <c r="B9">
        <f t="shared" si="0"/>
        <v>6</v>
      </c>
      <c r="C9">
        <f t="shared" si="1"/>
        <v>1.791759469228055</v>
      </c>
      <c r="D9">
        <f t="shared" si="2"/>
        <v>-4.5539978347260535</v>
      </c>
      <c r="E9" s="4">
        <f>Input!I10</f>
        <v>5.4827848571428577</v>
      </c>
      <c r="F9">
        <f t="shared" si="3"/>
        <v>4.376747714285715</v>
      </c>
      <c r="G9">
        <f t="shared" si="10"/>
        <v>1.1510454084881784E-2</v>
      </c>
      <c r="H9">
        <f t="shared" si="4"/>
        <v>19.055296337845675</v>
      </c>
      <c r="I9">
        <f t="shared" si="5"/>
        <v>1202917.7902823973</v>
      </c>
      <c r="N9" s="4">
        <f>Input!J10</f>
        <v>1.4220480000000002</v>
      </c>
      <c r="O9">
        <f t="shared" si="6"/>
        <v>1.1218378571428573</v>
      </c>
      <c r="P9">
        <f t="shared" si="7"/>
        <v>1.0452439914799197E-2</v>
      </c>
      <c r="Q9">
        <f t="shared" si="8"/>
        <v>1.235177545627185</v>
      </c>
      <c r="R9">
        <f t="shared" si="9"/>
        <v>1.2585201777188779</v>
      </c>
      <c r="T9" s="21"/>
      <c r="U9" s="22"/>
    </row>
    <row r="10" spans="1:29" ht="14.45" x14ac:dyDescent="0.3">
      <c r="A10">
        <f>Input!G11</f>
        <v>7</v>
      </c>
      <c r="B10">
        <f t="shared" si="0"/>
        <v>7</v>
      </c>
      <c r="C10">
        <f t="shared" si="1"/>
        <v>1.9459101490553132</v>
      </c>
      <c r="D10">
        <f t="shared" si="2"/>
        <v>-4.1128589190268912</v>
      </c>
      <c r="E10" s="4">
        <f>Input!I11</f>
        <v>7.2682451428571424</v>
      </c>
      <c r="F10">
        <f t="shared" si="3"/>
        <v>6.1622079999999997</v>
      </c>
      <c r="G10">
        <f t="shared" si="10"/>
        <v>7.2112499876031175E-2</v>
      </c>
      <c r="H10">
        <f t="shared" si="4"/>
        <v>37.089263200630214</v>
      </c>
      <c r="I10">
        <f t="shared" si="5"/>
        <v>1202784.8602054201</v>
      </c>
      <c r="N10" s="4">
        <f>Input!J11</f>
        <v>1.7854602857142847</v>
      </c>
      <c r="O10">
        <f t="shared" si="6"/>
        <v>1.4852501428571419</v>
      </c>
      <c r="P10">
        <f t="shared" si="7"/>
        <v>6.0602045791149389E-2</v>
      </c>
      <c r="Q10">
        <f t="shared" si="8"/>
        <v>2.0296222004737534</v>
      </c>
      <c r="R10">
        <f t="shared" si="9"/>
        <v>2.2059679868571602</v>
      </c>
    </row>
    <row r="11" spans="1:29" ht="14.45" x14ac:dyDescent="0.3">
      <c r="A11">
        <f>Input!G12</f>
        <v>8</v>
      </c>
      <c r="B11">
        <f t="shared" si="0"/>
        <v>8</v>
      </c>
      <c r="C11">
        <f t="shared" si="1"/>
        <v>2.0794415416798357</v>
      </c>
      <c r="D11">
        <f t="shared" si="2"/>
        <v>-3.7307270087415061</v>
      </c>
      <c r="E11" s="4">
        <f>Input!I12</f>
        <v>9.8121311428571438</v>
      </c>
      <c r="F11">
        <f t="shared" si="3"/>
        <v>8.7060940000000002</v>
      </c>
      <c r="G11">
        <f t="shared" si="10"/>
        <v>0.30943963250604584</v>
      </c>
      <c r="H11">
        <f t="shared" si="4"/>
        <v>70.503804567155314</v>
      </c>
      <c r="I11">
        <f t="shared" si="5"/>
        <v>1202264.3558457377</v>
      </c>
      <c r="N11" s="4">
        <f>Input!J12</f>
        <v>2.5438860000000014</v>
      </c>
      <c r="O11">
        <f t="shared" si="6"/>
        <v>2.2436758571428586</v>
      </c>
      <c r="P11">
        <f t="shared" si="7"/>
        <v>0.23732713263001468</v>
      </c>
      <c r="Q11">
        <f t="shared" si="8"/>
        <v>4.0254352043543156</v>
      </c>
      <c r="R11">
        <f t="shared" si="9"/>
        <v>5.0340813519257415</v>
      </c>
      <c r="Z11">
        <f>Z3+AA3</f>
        <v>3.7325371052822733</v>
      </c>
      <c r="AA11">
        <f>EXP(Z11)</f>
        <v>41.784986705221606</v>
      </c>
      <c r="AC11">
        <v>1464</v>
      </c>
    </row>
    <row r="12" spans="1:29" ht="14.45" x14ac:dyDescent="0.3">
      <c r="A12">
        <f>Input!G13</f>
        <v>9</v>
      </c>
      <c r="B12">
        <f t="shared" si="0"/>
        <v>9</v>
      </c>
      <c r="C12">
        <f t="shared" si="1"/>
        <v>2.1972245773362196</v>
      </c>
      <c r="D12">
        <f t="shared" si="2"/>
        <v>-3.3936627759049203</v>
      </c>
      <c r="E12" s="4">
        <f>Input!I13</f>
        <v>13.240847</v>
      </c>
      <c r="F12">
        <f t="shared" si="3"/>
        <v>12.134809857142857</v>
      </c>
      <c r="G12">
        <f t="shared" si="10"/>
        <v>1.0103254220962612</v>
      </c>
      <c r="H12">
        <f t="shared" si="4"/>
        <v>123.75415394559396</v>
      </c>
      <c r="I12">
        <f t="shared" si="5"/>
        <v>1200727.8351644357</v>
      </c>
      <c r="N12" s="4">
        <f>Input!J13</f>
        <v>3.4287158571428566</v>
      </c>
      <c r="O12">
        <f t="shared" si="6"/>
        <v>3.1285057142857138</v>
      </c>
      <c r="P12">
        <f t="shared" si="7"/>
        <v>0.7008857895902153</v>
      </c>
      <c r="Q12">
        <f t="shared" si="8"/>
        <v>5.8933384987785775</v>
      </c>
      <c r="R12">
        <f t="shared" si="9"/>
        <v>9.7875480043183636</v>
      </c>
      <c r="Z12">
        <f>Z3+AA3*2</f>
        <v>4.0819750585921604</v>
      </c>
      <c r="AA12">
        <f>EXP(Z12)</f>
        <v>59.26240105327463</v>
      </c>
      <c r="AC12">
        <v>1712</v>
      </c>
    </row>
    <row r="13" spans="1:29" ht="14.45" x14ac:dyDescent="0.3">
      <c r="A13">
        <f>Input!G14</f>
        <v>10</v>
      </c>
      <c r="B13">
        <f t="shared" si="0"/>
        <v>10</v>
      </c>
      <c r="C13">
        <f t="shared" si="1"/>
        <v>2.3025850929940459</v>
      </c>
      <c r="D13">
        <f t="shared" si="2"/>
        <v>-3.0921485452386515</v>
      </c>
      <c r="E13" s="4">
        <f>Input!I14</f>
        <v>17.364786285714285</v>
      </c>
      <c r="F13">
        <f t="shared" si="3"/>
        <v>16.258749142857141</v>
      </c>
      <c r="G13">
        <f t="shared" si="10"/>
        <v>2.6873336002953718</v>
      </c>
      <c r="H13">
        <f t="shared" si="4"/>
        <v>184.18331982888716</v>
      </c>
      <c r="I13">
        <f t="shared" si="5"/>
        <v>1197055.3926194464</v>
      </c>
      <c r="N13" s="4">
        <f>Input!J14</f>
        <v>4.1239392857142843</v>
      </c>
      <c r="O13">
        <f t="shared" si="6"/>
        <v>3.8237291428571414</v>
      </c>
      <c r="P13">
        <f t="shared" si="7"/>
        <v>1.6770081781991106</v>
      </c>
      <c r="Q13">
        <f t="shared" si="8"/>
        <v>4.6084109001023075</v>
      </c>
      <c r="R13">
        <f t="shared" si="9"/>
        <v>14.62090455793501</v>
      </c>
    </row>
    <row r="14" spans="1:29" ht="14.45" x14ac:dyDescent="0.3">
      <c r="A14">
        <f>Input!G15</f>
        <v>11</v>
      </c>
      <c r="B14">
        <f t="shared" si="0"/>
        <v>11</v>
      </c>
      <c r="C14">
        <f t="shared" si="1"/>
        <v>2.3978952727983707</v>
      </c>
      <c r="D14">
        <f t="shared" si="2"/>
        <v>-2.8193957463467632</v>
      </c>
      <c r="E14" s="4">
        <f>Input!I15</f>
        <v>24.459225857142858</v>
      </c>
      <c r="F14">
        <f t="shared" si="3"/>
        <v>23.353188714285714</v>
      </c>
      <c r="G14">
        <f t="shared" si="10"/>
        <v>6.1013734794222607</v>
      </c>
      <c r="H14">
        <f t="shared" si="4"/>
        <v>297.62512889786677</v>
      </c>
      <c r="I14">
        <f t="shared" si="5"/>
        <v>1189596.4444062263</v>
      </c>
      <c r="N14" s="4">
        <f>Input!J15</f>
        <v>7.0944395714285733</v>
      </c>
      <c r="O14">
        <f t="shared" si="6"/>
        <v>6.7942294285714304</v>
      </c>
      <c r="P14">
        <f t="shared" si="7"/>
        <v>3.4140398791268889</v>
      </c>
      <c r="Q14">
        <f t="shared" si="8"/>
        <v>11.425681390174093</v>
      </c>
      <c r="R14">
        <f t="shared" si="9"/>
        <v>46.161553528066065</v>
      </c>
    </row>
    <row r="15" spans="1:29" ht="14.45" x14ac:dyDescent="0.3">
      <c r="A15">
        <f>Input!G16</f>
        <v>12</v>
      </c>
      <c r="B15">
        <f t="shared" si="0"/>
        <v>12</v>
      </c>
      <c r="C15">
        <f t="shared" si="1"/>
        <v>2.4849066497880004</v>
      </c>
      <c r="D15">
        <f t="shared" si="2"/>
        <v>-2.5703919499203725</v>
      </c>
      <c r="E15" s="4">
        <f>Input!I16</f>
        <v>33.560333142857139</v>
      </c>
      <c r="F15">
        <f t="shared" si="3"/>
        <v>32.454295999999999</v>
      </c>
      <c r="G15">
        <f t="shared" si="10"/>
        <v>12.223587061356087</v>
      </c>
      <c r="H15">
        <f t="shared" si="4"/>
        <v>409.28158416012678</v>
      </c>
      <c r="I15">
        <f t="shared" si="5"/>
        <v>1176279.0978478752</v>
      </c>
      <c r="N15" s="4">
        <f>Input!J16</f>
        <v>9.1011072857142814</v>
      </c>
      <c r="O15">
        <f t="shared" si="6"/>
        <v>8.8008971428571385</v>
      </c>
      <c r="P15">
        <f t="shared" si="7"/>
        <v>6.1222135819338259</v>
      </c>
      <c r="Q15">
        <f t="shared" si="8"/>
        <v>7.1753456195607983</v>
      </c>
      <c r="R15">
        <f t="shared" si="9"/>
        <v>77.455790519150938</v>
      </c>
    </row>
    <row r="16" spans="1:29" ht="14.45" x14ac:dyDescent="0.3">
      <c r="A16">
        <f>Input!G17</f>
        <v>13</v>
      </c>
      <c r="B16">
        <f t="shared" si="0"/>
        <v>13</v>
      </c>
      <c r="C16">
        <f t="shared" si="1"/>
        <v>2.5649493574615367</v>
      </c>
      <c r="D16">
        <f t="shared" si="2"/>
        <v>-2.3413306618852028</v>
      </c>
      <c r="E16" s="4">
        <f>Input!I17</f>
        <v>45.505536571428578</v>
      </c>
      <c r="F16">
        <f t="shared" si="3"/>
        <v>44.399499428571438</v>
      </c>
      <c r="G16">
        <f t="shared" si="10"/>
        <v>22.142306001057172</v>
      </c>
      <c r="H16">
        <f t="shared" si="4"/>
        <v>495.38265926978426</v>
      </c>
      <c r="I16">
        <f t="shared" si="5"/>
        <v>1154862.5076032432</v>
      </c>
      <c r="N16" s="4">
        <f>Input!J17</f>
        <v>11.945203428571439</v>
      </c>
      <c r="O16">
        <f t="shared" si="6"/>
        <v>11.644993285714296</v>
      </c>
      <c r="P16">
        <f t="shared" si="7"/>
        <v>9.9187189397010851</v>
      </c>
      <c r="Q16">
        <f t="shared" si="8"/>
        <v>2.9800231177033396</v>
      </c>
      <c r="R16">
        <f t="shared" si="9"/>
        <v>135.60586862433104</v>
      </c>
    </row>
    <row r="17" spans="1:18" ht="14.45" x14ac:dyDescent="0.3">
      <c r="A17">
        <f>Input!G18</f>
        <v>14</v>
      </c>
      <c r="B17">
        <f t="shared" si="0"/>
        <v>14</v>
      </c>
      <c r="C17">
        <f t="shared" si="1"/>
        <v>2.6390573296152584</v>
      </c>
      <c r="D17">
        <f t="shared" si="2"/>
        <v>-2.1292530342212106</v>
      </c>
      <c r="E17" s="4">
        <f>Input!I18</f>
        <v>59.520609857142858</v>
      </c>
      <c r="F17">
        <f t="shared" si="3"/>
        <v>58.414572714285718</v>
      </c>
      <c r="G17">
        <f t="shared" si="10"/>
        <v>36.938517880738246</v>
      </c>
      <c r="H17">
        <f t="shared" si="4"/>
        <v>461.22093121353777</v>
      </c>
      <c r="I17">
        <f t="shared" si="5"/>
        <v>1123280.0765624901</v>
      </c>
      <c r="N17" s="4">
        <f>Input!J18</f>
        <v>14.01507328571428</v>
      </c>
      <c r="O17">
        <f t="shared" si="6"/>
        <v>13.714863142857137</v>
      </c>
      <c r="P17">
        <f t="shared" si="7"/>
        <v>14.796211879681072</v>
      </c>
      <c r="Q17">
        <f t="shared" si="8"/>
        <v>1.1693150906307206</v>
      </c>
      <c r="R17">
        <f t="shared" si="9"/>
        <v>188.09747102730114</v>
      </c>
    </row>
    <row r="18" spans="1:18" ht="14.45" x14ac:dyDescent="0.3">
      <c r="A18">
        <f>Input!G19</f>
        <v>15</v>
      </c>
      <c r="B18">
        <f t="shared" si="0"/>
        <v>15</v>
      </c>
      <c r="C18">
        <f t="shared" si="1"/>
        <v>2.7080502011022101</v>
      </c>
      <c r="D18">
        <f t="shared" si="2"/>
        <v>-1.9318134864175192</v>
      </c>
      <c r="E18" s="4">
        <f>Input!I19</f>
        <v>77.691223428571433</v>
      </c>
      <c r="F18">
        <f t="shared" si="3"/>
        <v>76.585186285714286</v>
      </c>
      <c r="G18">
        <f t="shared" si="10"/>
        <v>57.559021274172629</v>
      </c>
      <c r="H18">
        <f t="shared" si="4"/>
        <v>361.99495504641197</v>
      </c>
      <c r="I18">
        <f t="shared" si="5"/>
        <v>1079996.038539916</v>
      </c>
      <c r="N18" s="4">
        <f>Input!J19</f>
        <v>18.170613571428575</v>
      </c>
      <c r="O18">
        <f t="shared" si="6"/>
        <v>17.870403428571432</v>
      </c>
      <c r="P18">
        <f t="shared" si="7"/>
        <v>20.620503393434383</v>
      </c>
      <c r="Q18">
        <f t="shared" si="8"/>
        <v>7.5630498167392037</v>
      </c>
      <c r="R18">
        <f t="shared" si="9"/>
        <v>319.3513186998976</v>
      </c>
    </row>
    <row r="19" spans="1:18" ht="14.45" x14ac:dyDescent="0.3">
      <c r="A19">
        <f>Input!G20</f>
        <v>16</v>
      </c>
      <c r="B19">
        <f t="shared" si="0"/>
        <v>16</v>
      </c>
      <c r="C19">
        <f t="shared" si="1"/>
        <v>2.7725887222397811</v>
      </c>
      <c r="D19">
        <f t="shared" si="2"/>
        <v>-1.7471211239358249</v>
      </c>
      <c r="E19" s="4">
        <f>Input!I20</f>
        <v>99.811970428571428</v>
      </c>
      <c r="F19">
        <f t="shared" si="3"/>
        <v>98.705933285714281</v>
      </c>
      <c r="G19">
        <f t="shared" si="10"/>
        <v>84.711896229836725</v>
      </c>
      <c r="H19">
        <f t="shared" si="4"/>
        <v>195.83307312127417</v>
      </c>
      <c r="I19">
        <f t="shared" si="5"/>
        <v>1024297.229869138</v>
      </c>
      <c r="N19" s="4">
        <f>Input!J20</f>
        <v>22.120746999999994</v>
      </c>
      <c r="O19">
        <f t="shared" si="6"/>
        <v>21.820536857142852</v>
      </c>
      <c r="P19">
        <f t="shared" si="7"/>
        <v>27.1528749556641</v>
      </c>
      <c r="Q19">
        <f t="shared" si="8"/>
        <v>28.433829596941198</v>
      </c>
      <c r="R19">
        <f t="shared" si="9"/>
        <v>476.13582873392966</v>
      </c>
    </row>
    <row r="20" spans="1:18" ht="14.45" x14ac:dyDescent="0.3">
      <c r="A20">
        <f>Input!G21</f>
        <v>17</v>
      </c>
      <c r="B20">
        <f t="shared" si="0"/>
        <v>17</v>
      </c>
      <c r="C20">
        <f t="shared" si="1"/>
        <v>2.8332133440562162</v>
      </c>
      <c r="D20">
        <f t="shared" si="2"/>
        <v>-1.5736293173298261</v>
      </c>
      <c r="E20" s="4">
        <f>Input!I21</f>
        <v>126.84668328571429</v>
      </c>
      <c r="F20">
        <f t="shared" si="3"/>
        <v>125.74064614285714</v>
      </c>
      <c r="G20">
        <f t="shared" si="10"/>
        <v>118.79902328088426</v>
      </c>
      <c r="H20">
        <f t="shared" si="4"/>
        <v>48.18612795786467</v>
      </c>
      <c r="I20">
        <f t="shared" si="5"/>
        <v>956461.65591020777</v>
      </c>
      <c r="N20" s="4">
        <f>Input!J21</f>
        <v>27.034712857142864</v>
      </c>
      <c r="O20">
        <f t="shared" si="6"/>
        <v>26.734502714285721</v>
      </c>
      <c r="P20">
        <f t="shared" si="7"/>
        <v>34.087127051047538</v>
      </c>
      <c r="Q20">
        <f t="shared" si="8"/>
        <v>54.061084637542152</v>
      </c>
      <c r="R20">
        <f t="shared" si="9"/>
        <v>714.73363538015064</v>
      </c>
    </row>
    <row r="21" spans="1:18" ht="14.45" x14ac:dyDescent="0.3">
      <c r="A21">
        <f>Input!G22</f>
        <v>18</v>
      </c>
      <c r="B21">
        <f t="shared" si="0"/>
        <v>18</v>
      </c>
      <c r="C21">
        <f t="shared" si="1"/>
        <v>2.8903717578961645</v>
      </c>
      <c r="D21">
        <f t="shared" si="2"/>
        <v>-1.4100568910992406</v>
      </c>
      <c r="E21" s="4">
        <f>Input!I22</f>
        <v>156.61488857142857</v>
      </c>
      <c r="F21">
        <f t="shared" si="3"/>
        <v>155.50885142857143</v>
      </c>
      <c r="G21">
        <f t="shared" si="10"/>
        <v>159.88988644943066</v>
      </c>
      <c r="H21">
        <f t="shared" si="4"/>
        <v>19.193467853995031</v>
      </c>
      <c r="I21">
        <f t="shared" si="5"/>
        <v>877777.32538529602</v>
      </c>
      <c r="N21" s="4">
        <f>Input!J22</f>
        <v>29.768205285714274</v>
      </c>
      <c r="O21">
        <f t="shared" si="6"/>
        <v>29.467995142857131</v>
      </c>
      <c r="P21">
        <f t="shared" si="7"/>
        <v>41.090863168546413</v>
      </c>
      <c r="Q21">
        <f t="shared" si="8"/>
        <v>135.09106114259026</v>
      </c>
      <c r="R21">
        <f t="shared" si="9"/>
        <v>868.3627377394514</v>
      </c>
    </row>
    <row r="22" spans="1:18" ht="14.45" x14ac:dyDescent="0.3">
      <c r="A22">
        <f>Input!G23</f>
        <v>19</v>
      </c>
      <c r="B22">
        <f t="shared" si="0"/>
        <v>19</v>
      </c>
      <c r="C22">
        <f t="shared" si="1"/>
        <v>2.9444389791664403</v>
      </c>
      <c r="D22">
        <f t="shared" si="2"/>
        <v>-1.2553306492638896</v>
      </c>
      <c r="E22" s="4">
        <f>Input!I23</f>
        <v>190.72824057142859</v>
      </c>
      <c r="F22">
        <f t="shared" si="3"/>
        <v>189.62220342857145</v>
      </c>
      <c r="G22">
        <f t="shared" si="10"/>
        <v>207.73271660969286</v>
      </c>
      <c r="H22">
        <f t="shared" si="4"/>
        <v>327.99068768357216</v>
      </c>
      <c r="I22">
        <f t="shared" si="5"/>
        <v>790418.58542300202</v>
      </c>
      <c r="N22" s="4">
        <f>Input!J23</f>
        <v>34.11335200000002</v>
      </c>
      <c r="O22">
        <f t="shared" si="6"/>
        <v>33.813141857142874</v>
      </c>
      <c r="P22">
        <f t="shared" si="7"/>
        <v>47.842830160262196</v>
      </c>
      <c r="Q22">
        <f t="shared" si="8"/>
        <v>196.83215388268312</v>
      </c>
      <c r="R22">
        <f t="shared" si="9"/>
        <v>1143.3285622512674</v>
      </c>
    </row>
    <row r="23" spans="1:18" ht="14.45" x14ac:dyDescent="0.3">
      <c r="A23">
        <f>Input!G24</f>
        <v>20</v>
      </c>
      <c r="B23">
        <f t="shared" si="0"/>
        <v>20</v>
      </c>
      <c r="C23">
        <f t="shared" si="1"/>
        <v>2.9957322735539909</v>
      </c>
      <c r="D23">
        <f t="shared" si="2"/>
        <v>-1.1085426604329716</v>
      </c>
      <c r="E23" s="4">
        <f>Input!I24</f>
        <v>233.73729285714285</v>
      </c>
      <c r="F23">
        <f t="shared" si="3"/>
        <v>232.63125571428571</v>
      </c>
      <c r="G23">
        <f t="shared" si="10"/>
        <v>261.79420522720267</v>
      </c>
      <c r="H23">
        <f t="shared" si="4"/>
        <v>850.47762429294312</v>
      </c>
      <c r="I23">
        <f t="shared" si="5"/>
        <v>697213.96907268674</v>
      </c>
      <c r="N23" s="4">
        <f>Input!J24</f>
        <v>43.009052285714262</v>
      </c>
      <c r="O23">
        <f t="shared" si="6"/>
        <v>42.708842142857115</v>
      </c>
      <c r="P23">
        <f t="shared" si="7"/>
        <v>54.061488617509795</v>
      </c>
      <c r="Q23">
        <f t="shared" si="8"/>
        <v>128.88258197844391</v>
      </c>
      <c r="R23">
        <f t="shared" si="9"/>
        <v>1824.045197183488</v>
      </c>
    </row>
    <row r="24" spans="1:18" ht="14.45" x14ac:dyDescent="0.3">
      <c r="A24">
        <f>Input!G25</f>
        <v>21</v>
      </c>
      <c r="B24">
        <f t="shared" si="0"/>
        <v>21</v>
      </c>
      <c r="C24">
        <f t="shared" si="1"/>
        <v>3.044522437723423</v>
      </c>
      <c r="D24">
        <f t="shared" si="2"/>
        <v>-0.9689179754000774</v>
      </c>
      <c r="E24" s="4">
        <f>Input!I25</f>
        <v>288.34393685714286</v>
      </c>
      <c r="F24">
        <f t="shared" si="3"/>
        <v>287.23789971428573</v>
      </c>
      <c r="G24">
        <f t="shared" si="10"/>
        <v>321.31729532648882</v>
      </c>
      <c r="H24">
        <f t="shared" si="4"/>
        <v>1161.4052052930469</v>
      </c>
      <c r="I24">
        <f t="shared" si="5"/>
        <v>601354.19320613076</v>
      </c>
      <c r="N24" s="4">
        <f>Input!J25</f>
        <v>54.606644000000017</v>
      </c>
      <c r="O24">
        <f t="shared" si="6"/>
        <v>54.306433857142871</v>
      </c>
      <c r="P24">
        <f t="shared" si="7"/>
        <v>59.523090099286144</v>
      </c>
      <c r="Q24">
        <f t="shared" si="8"/>
        <v>27.213502348692373</v>
      </c>
      <c r="R24">
        <f t="shared" si="9"/>
        <v>2949.1887582802333</v>
      </c>
    </row>
    <row r="25" spans="1:18" ht="14.45" x14ac:dyDescent="0.3">
      <c r="A25">
        <f>Input!G26</f>
        <v>22</v>
      </c>
      <c r="B25">
        <f t="shared" si="0"/>
        <v>22</v>
      </c>
      <c r="C25">
        <f t="shared" si="1"/>
        <v>3.0910424533583161</v>
      </c>
      <c r="D25">
        <f t="shared" si="2"/>
        <v>-0.83578986154108192</v>
      </c>
      <c r="E25" s="4">
        <f>Input!I26</f>
        <v>350.77184499999993</v>
      </c>
      <c r="F25">
        <f t="shared" si="3"/>
        <v>349.6658078571428</v>
      </c>
      <c r="G25">
        <f t="shared" si="10"/>
        <v>385.38708582314212</v>
      </c>
      <c r="H25">
        <f t="shared" si="4"/>
        <v>1276.0096995241886</v>
      </c>
      <c r="I25">
        <f t="shared" si="5"/>
        <v>506090.69136533194</v>
      </c>
      <c r="N25" s="4">
        <f>Input!J26</f>
        <v>62.427908142857063</v>
      </c>
      <c r="O25">
        <f t="shared" si="6"/>
        <v>62.127697999999917</v>
      </c>
      <c r="P25">
        <f t="shared" si="7"/>
        <v>64.069790496653326</v>
      </c>
      <c r="Q25">
        <f t="shared" si="8"/>
        <v>3.7717232655574704</v>
      </c>
      <c r="R25">
        <f t="shared" si="9"/>
        <v>3859.8508587791939</v>
      </c>
    </row>
    <row r="26" spans="1:18" ht="14.45" x14ac:dyDescent="0.3">
      <c r="A26">
        <f>Input!G27</f>
        <v>23</v>
      </c>
      <c r="B26">
        <f t="shared" si="0"/>
        <v>23</v>
      </c>
      <c r="C26">
        <f t="shared" si="1"/>
        <v>3.1354942159291497</v>
      </c>
      <c r="D26">
        <f t="shared" si="2"/>
        <v>-0.70858054684076066</v>
      </c>
      <c r="E26" s="4">
        <f>Input!I27</f>
        <v>413.05754828571429</v>
      </c>
      <c r="F26">
        <f t="shared" si="3"/>
        <v>411.95151114285716</v>
      </c>
      <c r="G26">
        <f t="shared" si="10"/>
        <v>452.9967107716144</v>
      </c>
      <c r="H26">
        <f t="shared" si="4"/>
        <v>1684.708412564534</v>
      </c>
      <c r="I26">
        <f t="shared" si="5"/>
        <v>414466.70886726509</v>
      </c>
      <c r="N26" s="4">
        <f>Input!J27</f>
        <v>62.285703285714362</v>
      </c>
      <c r="O26">
        <f t="shared" si="6"/>
        <v>61.985493142857216</v>
      </c>
      <c r="P26">
        <f t="shared" si="7"/>
        <v>67.609624948472259</v>
      </c>
      <c r="Q26">
        <f t="shared" si="8"/>
        <v>31.630858566930726</v>
      </c>
      <c r="R26">
        <f t="shared" si="9"/>
        <v>3842.2013601631988</v>
      </c>
    </row>
    <row r="27" spans="1:18" ht="14.45" x14ac:dyDescent="0.3">
      <c r="A27">
        <f>Input!G28</f>
        <v>24</v>
      </c>
      <c r="B27">
        <f t="shared" si="0"/>
        <v>24</v>
      </c>
      <c r="C27">
        <f t="shared" si="1"/>
        <v>3.1780538303479458</v>
      </c>
      <c r="D27">
        <f t="shared" si="2"/>
        <v>-0.58678606511469156</v>
      </c>
      <c r="E27" s="4">
        <f>Input!I28</f>
        <v>490.41696071428572</v>
      </c>
      <c r="F27">
        <f t="shared" si="3"/>
        <v>489.31092357142859</v>
      </c>
      <c r="G27">
        <f t="shared" si="10"/>
        <v>523.10738065797216</v>
      </c>
      <c r="H27">
        <f t="shared" si="4"/>
        <v>1142.2005116025809</v>
      </c>
      <c r="I27">
        <f t="shared" si="5"/>
        <v>329108.99389838567</v>
      </c>
      <c r="N27" s="4">
        <f>Input!J28</f>
        <v>77.359412428571432</v>
      </c>
      <c r="O27">
        <f t="shared" si="6"/>
        <v>77.059202285714292</v>
      </c>
      <c r="P27">
        <f t="shared" si="7"/>
        <v>70.110669886357712</v>
      </c>
      <c r="Q27">
        <f t="shared" si="8"/>
        <v>48.28210250490811</v>
      </c>
      <c r="R27">
        <f t="shared" si="9"/>
        <v>5938.1206569106344</v>
      </c>
    </row>
    <row r="28" spans="1:18" ht="14.45" x14ac:dyDescent="0.3">
      <c r="A28">
        <f>Input!G29</f>
        <v>25</v>
      </c>
      <c r="B28">
        <f t="shared" si="0"/>
        <v>25</v>
      </c>
      <c r="C28">
        <f t="shared" si="1"/>
        <v>3.2188758248682006</v>
      </c>
      <c r="D28">
        <f t="shared" si="2"/>
        <v>-0.46996419693011804</v>
      </c>
      <c r="E28" s="4">
        <f>Input!I29</f>
        <v>573.66997199999992</v>
      </c>
      <c r="F28">
        <f t="shared" si="3"/>
        <v>572.56393485714273</v>
      </c>
      <c r="G28">
        <f t="shared" si="10"/>
        <v>594.69905358860274</v>
      </c>
      <c r="H28">
        <f t="shared" si="4"/>
        <v>489.96348125583182</v>
      </c>
      <c r="I28">
        <f t="shared" si="5"/>
        <v>252092.90829228549</v>
      </c>
      <c r="N28" s="4">
        <f>Input!J29</f>
        <v>83.253011285714194</v>
      </c>
      <c r="O28">
        <f t="shared" si="6"/>
        <v>82.952801142857055</v>
      </c>
      <c r="P28">
        <f t="shared" si="7"/>
        <v>71.591672930630622</v>
      </c>
      <c r="Q28">
        <f t="shared" si="8"/>
        <v>129.07523425464737</v>
      </c>
      <c r="R28">
        <f t="shared" si="9"/>
        <v>6881.1672174463865</v>
      </c>
    </row>
    <row r="29" spans="1:18" ht="14.45" x14ac:dyDescent="0.3">
      <c r="A29">
        <f>Input!G30</f>
        <v>26</v>
      </c>
      <c r="B29">
        <f t="shared" si="0"/>
        <v>26</v>
      </c>
      <c r="C29">
        <f t="shared" si="1"/>
        <v>3.2580965380214821</v>
      </c>
      <c r="D29">
        <f t="shared" si="2"/>
        <v>-0.35772477707952161</v>
      </c>
      <c r="E29" s="4">
        <f>Input!I30</f>
        <v>659.89348357142842</v>
      </c>
      <c r="F29">
        <f t="shared" si="3"/>
        <v>658.78744642857123</v>
      </c>
      <c r="G29">
        <f t="shared" si="10"/>
        <v>666.81013441019479</v>
      </c>
      <c r="H29">
        <f t="shared" si="4"/>
        <v>64.363522450487153</v>
      </c>
      <c r="I29">
        <f t="shared" si="5"/>
        <v>184880.62079066524</v>
      </c>
      <c r="N29" s="4">
        <f>Input!J30</f>
        <v>86.223511571428503</v>
      </c>
      <c r="O29">
        <f t="shared" si="6"/>
        <v>85.923301428571364</v>
      </c>
      <c r="P29">
        <f t="shared" si="7"/>
        <v>72.111080821592097</v>
      </c>
      <c r="Q29">
        <f t="shared" si="8"/>
        <v>190.77743809586269</v>
      </c>
      <c r="R29">
        <f t="shared" si="9"/>
        <v>7382.8137283851338</v>
      </c>
    </row>
    <row r="30" spans="1:18" ht="14.45" x14ac:dyDescent="0.3">
      <c r="A30">
        <f>Input!G31</f>
        <v>27</v>
      </c>
      <c r="B30">
        <f t="shared" si="0"/>
        <v>27</v>
      </c>
      <c r="C30">
        <f t="shared" si="1"/>
        <v>3.2958368660043291</v>
      </c>
      <c r="D30">
        <f t="shared" si="2"/>
        <v>-0.24972183227810718</v>
      </c>
      <c r="E30" s="4">
        <f>Input!I31</f>
        <v>742.15106128571426</v>
      </c>
      <c r="F30">
        <f t="shared" si="3"/>
        <v>741.04502414285707</v>
      </c>
      <c r="G30">
        <f t="shared" si="10"/>
        <v>738.56605747479216</v>
      </c>
      <c r="H30">
        <f t="shared" si="4"/>
        <v>6.1452757413768584</v>
      </c>
      <c r="I30">
        <f t="shared" si="5"/>
        <v>128322.67342552713</v>
      </c>
      <c r="N30" s="4">
        <f>Input!J31</f>
        <v>82.257577714285844</v>
      </c>
      <c r="O30">
        <f t="shared" si="6"/>
        <v>81.957367571428705</v>
      </c>
      <c r="P30">
        <f t="shared" si="7"/>
        <v>71.755923064597383</v>
      </c>
      <c r="Q30">
        <f t="shared" si="8"/>
        <v>104.06947002595896</v>
      </c>
      <c r="R30">
        <f t="shared" si="9"/>
        <v>6717.0100992382731</v>
      </c>
    </row>
    <row r="31" spans="1:18" ht="14.45" x14ac:dyDescent="0.3">
      <c r="A31">
        <f>Input!G32</f>
        <v>28</v>
      </c>
      <c r="B31">
        <f t="shared" si="0"/>
        <v>28</v>
      </c>
      <c r="C31">
        <f t="shared" si="1"/>
        <v>3.3322045101752038</v>
      </c>
      <c r="D31">
        <f t="shared" si="2"/>
        <v>-0.14564714941552973</v>
      </c>
      <c r="E31" s="4">
        <f>Input!I32</f>
        <v>823.4290058571429</v>
      </c>
      <c r="F31">
        <f t="shared" si="3"/>
        <v>822.32296871428571</v>
      </c>
      <c r="G31">
        <f t="shared" si="10"/>
        <v>809.19759198157476</v>
      </c>
      <c r="H31">
        <f t="shared" si="4"/>
        <v>172.27551437558989</v>
      </c>
      <c r="I31">
        <f t="shared" si="5"/>
        <v>82708.012628855227</v>
      </c>
      <c r="N31" s="4">
        <f>Input!J32</f>
        <v>81.277944571428634</v>
      </c>
      <c r="O31">
        <f t="shared" si="6"/>
        <v>80.977734428571495</v>
      </c>
      <c r="P31">
        <f t="shared" si="7"/>
        <v>70.631534506782643</v>
      </c>
      <c r="Q31">
        <f t="shared" si="8"/>
        <v>107.04385282162364</v>
      </c>
      <c r="R31">
        <f t="shared" si="9"/>
        <v>6557.3934731842528</v>
      </c>
    </row>
    <row r="32" spans="1:18" ht="14.45" x14ac:dyDescent="0.3">
      <c r="A32">
        <f>Input!G33</f>
        <v>29</v>
      </c>
      <c r="B32">
        <f t="shared" si="0"/>
        <v>29</v>
      </c>
      <c r="C32">
        <f t="shared" si="1"/>
        <v>3.3672958299864741</v>
      </c>
      <c r="D32">
        <f t="shared" si="2"/>
        <v>-4.5224972949338089E-2</v>
      </c>
      <c r="E32" s="4">
        <f>Input!I33</f>
        <v>900.80421857142846</v>
      </c>
      <c r="F32">
        <f t="shared" si="3"/>
        <v>899.69818142857127</v>
      </c>
      <c r="G32">
        <f t="shared" si="10"/>
        <v>878.0502813954987</v>
      </c>
      <c r="H32">
        <f t="shared" si="4"/>
        <v>468.63157584190355</v>
      </c>
      <c r="I32">
        <f t="shared" si="5"/>
        <v>47846.014487019427</v>
      </c>
      <c r="N32" s="4">
        <f>Input!J33</f>
        <v>77.375212714285567</v>
      </c>
      <c r="O32">
        <f t="shared" si="6"/>
        <v>77.075002571428428</v>
      </c>
      <c r="P32">
        <f t="shared" si="7"/>
        <v>68.852689413923983</v>
      </c>
      <c r="Q32">
        <f t="shared" si="8"/>
        <v>67.606433660070707</v>
      </c>
      <c r="R32">
        <f t="shared" si="9"/>
        <v>5940.5560213856988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3.4011973816621555</v>
      </c>
      <c r="D33">
        <f t="shared" si="2"/>
        <v>5.1792398388161881E-2</v>
      </c>
      <c r="E33" s="4">
        <f>Input!I34</f>
        <v>981.75035199999991</v>
      </c>
      <c r="F33">
        <f t="shared" si="3"/>
        <v>980.64431485714272</v>
      </c>
      <c r="G33">
        <f t="shared" si="10"/>
        <v>944.58668080725317</v>
      </c>
      <c r="H33">
        <f t="shared" si="4"/>
        <v>1300.1529732757538</v>
      </c>
      <c r="I33">
        <f t="shared" si="5"/>
        <v>23165.119759094385</v>
      </c>
      <c r="N33" s="4">
        <f>Input!J34</f>
        <v>80.946133428571443</v>
      </c>
      <c r="O33">
        <f t="shared" si="6"/>
        <v>80.645923285714304</v>
      </c>
      <c r="P33">
        <f t="shared" si="7"/>
        <v>66.536399411754431</v>
      </c>
      <c r="Q33">
        <f t="shared" si="8"/>
        <v>199.07866394984362</v>
      </c>
      <c r="R33">
        <f t="shared" si="9"/>
        <v>6503.7649426053167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3.4339872044851463</v>
      </c>
      <c r="D34">
        <f t="shared" si="2"/>
        <v>0.14562829260744908</v>
      </c>
      <c r="E34" s="4">
        <f>Input!I35</f>
        <v>1048.4286035714288</v>
      </c>
      <c r="F34">
        <f t="shared" si="3"/>
        <v>1047.3225664285717</v>
      </c>
      <c r="G34">
        <f t="shared" si="10"/>
        <v>1008.3830807244805</v>
      </c>
      <c r="H34">
        <f t="shared" si="4"/>
        <v>1516.283546899125</v>
      </c>
      <c r="I34">
        <f t="shared" si="5"/>
        <v>7815.3590027655409</v>
      </c>
      <c r="N34" s="4">
        <f>Input!J35</f>
        <v>66.678251571428859</v>
      </c>
      <c r="O34">
        <f t="shared" si="6"/>
        <v>66.37804142857172</v>
      </c>
      <c r="P34">
        <f t="shared" si="7"/>
        <v>63.796399917227298</v>
      </c>
      <c r="Q34">
        <f t="shared" si="8"/>
        <v>6.664872893096712</v>
      </c>
      <c r="R34">
        <f t="shared" si="9"/>
        <v>4406.0443838931833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3.4657359027997265</v>
      </c>
      <c r="D35">
        <f t="shared" si="2"/>
        <v>0.23648476086985618</v>
      </c>
      <c r="E35" s="4">
        <f>Input!I36</f>
        <v>1109.5292668571428</v>
      </c>
      <c r="F35">
        <f t="shared" si="3"/>
        <v>1108.4232297142858</v>
      </c>
      <c r="G35">
        <f t="shared" si="10"/>
        <v>1069.1222839386717</v>
      </c>
      <c r="H35">
        <f t="shared" si="4"/>
        <v>1544.5643388577585</v>
      </c>
      <c r="I35">
        <f t="shared" si="5"/>
        <v>765.36970477126226</v>
      </c>
      <c r="N35" s="4">
        <f>Input!J36</f>
        <v>61.100663285714063</v>
      </c>
      <c r="O35">
        <f t="shared" si="6"/>
        <v>60.800453142856917</v>
      </c>
      <c r="P35">
        <f t="shared" si="7"/>
        <v>60.739203214191313</v>
      </c>
      <c r="Q35">
        <f t="shared" si="8"/>
        <v>3.7515537615414795E-3</v>
      </c>
      <c r="R35">
        <f t="shared" si="9"/>
        <v>3696.6951023767397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3.4965075614664802</v>
      </c>
      <c r="D36">
        <f t="shared" si="2"/>
        <v>0.32454519728005021</v>
      </c>
      <c r="E36" s="4">
        <f>Input!I37</f>
        <v>1164.9891397142856</v>
      </c>
      <c r="F36">
        <f t="shared" si="3"/>
        <v>1163.8831025714285</v>
      </c>
      <c r="G36">
        <f t="shared" si="10"/>
        <v>1126.5837984813597</v>
      </c>
      <c r="H36">
        <f t="shared" si="4"/>
        <v>1391.238085603419</v>
      </c>
      <c r="I36">
        <f t="shared" si="5"/>
        <v>887.8134525588506</v>
      </c>
      <c r="N36" s="4">
        <f>Input!J37</f>
        <v>55.459872857142727</v>
      </c>
      <c r="O36">
        <f t="shared" si="6"/>
        <v>55.159662714285581</v>
      </c>
      <c r="P36">
        <f t="shared" si="7"/>
        <v>57.461514542688015</v>
      </c>
      <c r="Q36">
        <f t="shared" si="8"/>
        <v>5.2985218399196281</v>
      </c>
      <c r="R36">
        <f t="shared" si="9"/>
        <v>3042.5883907537468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3.5263605246161616</v>
      </c>
      <c r="D37">
        <f t="shared" si="2"/>
        <v>0.40997656747585498</v>
      </c>
      <c r="E37" s="4">
        <f>Input!I38</f>
        <v>1216.5462807142856</v>
      </c>
      <c r="F37">
        <f t="shared" si="3"/>
        <v>1215.4402435714285</v>
      </c>
      <c r="G37">
        <f t="shared" si="10"/>
        <v>1180.6325717644268</v>
      </c>
      <c r="H37">
        <f t="shared" si="4"/>
        <v>1211.5740166239427</v>
      </c>
      <c r="I37">
        <f t="shared" si="5"/>
        <v>7029.9793144288788</v>
      </c>
      <c r="N37" s="4">
        <f>Input!J38</f>
        <v>51.557141000000001</v>
      </c>
      <c r="O37">
        <f t="shared" si="6"/>
        <v>51.256930857142855</v>
      </c>
      <c r="P37">
        <f t="shared" si="7"/>
        <v>54.048773283067028</v>
      </c>
      <c r="Q37">
        <f t="shared" si="8"/>
        <v>7.7943841311901725</v>
      </c>
      <c r="R37">
        <f t="shared" si="9"/>
        <v>2627.2729608939235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3.5553480614894135</v>
      </c>
      <c r="D38">
        <f t="shared" si="2"/>
        <v>0.49293131408732371</v>
      </c>
      <c r="E38" s="4">
        <f>Input!I39</f>
        <v>1258.875910142857</v>
      </c>
      <c r="F38">
        <f t="shared" si="3"/>
        <v>1257.769873</v>
      </c>
      <c r="G38">
        <f t="shared" si="10"/>
        <v>1231.2071510161054</v>
      </c>
      <c r="H38">
        <f t="shared" si="4"/>
        <v>705.57819919367546</v>
      </c>
      <c r="I38">
        <f t="shared" si="5"/>
        <v>18068.615734250936</v>
      </c>
      <c r="N38" s="4">
        <f>Input!J39</f>
        <v>42.329629428571479</v>
      </c>
      <c r="O38">
        <f t="shared" si="6"/>
        <v>42.029419285714333</v>
      </c>
      <c r="P38">
        <f t="shared" si="7"/>
        <v>50.574579251678692</v>
      </c>
      <c r="Q38">
        <f t="shared" si="8"/>
        <v>73.019758843920002</v>
      </c>
      <c r="R38">
        <f t="shared" si="9"/>
        <v>1766.472085494376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3.5835189384561099</v>
      </c>
      <c r="D39">
        <f t="shared" si="2"/>
        <v>0.57354899370644052</v>
      </c>
      <c r="E39" s="4">
        <f>Input!I40</f>
        <v>1297.7294222857142</v>
      </c>
      <c r="F39">
        <f t="shared" si="3"/>
        <v>1296.6233851428572</v>
      </c>
      <c r="G39">
        <f t="shared" si="10"/>
        <v>1278.3079329696695</v>
      </c>
      <c r="H39">
        <f t="shared" si="4"/>
        <v>335.45578830832324</v>
      </c>
      <c r="I39">
        <f t="shared" si="5"/>
        <v>32949.63133392272</v>
      </c>
      <c r="N39" s="4">
        <f>Input!J40</f>
        <v>38.853512142857198</v>
      </c>
      <c r="O39">
        <f t="shared" si="6"/>
        <v>38.553302000000052</v>
      </c>
      <c r="P39">
        <f t="shared" si="7"/>
        <v>47.100781953564152</v>
      </c>
      <c r="Q39">
        <f t="shared" si="8"/>
        <v>73.059413556580139</v>
      </c>
      <c r="R39">
        <f t="shared" si="9"/>
        <v>1486.3570951032079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3.6109179126442243</v>
      </c>
      <c r="D40">
        <f t="shared" si="2"/>
        <v>0.65195768952379662</v>
      </c>
      <c r="E40" s="4">
        <f>Input!I41</f>
        <v>1332.9804125714286</v>
      </c>
      <c r="F40">
        <f t="shared" si="3"/>
        <v>1331.8743754285715</v>
      </c>
      <c r="G40">
        <f t="shared" si="10"/>
        <v>1321.9859720818772</v>
      </c>
      <c r="H40">
        <f t="shared" si="4"/>
        <v>97.780520746915101</v>
      </c>
      <c r="I40">
        <f t="shared" si="5"/>
        <v>50714.306853464092</v>
      </c>
      <c r="N40" s="4">
        <f>Input!J41</f>
        <v>35.250990285714352</v>
      </c>
      <c r="O40">
        <f t="shared" si="6"/>
        <v>34.950780142857205</v>
      </c>
      <c r="P40">
        <f t="shared" si="7"/>
        <v>43.678039112207571</v>
      </c>
      <c r="Q40">
        <f t="shared" si="8"/>
        <v>76.16504911810641</v>
      </c>
      <c r="R40">
        <f t="shared" si="9"/>
        <v>1221.5570325943415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3.6375861597263857</v>
      </c>
      <c r="D41">
        <f t="shared" si="2"/>
        <v>0.72827523554179163</v>
      </c>
      <c r="E41" s="4">
        <f>Input!I42</f>
        <v>1366.3985409999998</v>
      </c>
      <c r="F41">
        <f t="shared" si="3"/>
        <v>1365.2925038571427</v>
      </c>
      <c r="G41">
        <f t="shared" si="10"/>
        <v>1362.3326555137132</v>
      </c>
      <c r="H41">
        <f t="shared" si="4"/>
        <v>8.7607022161022652</v>
      </c>
      <c r="I41">
        <f t="shared" si="5"/>
        <v>70514.176584587418</v>
      </c>
      <c r="N41" s="4">
        <f>Input!J42</f>
        <v>33.418128428571208</v>
      </c>
      <c r="O41">
        <f t="shared" si="6"/>
        <v>33.117918285714062</v>
      </c>
      <c r="P41">
        <f t="shared" si="7"/>
        <v>40.346683431835963</v>
      </c>
      <c r="Q41">
        <f t="shared" si="8"/>
        <v>52.255045537786792</v>
      </c>
      <c r="R41">
        <f t="shared" si="9"/>
        <v>1096.7965115792338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3.6635616461296463</v>
      </c>
      <c r="D42">
        <f t="shared" si="2"/>
        <v>0.80261028174161053</v>
      </c>
      <c r="E42" s="4">
        <f>Input!I43</f>
        <v>1398.4894247142856</v>
      </c>
      <c r="F42">
        <f t="shared" si="3"/>
        <v>1397.3833875714286</v>
      </c>
      <c r="G42">
        <f t="shared" si="10"/>
        <v>1399.470424624933</v>
      </c>
      <c r="H42">
        <f t="shared" si="4"/>
        <v>4.3557236627005187</v>
      </c>
      <c r="I42">
        <f t="shared" si="5"/>
        <v>91616.892410476066</v>
      </c>
      <c r="N42" s="4">
        <f>Input!J43</f>
        <v>32.090883714285837</v>
      </c>
      <c r="O42">
        <f t="shared" si="6"/>
        <v>31.790673571428695</v>
      </c>
      <c r="P42">
        <f t="shared" si="7"/>
        <v>37.137769111219683</v>
      </c>
      <c r="Q42">
        <f t="shared" si="8"/>
        <v>28.591430711652681</v>
      </c>
      <c r="R42">
        <f t="shared" si="9"/>
        <v>1010.6469261251349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3.6888794541139363</v>
      </c>
      <c r="D43">
        <f t="shared" si="2"/>
        <v>0.87506322437270956</v>
      </c>
      <c r="E43" s="4">
        <f>Input!I44</f>
        <v>1430.4855051428569</v>
      </c>
      <c r="F43">
        <f t="shared" si="3"/>
        <v>1429.3794679999999</v>
      </c>
      <c r="G43">
        <f t="shared" si="10"/>
        <v>1433.544624226101</v>
      </c>
      <c r="H43">
        <f t="shared" si="4"/>
        <v>17.34852638782867</v>
      </c>
      <c r="I43">
        <f t="shared" si="5"/>
        <v>113405.29346302251</v>
      </c>
      <c r="N43" s="4">
        <f>Input!J44</f>
        <v>31.996080428571304</v>
      </c>
      <c r="O43">
        <f t="shared" si="6"/>
        <v>31.695870285714161</v>
      </c>
      <c r="P43">
        <f t="shared" si="7"/>
        <v>34.074199601167841</v>
      </c>
      <c r="Q43">
        <f t="shared" si="8"/>
        <v>5.6564503327463704</v>
      </c>
      <c r="R43">
        <f t="shared" si="9"/>
        <v>1004.6281931688179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3.713572066704308</v>
      </c>
      <c r="D44">
        <f t="shared" si="2"/>
        <v>0.94572702135435538</v>
      </c>
      <c r="E44" s="4">
        <f>Input!I45</f>
        <v>1460.4117157142857</v>
      </c>
      <c r="F44">
        <f t="shared" si="3"/>
        <v>1459.3056785714286</v>
      </c>
      <c r="G44">
        <f t="shared" si="10"/>
        <v>1464.716488418487</v>
      </c>
      <c r="H44">
        <f t="shared" si="4"/>
        <v>29.27686320102325</v>
      </c>
      <c r="I44">
        <f t="shared" si="5"/>
        <v>135371.66703928335</v>
      </c>
      <c r="N44" s="4">
        <f>Input!J45</f>
        <v>29.926210571428783</v>
      </c>
      <c r="O44">
        <f t="shared" si="6"/>
        <v>29.62600042857164</v>
      </c>
      <c r="P44">
        <f t="shared" si="7"/>
        <v>31.171864192385996</v>
      </c>
      <c r="Q44">
        <f t="shared" si="8"/>
        <v>2.3896947762742884</v>
      </c>
      <c r="R44">
        <f t="shared" si="9"/>
        <v>877.69990139372703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3.7376696182833684</v>
      </c>
      <c r="D45">
        <f t="shared" si="2"/>
        <v>1.0146879094056036</v>
      </c>
      <c r="E45" s="4">
        <f>Input!I46</f>
        <v>1487.9678462857141</v>
      </c>
      <c r="F45">
        <f t="shared" si="3"/>
        <v>1486.8618091428571</v>
      </c>
      <c r="G45">
        <f t="shared" si="10"/>
        <v>1493.1572211974003</v>
      </c>
      <c r="H45">
        <f t="shared" si="4"/>
        <v>39.63221293648845</v>
      </c>
      <c r="I45">
        <f t="shared" si="5"/>
        <v>157108.87672281676</v>
      </c>
      <c r="N45" s="4">
        <f>Input!J46</f>
        <v>27.556130571428412</v>
      </c>
      <c r="O45">
        <f t="shared" si="6"/>
        <v>27.255920428571269</v>
      </c>
      <c r="P45">
        <f t="shared" si="7"/>
        <v>28.440732778913244</v>
      </c>
      <c r="Q45">
        <f t="shared" si="8"/>
        <v>1.4037803055228748</v>
      </c>
      <c r="R45">
        <f t="shared" si="9"/>
        <v>742.88519840860863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3.7612001156935624</v>
      </c>
      <c r="D46">
        <f t="shared" si="2"/>
        <v>1.0820260367821875</v>
      </c>
      <c r="E46" s="4">
        <f>Input!I47</f>
        <v>1513.0432929999999</v>
      </c>
      <c r="F46">
        <f t="shared" si="3"/>
        <v>1511.9372558571429</v>
      </c>
      <c r="G46">
        <f t="shared" si="10"/>
        <v>1519.0430968301441</v>
      </c>
      <c r="H46">
        <f t="shared" si="4"/>
        <v>50.492975933583352</v>
      </c>
      <c r="I46">
        <f t="shared" si="5"/>
        <v>178299.70472540523</v>
      </c>
      <c r="N46" s="4">
        <f>Input!J47</f>
        <v>25.075446714285818</v>
      </c>
      <c r="O46">
        <f t="shared" si="6"/>
        <v>24.775236571428675</v>
      </c>
      <c r="P46">
        <f t="shared" si="7"/>
        <v>25.885875632743883</v>
      </c>
      <c r="Q46">
        <f t="shared" si="8"/>
        <v>1.2335191245191262</v>
      </c>
      <c r="R46">
        <f t="shared" si="9"/>
        <v>613.81234717025688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3.784189633918261</v>
      </c>
      <c r="D47">
        <f t="shared" si="2"/>
        <v>1.147816023264598</v>
      </c>
      <c r="E47" s="4">
        <f>Input!I48</f>
        <v>1535.0692368571429</v>
      </c>
      <c r="F47">
        <f t="shared" si="3"/>
        <v>1533.9631997142858</v>
      </c>
      <c r="G47">
        <f t="shared" si="10"/>
        <v>1542.5514854468749</v>
      </c>
      <c r="H47">
        <f t="shared" si="4"/>
        <v>73.758651824594466</v>
      </c>
      <c r="I47">
        <f t="shared" si="5"/>
        <v>198705.4416976276</v>
      </c>
      <c r="N47" s="4">
        <f>Input!J48</f>
        <v>22.02594385714292</v>
      </c>
      <c r="O47">
        <f t="shared" si="6"/>
        <v>21.725733714285777</v>
      </c>
      <c r="P47">
        <f t="shared" si="7"/>
        <v>23.508388616730851</v>
      </c>
      <c r="Q47">
        <f t="shared" si="8"/>
        <v>3.1778585012114569</v>
      </c>
      <c r="R47">
        <f t="shared" si="9"/>
        <v>472.00750542405365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3.8066624897703196</v>
      </c>
      <c r="D48">
        <f t="shared" si="2"/>
        <v>1.2121274572092939</v>
      </c>
      <c r="E48" s="4">
        <f>Input!I49</f>
        <v>1554.5354942857143</v>
      </c>
      <c r="F48">
        <f t="shared" si="3"/>
        <v>1553.4294571428572</v>
      </c>
      <c r="G48">
        <f t="shared" si="10"/>
        <v>1563.8576999183763</v>
      </c>
      <c r="H48">
        <f t="shared" si="4"/>
        <v>108.74824738516502</v>
      </c>
      <c r="I48">
        <f t="shared" si="5"/>
        <v>218154.47837285759</v>
      </c>
      <c r="N48" s="4">
        <f>Input!J49</f>
        <v>19.466257428571453</v>
      </c>
      <c r="O48">
        <f t="shared" si="6"/>
        <v>19.16604728571431</v>
      </c>
      <c r="P48">
        <f t="shared" si="7"/>
        <v>21.30621447150142</v>
      </c>
      <c r="Q48">
        <f t="shared" si="8"/>
        <v>4.5803155831199183</v>
      </c>
      <c r="R48">
        <f t="shared" si="9"/>
        <v>367.33736855823685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3.8286413964890951</v>
      </c>
      <c r="D49">
        <f t="shared" si="2"/>
        <v>1.2750253379649203</v>
      </c>
      <c r="E49" s="4">
        <f>Input!I50</f>
        <v>1570.9680491428574</v>
      </c>
      <c r="F49">
        <f t="shared" si="3"/>
        <v>1569.8620120000003</v>
      </c>
      <c r="G49">
        <f t="shared" si="10"/>
        <v>1583.132558117604</v>
      </c>
      <c r="H49">
        <f t="shared" si="4"/>
        <v>176.10739425944854</v>
      </c>
      <c r="I49">
        <f t="shared" si="5"/>
        <v>236531.41842708469</v>
      </c>
      <c r="N49" s="4">
        <f>Input!J50</f>
        <v>16.432554857143032</v>
      </c>
      <c r="O49">
        <f t="shared" si="6"/>
        <v>16.132344714285889</v>
      </c>
      <c r="P49">
        <f t="shared" si="7"/>
        <v>19.274858199227765</v>
      </c>
      <c r="Q49">
        <f t="shared" si="8"/>
        <v>9.8753910030415355</v>
      </c>
      <c r="R49">
        <f t="shared" si="9"/>
        <v>260.25254598054784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3.8501476017100584</v>
      </c>
      <c r="D50">
        <f t="shared" si="2"/>
        <v>1.3365704707052422</v>
      </c>
      <c r="E50" s="4">
        <f>Input!I51</f>
        <v>1584.6355107142861</v>
      </c>
      <c r="F50">
        <f t="shared" si="3"/>
        <v>1583.529473571429</v>
      </c>
      <c r="G50">
        <f t="shared" si="10"/>
        <v>1600.5405577947517</v>
      </c>
      <c r="H50">
        <f t="shared" si="4"/>
        <v>289.37698645298082</v>
      </c>
      <c r="I50">
        <f t="shared" si="5"/>
        <v>253767.04263266668</v>
      </c>
      <c r="N50" s="4">
        <f>Input!J51</f>
        <v>13.667461571428703</v>
      </c>
      <c r="O50">
        <f t="shared" si="6"/>
        <v>13.36725142857156</v>
      </c>
      <c r="P50">
        <f t="shared" si="7"/>
        <v>17.407999677147739</v>
      </c>
      <c r="Q50">
        <f t="shared" si="8"/>
        <v>16.327646408371457</v>
      </c>
      <c r="R50">
        <f t="shared" si="9"/>
        <v>178.68341075464841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3.8712010109078911</v>
      </c>
      <c r="D51">
        <f t="shared" si="2"/>
        <v>1.3968198196909896</v>
      </c>
      <c r="E51" s="4">
        <f>Input!I52</f>
        <v>1597.3391397142857</v>
      </c>
      <c r="F51">
        <f t="shared" si="3"/>
        <v>1596.2331025714286</v>
      </c>
      <c r="G51">
        <f t="shared" si="10"/>
        <v>1616.2385677545819</v>
      </c>
      <c r="H51">
        <f t="shared" si="4"/>
        <v>400.21863719435964</v>
      </c>
      <c r="I51">
        <f t="shared" si="5"/>
        <v>269829.30805141799</v>
      </c>
      <c r="N51" s="4">
        <f>Input!J52</f>
        <v>12.703628999999637</v>
      </c>
      <c r="O51">
        <f t="shared" si="6"/>
        <v>12.403418857142494</v>
      </c>
      <c r="P51">
        <f t="shared" si="7"/>
        <v>15.698009959830161</v>
      </c>
      <c r="Q51">
        <f t="shared" si="8"/>
        <v>10.854330533908737</v>
      </c>
      <c r="R51">
        <f t="shared" si="9"/>
        <v>153.844799345718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3.8918202981106265</v>
      </c>
      <c r="D52">
        <f t="shared" si="2"/>
        <v>1.4558268251047655</v>
      </c>
      <c r="E52" s="4">
        <f>Input!I53</f>
        <v>1609.2527420000001</v>
      </c>
      <c r="F52">
        <f t="shared" si="3"/>
        <v>1608.146704857143</v>
      </c>
      <c r="G52">
        <f t="shared" si="10"/>
        <v>1630.3749474518308</v>
      </c>
      <c r="H52">
        <f t="shared" si="4"/>
        <v>494.09476884829297</v>
      </c>
      <c r="I52">
        <f t="shared" si="5"/>
        <v>284715.45751501591</v>
      </c>
      <c r="N52" s="4">
        <f>Input!J53</f>
        <v>11.913602285714433</v>
      </c>
      <c r="O52">
        <f t="shared" si="6"/>
        <v>11.61339214285729</v>
      </c>
      <c r="P52">
        <f t="shared" si="7"/>
        <v>14.136379697248932</v>
      </c>
      <c r="Q52">
        <f t="shared" si="8"/>
        <v>6.3654661996151214</v>
      </c>
      <c r="R52">
        <f t="shared" si="9"/>
        <v>134.87087706377943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3.912023005428146</v>
      </c>
      <c r="D53">
        <f t="shared" si="2"/>
        <v>1.513641687875563</v>
      </c>
      <c r="E53" s="4">
        <f>Input!I54</f>
        <v>1619.4756871428569</v>
      </c>
      <c r="F53">
        <f t="shared" si="3"/>
        <v>1618.3696499999999</v>
      </c>
      <c r="G53">
        <f t="shared" si="10"/>
        <v>1643.0890165124099</v>
      </c>
      <c r="H53">
        <f t="shared" si="4"/>
        <v>611.04708077485861</v>
      </c>
      <c r="I53">
        <f t="shared" si="5"/>
        <v>298445.23784147803</v>
      </c>
      <c r="N53" s="4">
        <f>Input!J54</f>
        <v>10.222945142856815</v>
      </c>
      <c r="O53">
        <f t="shared" si="6"/>
        <v>9.9227349999996726</v>
      </c>
      <c r="P53">
        <f t="shared" si="7"/>
        <v>12.714069060579094</v>
      </c>
      <c r="Q53">
        <f t="shared" si="8"/>
        <v>7.7915458377508013</v>
      </c>
      <c r="R53">
        <f t="shared" si="9"/>
        <v>98.460669880218504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3.9318256327243257</v>
      </c>
      <c r="D54">
        <f t="shared" si="2"/>
        <v>1.5703116262969872</v>
      </c>
      <c r="E54" s="4">
        <f>Input!I55</f>
        <v>1628.7822014285714</v>
      </c>
      <c r="F54">
        <f t="shared" si="3"/>
        <v>1627.6761642857143</v>
      </c>
      <c r="G54">
        <f t="shared" si="10"/>
        <v>1654.5108053285412</v>
      </c>
      <c r="H54">
        <f t="shared" si="4"/>
        <v>720.09795989736938</v>
      </c>
      <c r="I54">
        <f t="shared" si="5"/>
        <v>311055.17392325826</v>
      </c>
      <c r="N54" s="4">
        <f>Input!J55</f>
        <v>9.3065142857144565</v>
      </c>
      <c r="O54">
        <f t="shared" si="6"/>
        <v>9.0063041428573136</v>
      </c>
      <c r="P54">
        <f t="shared" si="7"/>
        <v>11.421788816131359</v>
      </c>
      <c r="Q54">
        <f t="shared" si="8"/>
        <v>5.8345662068218225</v>
      </c>
      <c r="R54">
        <f t="shared" si="9"/>
        <v>81.113514313648807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3.9512437185814275</v>
      </c>
      <c r="D55">
        <f t="shared" si="2"/>
        <v>1.6258811077261595</v>
      </c>
      <c r="E55" s="4">
        <f>Input!I56</f>
        <v>1637.0932819999998</v>
      </c>
      <c r="F55">
        <f t="shared" si="3"/>
        <v>1635.9872448571427</v>
      </c>
      <c r="G55">
        <f t="shared" si="10"/>
        <v>1664.7610272744168</v>
      </c>
      <c r="H55">
        <f t="shared" si="4"/>
        <v>827.93055459663253</v>
      </c>
      <c r="I55">
        <f t="shared" si="5"/>
        <v>322593.8142541282</v>
      </c>
      <c r="N55" s="4">
        <f>Input!J56</f>
        <v>8.3110805714284197</v>
      </c>
      <c r="O55">
        <f t="shared" si="6"/>
        <v>8.0108704285712768</v>
      </c>
      <c r="P55">
        <f t="shared" si="7"/>
        <v>10.250221945875724</v>
      </c>
      <c r="Q55">
        <f t="shared" si="8"/>
        <v>5.0146952180537303</v>
      </c>
      <c r="R55">
        <f t="shared" si="9"/>
        <v>64.174045023357749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3.970291913552122</v>
      </c>
      <c r="D56">
        <f t="shared" si="2"/>
        <v>1.6803920582118446</v>
      </c>
      <c r="E56" s="4">
        <f>Input!I57</f>
        <v>1644.6143360000001</v>
      </c>
      <c r="F56">
        <f t="shared" si="3"/>
        <v>1643.508298857143</v>
      </c>
      <c r="G56">
        <f t="shared" si="10"/>
        <v>1673.9512219284675</v>
      </c>
      <c r="H56">
        <f t="shared" si="4"/>
        <v>926.77156512657893</v>
      </c>
      <c r="I56">
        <f t="shared" si="5"/>
        <v>333117.846644526</v>
      </c>
      <c r="N56" s="4">
        <f>Input!J57</f>
        <v>7.5210540000002766</v>
      </c>
      <c r="O56">
        <f t="shared" si="6"/>
        <v>7.2208438571431337</v>
      </c>
      <c r="P56">
        <f t="shared" si="7"/>
        <v>9.1901946540506216</v>
      </c>
      <c r="Q56">
        <f t="shared" si="8"/>
        <v>3.8783425612801579</v>
      </c>
      <c r="R56">
        <f t="shared" si="9"/>
        <v>52.14058600924173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3.9889840465642745</v>
      </c>
      <c r="D57">
        <f t="shared" si="2"/>
        <v>1.7338840525275738</v>
      </c>
      <c r="E57" s="4">
        <f>Input!I58</f>
        <v>1652.1511904285712</v>
      </c>
      <c r="F57">
        <f t="shared" si="3"/>
        <v>1651.0451532857142</v>
      </c>
      <c r="G57">
        <f t="shared" si="10"/>
        <v>1682.1840267817809</v>
      </c>
      <c r="H57">
        <f t="shared" si="4"/>
        <v>969.62944260404572</v>
      </c>
      <c r="I57">
        <f t="shared" si="5"/>
        <v>342688.97665819724</v>
      </c>
      <c r="N57" s="4">
        <f>Input!J58</f>
        <v>7.5368544285711323</v>
      </c>
      <c r="O57">
        <f t="shared" si="6"/>
        <v>7.2366442857139894</v>
      </c>
      <c r="P57">
        <f t="shared" si="7"/>
        <v>8.2328048533133114</v>
      </c>
      <c r="Q57">
        <f t="shared" si="8"/>
        <v>0.99233587643980325</v>
      </c>
      <c r="R57">
        <f t="shared" si="9"/>
        <v>52.369020517956933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4.0073331852324712</v>
      </c>
      <c r="D58">
        <f t="shared" si="2"/>
        <v>1.7863944867674526</v>
      </c>
      <c r="E58" s="4">
        <f>Input!I59</f>
        <v>1659.6722444285713</v>
      </c>
      <c r="F58">
        <f t="shared" si="3"/>
        <v>1658.5662072857142</v>
      </c>
      <c r="G58">
        <f t="shared" si="10"/>
        <v>1689.5535421672073</v>
      </c>
      <c r="H58">
        <f t="shared" si="4"/>
        <v>960.21492305779884</v>
      </c>
      <c r="I58">
        <f t="shared" si="5"/>
        <v>351371.46236482885</v>
      </c>
      <c r="N58" s="4">
        <f>Input!J59</f>
        <v>7.5210540000000492</v>
      </c>
      <c r="O58">
        <f t="shared" si="6"/>
        <v>7.2208438571429063</v>
      </c>
      <c r="P58">
        <f t="shared" si="7"/>
        <v>7.369515385426479</v>
      </c>
      <c r="Q58">
        <f t="shared" si="8"/>
        <v>2.2103223322173148E-2</v>
      </c>
      <c r="R58">
        <f t="shared" si="9"/>
        <v>52.140586009238447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4.0253516907351496</v>
      </c>
      <c r="D59">
        <f t="shared" si="2"/>
        <v>1.8379587353901528</v>
      </c>
      <c r="E59" s="4">
        <f>Input!I60</f>
        <v>1667.2407000000001</v>
      </c>
      <c r="F59">
        <f t="shared" si="3"/>
        <v>1666.134662857143</v>
      </c>
      <c r="G59">
        <f t="shared" si="10"/>
        <v>1696.1457605346291</v>
      </c>
      <c r="H59">
        <f t="shared" si="4"/>
        <v>900.66598380761025</v>
      </c>
      <c r="I59">
        <f t="shared" si="5"/>
        <v>359230.20477281284</v>
      </c>
      <c r="N59" s="4">
        <f>Input!J60</f>
        <v>7.5684555714287853</v>
      </c>
      <c r="O59">
        <f t="shared" si="6"/>
        <v>7.2682454285716425</v>
      </c>
      <c r="P59">
        <f t="shared" si="7"/>
        <v>6.5922183674216672</v>
      </c>
      <c r="Q59">
        <f t="shared" si="8"/>
        <v>0.45701258740707235</v>
      </c>
      <c r="R59">
        <f t="shared" si="9"/>
        <v>52.827391609952578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4.0430512678345503</v>
      </c>
      <c r="D60">
        <f t="shared" si="2"/>
        <v>1.888610294362925</v>
      </c>
      <c r="E60" s="4">
        <f>Input!I61</f>
        <v>1674.8881582857143</v>
      </c>
      <c r="F60">
        <f t="shared" si="3"/>
        <v>1673.7821211428572</v>
      </c>
      <c r="G60">
        <f t="shared" si="10"/>
        <v>1702.039036744485</v>
      </c>
      <c r="H60">
        <f t="shared" si="4"/>
        <v>798.45327931751228</v>
      </c>
      <c r="I60">
        <f t="shared" si="5"/>
        <v>366329.30185632652</v>
      </c>
      <c r="N60" s="4">
        <f>Input!J61</f>
        <v>7.647458285714265</v>
      </c>
      <c r="O60">
        <f t="shared" si="6"/>
        <v>7.3472481428571221</v>
      </c>
      <c r="P60">
        <f t="shared" si="7"/>
        <v>5.8932762098558529</v>
      </c>
      <c r="Q60">
        <f t="shared" si="8"/>
        <v>2.1140343819554475</v>
      </c>
      <c r="R60">
        <f t="shared" si="9"/>
        <v>53.982055272717432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4.0604430105464191</v>
      </c>
      <c r="D61">
        <f t="shared" si="2"/>
        <v>1.9383809118563418</v>
      </c>
      <c r="E61" s="4">
        <f>Input!I62</f>
        <v>1682.4250127142857</v>
      </c>
      <c r="F61">
        <f t="shared" si="3"/>
        <v>1681.3189755714286</v>
      </c>
      <c r="G61">
        <f t="shared" si="10"/>
        <v>1707.3045808027325</v>
      </c>
      <c r="H61">
        <f t="shared" si="4"/>
        <v>675.25167923716901</v>
      </c>
      <c r="I61">
        <f t="shared" si="5"/>
        <v>372730.98402507027</v>
      </c>
      <c r="N61" s="4">
        <f>Input!J62</f>
        <v>7.5368544285713597</v>
      </c>
      <c r="O61">
        <f t="shared" si="6"/>
        <v>7.2366442857142168</v>
      </c>
      <c r="P61">
        <f t="shared" si="7"/>
        <v>5.2655440582475492</v>
      </c>
      <c r="Q61">
        <f t="shared" si="8"/>
        <v>3.8852361067191485</v>
      </c>
      <c r="R61">
        <f t="shared" si="9"/>
        <v>52.36902051796023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4.0775374439057197</v>
      </c>
      <c r="D62">
        <f t="shared" si="2"/>
        <v>1.9873007077668363</v>
      </c>
      <c r="E62" s="4">
        <f>Input!I63</f>
        <v>1689.5352528571427</v>
      </c>
      <c r="F62">
        <f t="shared" si="3"/>
        <v>1688.4292157142856</v>
      </c>
      <c r="G62">
        <f t="shared" si="10"/>
        <v>1712.0069584818305</v>
      </c>
      <c r="H62">
        <f t="shared" si="4"/>
        <v>555.90995401251132</v>
      </c>
      <c r="I62">
        <f t="shared" si="5"/>
        <v>378494.85922874132</v>
      </c>
      <c r="N62" s="4">
        <f>Input!J63</f>
        <v>7.1102401428570374</v>
      </c>
      <c r="O62">
        <f t="shared" si="6"/>
        <v>6.8100299999998946</v>
      </c>
      <c r="P62">
        <f t="shared" si="7"/>
        <v>4.7023776790979444</v>
      </c>
      <c r="Q62">
        <f t="shared" si="8"/>
        <v>4.4421983058033776</v>
      </c>
      <c r="R62">
        <f t="shared" si="9"/>
        <v>46.376508600898561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4.0943445622221004</v>
      </c>
      <c r="D63">
        <f t="shared" si="2"/>
        <v>2.0353982831938415</v>
      </c>
      <c r="E63" s="4">
        <f>Input!I64</f>
        <v>1696.8034982857141</v>
      </c>
      <c r="F63">
        <f t="shared" si="3"/>
        <v>1695.697461142857</v>
      </c>
      <c r="G63">
        <f t="shared" si="10"/>
        <v>1716.2045886383003</v>
      </c>
      <c r="H63">
        <f t="shared" si="4"/>
        <v>420.54227811436368</v>
      </c>
      <c r="I63">
        <f t="shared" si="5"/>
        <v>383677.40599290066</v>
      </c>
      <c r="N63" s="4">
        <f>Input!J64</f>
        <v>7.2682454285713902</v>
      </c>
      <c r="O63">
        <f t="shared" si="6"/>
        <v>6.9680352857142474</v>
      </c>
      <c r="P63">
        <f t="shared" si="7"/>
        <v>4.1976301564698177</v>
      </c>
      <c r="Q63">
        <f t="shared" si="8"/>
        <v>7.6751445801438445</v>
      </c>
      <c r="R63">
        <f t="shared" si="9"/>
        <v>48.55351574295883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4.1108738641733114</v>
      </c>
      <c r="D64">
        <f t="shared" si="2"/>
        <v>2.0827008208679691</v>
      </c>
      <c r="E64" s="4">
        <f>Input!I65</f>
        <v>1703.2817171428574</v>
      </c>
      <c r="F64">
        <f t="shared" si="3"/>
        <v>1702.1756800000003</v>
      </c>
      <c r="G64">
        <f t="shared" si="10"/>
        <v>1719.9502288245644</v>
      </c>
      <c r="H64">
        <f t="shared" si="4"/>
        <v>315.93458591681429</v>
      </c>
      <c r="I64">
        <f t="shared" si="5"/>
        <v>388331.66214378568</v>
      </c>
      <c r="N64" s="4">
        <f>Input!J65</f>
        <v>6.4782188571432471</v>
      </c>
      <c r="O64">
        <f t="shared" si="6"/>
        <v>6.1780087142861042</v>
      </c>
      <c r="P64">
        <f t="shared" si="7"/>
        <v>3.7456401862640427</v>
      </c>
      <c r="Q64">
        <f t="shared" si="8"/>
        <v>5.9164166561122098</v>
      </c>
      <c r="R64">
        <f t="shared" si="9"/>
        <v>38.167791673795044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4.1271343850450917</v>
      </c>
      <c r="D65">
        <f t="shared" si="2"/>
        <v>2.1292341774131303</v>
      </c>
      <c r="E65" s="4">
        <f>Input!I66</f>
        <v>1709.1595155714288</v>
      </c>
      <c r="F65">
        <f t="shared" si="3"/>
        <v>1708.0534784285717</v>
      </c>
      <c r="G65">
        <f t="shared" si="10"/>
        <v>1723.2914430759529</v>
      </c>
      <c r="H65">
        <f t="shared" si="4"/>
        <v>232.19556659483939</v>
      </c>
      <c r="I65">
        <f t="shared" si="5"/>
        <v>392507.06557014846</v>
      </c>
      <c r="N65" s="4">
        <f>Input!J66</f>
        <v>5.8777984285713956</v>
      </c>
      <c r="O65">
        <f t="shared" si="6"/>
        <v>5.5775882857142527</v>
      </c>
      <c r="P65">
        <f t="shared" si="7"/>
        <v>3.3412142513884628</v>
      </c>
      <c r="Q65">
        <f t="shared" si="8"/>
        <v>5.0013688214066088</v>
      </c>
      <c r="R65">
        <f t="shared" si="9"/>
        <v>31.109491084936856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4.1431347263915326</v>
      </c>
      <c r="D66">
        <f t="shared" si="2"/>
        <v>2.1750229682267359</v>
      </c>
      <c r="E66" s="4">
        <f>Input!I67</f>
        <v>1714.6423007142857</v>
      </c>
      <c r="F66">
        <f t="shared" si="3"/>
        <v>1713.5362635714287</v>
      </c>
      <c r="G66">
        <f t="shared" si="10"/>
        <v>1726.2710476036061</v>
      </c>
      <c r="H66">
        <f t="shared" si="4"/>
        <v>162.17472434620197</v>
      </c>
      <c r="I66">
        <f t="shared" si="5"/>
        <v>396249.410988994</v>
      </c>
      <c r="N66" s="4">
        <f>Input!J67</f>
        <v>5.4827851428569829</v>
      </c>
      <c r="O66">
        <f t="shared" si="6"/>
        <v>5.1825749999998401</v>
      </c>
      <c r="P66">
        <f t="shared" si="7"/>
        <v>2.9796045276533354</v>
      </c>
      <c r="Q66">
        <f t="shared" si="8"/>
        <v>4.8530789020305818</v>
      </c>
      <c r="R66">
        <f t="shared" si="9"/>
        <v>26.859083630623342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4.1588830833596715</v>
      </c>
      <c r="D67">
        <f t="shared" si="2"/>
        <v>2.220090645675536</v>
      </c>
      <c r="E67" s="4">
        <f>Input!I68</f>
        <v>1719.2718570000002</v>
      </c>
      <c r="F67">
        <f t="shared" si="3"/>
        <v>1718.1658198571431</v>
      </c>
      <c r="G67">
        <f t="shared" si="10"/>
        <v>1728.9275316052588</v>
      </c>
      <c r="H67">
        <f t="shared" si="4"/>
        <v>115.81443974953058</v>
      </c>
      <c r="I67">
        <f t="shared" si="5"/>
        <v>399600.89331274165</v>
      </c>
      <c r="N67" s="4">
        <f>Input!J68</f>
        <v>4.6295562857144432</v>
      </c>
      <c r="O67">
        <f t="shared" si="6"/>
        <v>4.3293461428573004</v>
      </c>
      <c r="P67">
        <f t="shared" si="7"/>
        <v>2.6564840016527236</v>
      </c>
      <c r="Q67">
        <f t="shared" si="8"/>
        <v>2.7984677434755612</v>
      </c>
      <c r="R67">
        <f t="shared" si="9"/>
        <v>18.743238024673385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si="1"/>
        <v>4.1743872698956368</v>
      </c>
      <c r="D68">
        <f t="shared" si="2"/>
        <v>2.2644595712290116</v>
      </c>
      <c r="E68" s="4">
        <f>Input!I69</f>
        <v>1723.7276074285714</v>
      </c>
      <c r="F68">
        <f t="shared" si="3"/>
        <v>1722.6215702857144</v>
      </c>
      <c r="G68">
        <f t="shared" si="10"/>
        <v>1731.2954515768195</v>
      </c>
      <c r="H68">
        <f t="shared" si="4"/>
        <v>75.236216652182904</v>
      </c>
      <c r="I68">
        <f t="shared" si="5"/>
        <v>402600.21389615652</v>
      </c>
      <c r="N68" s="4">
        <f>Input!J69</f>
        <v>4.4557504285712639</v>
      </c>
      <c r="O68">
        <f t="shared" si="6"/>
        <v>4.155540285714121</v>
      </c>
      <c r="P68">
        <f t="shared" si="7"/>
        <v>2.3679199715606623</v>
      </c>
      <c r="Q68">
        <f t="shared" si="8"/>
        <v>3.1955863875741106</v>
      </c>
      <c r="R68">
        <f t="shared" si="9"/>
        <v>17.268515066193</v>
      </c>
    </row>
    <row r="69" spans="1:18" x14ac:dyDescent="0.25">
      <c r="A69">
        <f>Input!G70</f>
        <v>66</v>
      </c>
      <c r="B69">
        <f t="shared" si="11"/>
        <v>66</v>
      </c>
      <c r="C69">
        <f t="shared" ref="C69:C84" si="12">LN(B69)</f>
        <v>4.1896547420264252</v>
      </c>
      <c r="D69">
        <f t="shared" ref="D69:D84" si="13">((C69-$Z$3)/$AA$3)</f>
        <v>2.3081510820857298</v>
      </c>
      <c r="E69" s="4">
        <f>Input!I70</f>
        <v>1728.4677674285715</v>
      </c>
      <c r="F69">
        <f t="shared" ref="F69:F84" si="14">E69-$E$4</f>
        <v>1727.3617302857144</v>
      </c>
      <c r="G69">
        <f t="shared" si="10"/>
        <v>1733.4057984197711</v>
      </c>
      <c r="H69">
        <f t="shared" ref="H69:H84" si="15">(F69-G69)^2</f>
        <v>36.530759609119826</v>
      </c>
      <c r="I69">
        <f t="shared" ref="I69:I84" si="16">(G69-$J$4)^2</f>
        <v>405282.73074337083</v>
      </c>
      <c r="N69" s="4">
        <f>Input!J70</f>
        <v>4.7401600000000599</v>
      </c>
      <c r="O69">
        <f t="shared" ref="O69:O84" si="17">N69-$N$4</f>
        <v>4.439949857142917</v>
      </c>
      <c r="P69">
        <f t="shared" ref="P69:P84" si="18">$Y$3*((1/B69*$AA$3)*(1/SQRT(2*PI()))*EXP(-1*D69*D69/2))</f>
        <v>2.1103468429517314</v>
      </c>
      <c r="Q69">
        <f t="shared" ref="Q69:Q84" si="19">(O69-P69)^2</f>
        <v>5.4270502037286574</v>
      </c>
      <c r="R69">
        <f t="shared" ref="R69:R84" si="20">(O69-S69)^2</f>
        <v>19.713154733943409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4.2046926193909657</v>
      </c>
      <c r="D70">
        <f t="shared" si="13"/>
        <v>2.3511855527896168</v>
      </c>
      <c r="E70" s="4">
        <f>Input!I71</f>
        <v>1732.3072969999998</v>
      </c>
      <c r="F70">
        <f t="shared" si="14"/>
        <v>1731.2012598571428</v>
      </c>
      <c r="G70">
        <f t="shared" ref="G70:G84" si="21">G69+P70</f>
        <v>1735.2863373376395</v>
      </c>
      <c r="H70">
        <f t="shared" si="15"/>
        <v>16.68785802166121</v>
      </c>
      <c r="I70">
        <f t="shared" si="16"/>
        <v>407680.63776643958</v>
      </c>
      <c r="N70" s="4">
        <f>Input!J71</f>
        <v>3.8395295714283293</v>
      </c>
      <c r="O70">
        <f t="shared" si="17"/>
        <v>3.5393194285711864</v>
      </c>
      <c r="P70">
        <f t="shared" si="18"/>
        <v>1.880538917868243</v>
      </c>
      <c r="Q70">
        <f t="shared" si="19"/>
        <v>2.7515527826879178</v>
      </c>
      <c r="R70">
        <f t="shared" si="20"/>
        <v>12.526782017461469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4.219507705176107</v>
      </c>
      <c r="D71">
        <f t="shared" si="13"/>
        <v>2.3935824522815361</v>
      </c>
      <c r="E71" s="4">
        <f>Input!I72</f>
        <v>1736.6524437142855</v>
      </c>
      <c r="F71">
        <f t="shared" si="14"/>
        <v>1735.5464065714284</v>
      </c>
      <c r="G71">
        <f t="shared" si="21"/>
        <v>1736.9619210378441</v>
      </c>
      <c r="H71">
        <f t="shared" si="15"/>
        <v>2.0036812046322465</v>
      </c>
      <c r="I71">
        <f t="shared" si="16"/>
        <v>409823.16150142904</v>
      </c>
      <c r="N71" s="4">
        <f>Input!J72</f>
        <v>4.3451467142856472</v>
      </c>
      <c r="O71">
        <f t="shared" si="17"/>
        <v>4.0449365714285044</v>
      </c>
      <c r="P71">
        <f t="shared" si="18"/>
        <v>1.6755837002045959</v>
      </c>
      <c r="Q71">
        <f t="shared" si="19"/>
        <v>5.6138330283769777</v>
      </c>
      <c r="R71">
        <f t="shared" si="20"/>
        <v>16.361511866879784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4.2341065045972597</v>
      </c>
      <c r="D72">
        <f t="shared" si="13"/>
        <v>2.435360396786054</v>
      </c>
      <c r="E72" s="4">
        <f>Input!I73</f>
        <v>1740.9817899999998</v>
      </c>
      <c r="F72">
        <f t="shared" si="14"/>
        <v>1739.8757528571427</v>
      </c>
      <c r="G72">
        <f t="shared" si="21"/>
        <v>1738.4547771362215</v>
      </c>
      <c r="H72">
        <f t="shared" si="15"/>
        <v>2.0191719994475403</v>
      </c>
      <c r="I72">
        <f t="shared" si="16"/>
        <v>411736.76639956323</v>
      </c>
      <c r="N72" s="4">
        <f>Input!J73</f>
        <v>4.3293462857143368</v>
      </c>
      <c r="O72">
        <f t="shared" si="17"/>
        <v>4.0291361428571939</v>
      </c>
      <c r="P72">
        <f t="shared" si="18"/>
        <v>1.4928560983774362</v>
      </c>
      <c r="Q72">
        <f t="shared" si="19"/>
        <v>6.4327164640262415</v>
      </c>
      <c r="R72">
        <f t="shared" si="20"/>
        <v>16.233938057678145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4.2484952420493594</v>
      </c>
      <c r="D73">
        <f t="shared" si="13"/>
        <v>2.4765371988930061</v>
      </c>
      <c r="E73" s="4">
        <f>Input!I74</f>
        <v>1745.1057292857145</v>
      </c>
      <c r="F73">
        <f t="shared" si="14"/>
        <v>1743.9996921428574</v>
      </c>
      <c r="G73">
        <f t="shared" si="21"/>
        <v>1739.7847709283076</v>
      </c>
      <c r="H73">
        <f t="shared" si="15"/>
        <v>17.765560844861994</v>
      </c>
      <c r="I73">
        <f t="shared" si="16"/>
        <v>413445.36200778798</v>
      </c>
      <c r="N73" s="4">
        <f>Input!J74</f>
        <v>4.1239392857146413</v>
      </c>
      <c r="O73">
        <f t="shared" si="17"/>
        <v>3.8237291428574984</v>
      </c>
      <c r="P73">
        <f t="shared" si="18"/>
        <v>1.3299937920859748</v>
      </c>
      <c r="Q73">
        <f t="shared" si="19"/>
        <v>6.2187159996875749</v>
      </c>
      <c r="R73">
        <f t="shared" si="20"/>
        <v>14.62090455793774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4.2626798770413155</v>
      </c>
      <c r="D74">
        <f t="shared" si="13"/>
        <v>2.5171299131577238</v>
      </c>
      <c r="E74" s="4">
        <f>Input!I75</f>
        <v>1750.0196952857145</v>
      </c>
      <c r="F74">
        <f t="shared" si="14"/>
        <v>1748.9136581428575</v>
      </c>
      <c r="G74">
        <f t="shared" si="21"/>
        <v>1740.9696448675238</v>
      </c>
      <c r="H74">
        <f t="shared" si="15"/>
        <v>63.107346918677194</v>
      </c>
      <c r="I74">
        <f t="shared" si="16"/>
        <v>414970.50711602799</v>
      </c>
      <c r="N74" s="4">
        <f>Input!J75</f>
        <v>4.9139660000000731</v>
      </c>
      <c r="O74">
        <f t="shared" si="17"/>
        <v>4.6137558571429302</v>
      </c>
      <c r="P74">
        <f t="shared" si="18"/>
        <v>1.1848739392161507</v>
      </c>
      <c r="Q74">
        <f t="shared" si="19"/>
        <v>11.75723120708523</v>
      </c>
      <c r="R74">
        <f t="shared" si="20"/>
        <v>21.286743109320696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4.2766661190160553</v>
      </c>
      <c r="D75">
        <f t="shared" si="13"/>
        <v>2.5571548785121214</v>
      </c>
      <c r="E75" s="4">
        <f>Input!I76</f>
        <v>1754.9652622857143</v>
      </c>
      <c r="F75">
        <f t="shared" si="14"/>
        <v>1753.8592251428572</v>
      </c>
      <c r="G75">
        <f t="shared" si="21"/>
        <v>1742.0252361951782</v>
      </c>
      <c r="H75">
        <f t="shared" si="15"/>
        <v>140.04329441378914</v>
      </c>
      <c r="I75">
        <f t="shared" si="16"/>
        <v>416331.60734936997</v>
      </c>
      <c r="N75" s="4">
        <f>Input!J76</f>
        <v>4.9455669999997554</v>
      </c>
      <c r="O75">
        <f t="shared" si="17"/>
        <v>4.6453568571426125</v>
      </c>
      <c r="P75">
        <f t="shared" si="18"/>
        <v>1.0555913276543314</v>
      </c>
      <c r="Q75">
        <f t="shared" si="19"/>
        <v>12.886416556702279</v>
      </c>
      <c r="R75">
        <f t="shared" si="20"/>
        <v>21.579340330201891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4.290459441148391</v>
      </c>
      <c r="D76">
        <f t="shared" si="13"/>
        <v>2.5966277577505812</v>
      </c>
      <c r="E76" s="4">
        <f>Input!I77</f>
        <v>1759.8002255714284</v>
      </c>
      <c r="F76">
        <f t="shared" si="14"/>
        <v>1758.6941884285714</v>
      </c>
      <c r="G76">
        <f t="shared" si="21"/>
        <v>1742.965674216719</v>
      </c>
      <c r="H76">
        <f t="shared" si="15"/>
        <v>247.386159312442</v>
      </c>
      <c r="I76">
        <f t="shared" si="16"/>
        <v>417546.10378532845</v>
      </c>
      <c r="N76" s="4">
        <f>Input!J77</f>
        <v>4.8349632857141387</v>
      </c>
      <c r="O76">
        <f t="shared" si="17"/>
        <v>4.5347531428569958</v>
      </c>
      <c r="P76">
        <f t="shared" si="18"/>
        <v>0.94043802154068468</v>
      </c>
      <c r="Q76">
        <f t="shared" si="19"/>
        <v>12.919101191323088</v>
      </c>
      <c r="R76">
        <f t="shared" si="20"/>
        <v>20.563986066651402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4.3040650932041702</v>
      </c>
      <c r="D77">
        <f t="shared" si="13"/>
        <v>2.635563574329479</v>
      </c>
      <c r="E77" s="4">
        <f>Input!I78</f>
        <v>1765.0934044285716</v>
      </c>
      <c r="F77">
        <f t="shared" si="14"/>
        <v>1763.9873672857145</v>
      </c>
      <c r="G77">
        <f t="shared" si="21"/>
        <v>1743.8035587261111</v>
      </c>
      <c r="H77">
        <f t="shared" si="15"/>
        <v>407.38612797072147</v>
      </c>
      <c r="I77">
        <f t="shared" si="16"/>
        <v>418629.65103341185</v>
      </c>
      <c r="N77" s="4">
        <f>Input!J78</f>
        <v>5.2931788571431753</v>
      </c>
      <c r="O77">
        <f t="shared" si="17"/>
        <v>4.9929687142860324</v>
      </c>
      <c r="P77">
        <f t="shared" si="18"/>
        <v>0.83788450939198666</v>
      </c>
      <c r="Q77">
        <f t="shared" si="19"/>
        <v>17.264724749759981</v>
      </c>
      <c r="R77">
        <f t="shared" si="20"/>
        <v>24.929736581839116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4.3174881135363101</v>
      </c>
      <c r="D78">
        <f t="shared" si="13"/>
        <v>2.6739767466966953</v>
      </c>
      <c r="E78" s="4">
        <f>Input!I79</f>
        <v>1770.9080007142857</v>
      </c>
      <c r="F78">
        <f t="shared" si="14"/>
        <v>1769.8019635714286</v>
      </c>
      <c r="G78">
        <f t="shared" si="21"/>
        <v>1744.5501210561983</v>
      </c>
      <c r="H78">
        <f t="shared" si="15"/>
        <v>637.65555041398932</v>
      </c>
      <c r="I78">
        <f t="shared" si="16"/>
        <v>419596.28387244092</v>
      </c>
      <c r="N78" s="4">
        <f>Input!J79</f>
        <v>5.8145962857140603</v>
      </c>
      <c r="O78">
        <f t="shared" si="17"/>
        <v>5.5143861428569174</v>
      </c>
      <c r="P78">
        <f t="shared" si="18"/>
        <v>0.74656233008715966</v>
      </c>
      <c r="Q78">
        <f t="shared" si="19"/>
        <v>22.732143909614354</v>
      </c>
      <c r="R78">
        <f t="shared" si="20"/>
        <v>30.408454532532392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4.3307333402863311</v>
      </c>
      <c r="D79">
        <f t="shared" si="13"/>
        <v>2.7118811203474729</v>
      </c>
      <c r="E79" s="4">
        <f>Input!I80</f>
        <v>1776.7699985714285</v>
      </c>
      <c r="F79">
        <f t="shared" si="14"/>
        <v>1775.6639614285714</v>
      </c>
      <c r="G79">
        <f t="shared" si="21"/>
        <v>1745.2153691860551</v>
      </c>
      <c r="H79">
        <f t="shared" si="15"/>
        <v>927.116769551022</v>
      </c>
      <c r="I79">
        <f t="shared" si="16"/>
        <v>420458.57203915552</v>
      </c>
      <c r="N79" s="4">
        <f>Input!J80</f>
        <v>5.8619978571427964</v>
      </c>
      <c r="O79">
        <f t="shared" si="17"/>
        <v>5.5617877142856535</v>
      </c>
      <c r="P79">
        <f t="shared" si="18"/>
        <v>0.66524812985680559</v>
      </c>
      <c r="Q79">
        <f t="shared" si="19"/>
        <v>23.976099901878637</v>
      </c>
      <c r="R79">
        <f t="shared" si="20"/>
        <v>30.933482578778836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4.3438054218536841</v>
      </c>
      <c r="D80">
        <f t="shared" si="13"/>
        <v>2.7492899977848944</v>
      </c>
      <c r="E80" s="4">
        <f>Input!I81</f>
        <v>1782.8848049999999</v>
      </c>
      <c r="F80">
        <f t="shared" si="14"/>
        <v>1781.7787678571428</v>
      </c>
      <c r="G80">
        <f t="shared" si="21"/>
        <v>1745.8082182734713</v>
      </c>
      <c r="H80">
        <f t="shared" si="15"/>
        <v>1293.8804373513719</v>
      </c>
      <c r="I80">
        <f t="shared" si="16"/>
        <v>421227.76313180197</v>
      </c>
      <c r="N80" s="4">
        <f>Input!J81</f>
        <v>6.1148064285714554</v>
      </c>
      <c r="O80">
        <f t="shared" si="17"/>
        <v>5.8145962857143125</v>
      </c>
      <c r="P80">
        <f t="shared" si="18"/>
        <v>0.5928490874162321</v>
      </c>
      <c r="Q80">
        <f t="shared" si="19"/>
        <v>27.266643802933856</v>
      </c>
      <c r="R80">
        <f t="shared" si="20"/>
        <v>33.809529965842678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4.3567088266895917</v>
      </c>
      <c r="D81">
        <f t="shared" si="13"/>
        <v>2.7862161665472915</v>
      </c>
      <c r="E81" s="4">
        <f>Input!I82</f>
        <v>1788.5729969999998</v>
      </c>
      <c r="F81">
        <f t="shared" si="14"/>
        <v>1787.4669598571427</v>
      </c>
      <c r="G81">
        <f t="shared" si="21"/>
        <v>1746.3366079072621</v>
      </c>
      <c r="H81">
        <f t="shared" si="15"/>
        <v>1691.7058515210474</v>
      </c>
      <c r="I81">
        <f t="shared" si="16"/>
        <v>421913.91386118426</v>
      </c>
      <c r="N81" s="4">
        <f>Input!J82</f>
        <v>5.6881919999998445</v>
      </c>
      <c r="O81">
        <f t="shared" si="17"/>
        <v>5.3879818571427016</v>
      </c>
      <c r="P81">
        <f t="shared" si="18"/>
        <v>0.52838963379071635</v>
      </c>
      <c r="Q81">
        <f t="shared" si="19"/>
        <v>23.615636577263089</v>
      </c>
      <c r="R81">
        <f t="shared" si="20"/>
        <v>29.030348492898916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4.3694478524670215</v>
      </c>
      <c r="D82">
        <f t="shared" si="13"/>
        <v>2.8226719254503112</v>
      </c>
      <c r="E82" s="4">
        <f>Input!I83</f>
        <v>1794.197987</v>
      </c>
      <c r="F82">
        <f t="shared" si="14"/>
        <v>1793.0919498571429</v>
      </c>
      <c r="G82">
        <f t="shared" si="21"/>
        <v>1746.8076072942815</v>
      </c>
      <c r="H82">
        <f t="shared" si="15"/>
        <v>2142.2403664763046</v>
      </c>
      <c r="I82">
        <f t="shared" si="16"/>
        <v>422526.01007086987</v>
      </c>
      <c r="N82" s="4">
        <f>Input!J83</f>
        <v>5.6249900000002526</v>
      </c>
      <c r="O82">
        <f t="shared" si="17"/>
        <v>5.3247798571431098</v>
      </c>
      <c r="P82">
        <f t="shared" si="18"/>
        <v>0.47099938701934252</v>
      </c>
      <c r="Q82">
        <f t="shared" si="19"/>
        <v>23.559184852154896</v>
      </c>
      <c r="R82">
        <f t="shared" si="20"/>
        <v>28.353280527036997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4.3820266346738812</v>
      </c>
      <c r="D83">
        <f t="shared" si="13"/>
        <v>2.8586691091783893</v>
      </c>
      <c r="E83" s="4">
        <f>Input!I84</f>
        <v>1799.6649715714286</v>
      </c>
      <c r="F83">
        <f t="shared" si="14"/>
        <v>1798.5589344285715</v>
      </c>
      <c r="G83">
        <f t="shared" si="21"/>
        <v>1747.2275095131022</v>
      </c>
      <c r="H83">
        <f t="shared" si="15"/>
        <v>2634.9151838524695</v>
      </c>
      <c r="I83">
        <f t="shared" si="16"/>
        <v>423072.07607554609</v>
      </c>
      <c r="N83" s="4">
        <f>Input!J84</f>
        <v>5.4669845714286112</v>
      </c>
      <c r="O83">
        <f t="shared" si="17"/>
        <v>5.1667744285714683</v>
      </c>
      <c r="P83">
        <f t="shared" si="18"/>
        <v>0.41990221882075429</v>
      </c>
      <c r="Q83">
        <f t="shared" si="19"/>
        <v>22.532795775703629</v>
      </c>
      <c r="R83">
        <f t="shared" si="20"/>
        <v>26.695557995740021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4.3944491546724391</v>
      </c>
      <c r="D84">
        <f t="shared" si="13"/>
        <v>2.8942191113487072</v>
      </c>
      <c r="E84" s="4">
        <f>Input!I85</f>
        <v>1804.8317460000003</v>
      </c>
      <c r="F84">
        <f t="shared" si="14"/>
        <v>1803.7257088571432</v>
      </c>
      <c r="G84">
        <f t="shared" si="21"/>
        <v>1747.6019158827771</v>
      </c>
      <c r="H84">
        <f t="shared" si="15"/>
        <v>3149.8801378295052</v>
      </c>
      <c r="I84">
        <f t="shared" si="16"/>
        <v>423559.27394620905</v>
      </c>
      <c r="N84" s="4">
        <f>Input!J85</f>
        <v>5.1667744285716708</v>
      </c>
      <c r="O84">
        <f t="shared" si="17"/>
        <v>4.8665642857145279</v>
      </c>
      <c r="P84">
        <f t="shared" si="18"/>
        <v>0.37440636967503887</v>
      </c>
      <c r="Q84">
        <f t="shared" si="19"/>
        <v>20.179482742636246</v>
      </c>
      <c r="R84">
        <f t="shared" si="20"/>
        <v>23.683447946992153</v>
      </c>
    </row>
  </sheetData>
  <mergeCells count="2">
    <mergeCell ref="C1:L1"/>
    <mergeCell ref="N1:U1"/>
  </mergeCells>
  <conditionalFormatting sqref="U8">
    <cfRule type="cellIs" dxfId="14" priority="1" operator="between">
      <formula>0.05</formula>
      <formula>0.025</formula>
    </cfRule>
    <cfRule type="cellIs" dxfId="13" priority="2" operator="lessThan">
      <formula>0.025</formula>
    </cfRule>
    <cfRule type="cellIs" dxfId="12" priority="3" operator="greater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zoomScale="86" workbookViewId="0">
      <selection activeCell="I7" sqref="I7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0</v>
      </c>
      <c r="B3">
        <f>A3-$A$3</f>
        <v>0</v>
      </c>
      <c r="C3" s="4">
        <f t="shared" ref="C3:C34" si="0">((B3-$Y$3)/$Z$3)</f>
        <v>-2.8237511203216275</v>
      </c>
      <c r="D3" s="4">
        <f>Input!I4</f>
        <v>0.80582699999999996</v>
      </c>
      <c r="E3">
        <f>D3-$D$3</f>
        <v>0</v>
      </c>
      <c r="F3">
        <f>O3</f>
        <v>0</v>
      </c>
      <c r="G3">
        <f>(E3-F3)^2</f>
        <v>0</v>
      </c>
      <c r="H3">
        <f>(F3-$I$4)^2</f>
        <v>1174424.5255706995</v>
      </c>
      <c r="I3" s="2" t="s">
        <v>11</v>
      </c>
      <c r="J3" s="23">
        <f>SUM(G3:G161)</f>
        <v>2105158.4591804207</v>
      </c>
      <c r="K3">
        <f>1-(J3/J5)</f>
        <v>0.95824717360036593</v>
      </c>
      <c r="M3" s="4">
        <f>Input!J4</f>
        <v>0.28440957142857137</v>
      </c>
      <c r="N3">
        <f>M3-$M$3</f>
        <v>0</v>
      </c>
      <c r="O3" s="4">
        <v>0</v>
      </c>
      <c r="P3">
        <f>(N3-O3)^2</f>
        <v>0</v>
      </c>
      <c r="Q3">
        <f>(N3-$R$4)^2</f>
        <v>471.73124706082547</v>
      </c>
      <c r="R3" s="2" t="s">
        <v>11</v>
      </c>
      <c r="S3" s="23">
        <f>SUM(P4:P167)</f>
        <v>20232.397877849129</v>
      </c>
      <c r="T3">
        <f>1-(S3/S5)</f>
        <v>0.59225057686226101</v>
      </c>
      <c r="V3">
        <f>COUNT(B4:B500)</f>
        <v>81</v>
      </c>
      <c r="X3">
        <v>1960.5215182617712</v>
      </c>
      <c r="Y3">
        <v>34.861429552128349</v>
      </c>
      <c r="Z3">
        <v>12.345786886543175</v>
      </c>
    </row>
    <row r="4" spans="1:26" ht="14.45" x14ac:dyDescent="0.3">
      <c r="A4">
        <f>Input!G5</f>
        <v>1</v>
      </c>
      <c r="B4">
        <f t="shared" ref="B4:B67" si="1">A4-$A$3</f>
        <v>1</v>
      </c>
      <c r="C4">
        <f t="shared" si="0"/>
        <v>-2.742751828078053</v>
      </c>
      <c r="D4" s="4">
        <f>Input!I5</f>
        <v>1.1060371428571429</v>
      </c>
      <c r="E4">
        <f t="shared" ref="E4:E67" si="2">D4-$D$3</f>
        <v>0.30021014285714298</v>
      </c>
      <c r="F4">
        <f>O4</f>
        <v>1.473099386070178</v>
      </c>
      <c r="G4">
        <f>(E4-F4)^2</f>
        <v>1.3756691768448461</v>
      </c>
      <c r="H4">
        <f t="shared" ref="H4:H67" si="3">(F4-$I$4)^2</f>
        <v>1171233.8743795922</v>
      </c>
      <c r="I4">
        <f>AVERAGE(E3:E161)</f>
        <v>1083.7086903641123</v>
      </c>
      <c r="J4" t="s">
        <v>5</v>
      </c>
      <c r="K4" t="s">
        <v>6</v>
      </c>
      <c r="M4" s="4">
        <f>Input!J5</f>
        <v>0.30021014285714298</v>
      </c>
      <c r="N4">
        <f>M4-$M$3</f>
        <v>1.5800571428571608E-2</v>
      </c>
      <c r="O4">
        <f>$X$3*((1/$Z$3)*(1/SQRT(2*PI()))*EXP(-1*C4*C4/2))</f>
        <v>1.473099386070178</v>
      </c>
      <c r="P4">
        <f>(N4-O4)^2</f>
        <v>2.1237198351558311</v>
      </c>
      <c r="Q4">
        <f t="shared" ref="Q4:Q67" si="4">(N4-$R$4)^2</f>
        <v>471.04513964916254</v>
      </c>
      <c r="R4">
        <f>AVERAGE(N3:N167)</f>
        <v>21.719374923344951</v>
      </c>
      <c r="S4" t="s">
        <v>5</v>
      </c>
      <c r="T4" t="s">
        <v>6</v>
      </c>
    </row>
    <row r="5" spans="1:26" ht="14.45" x14ac:dyDescent="0.3">
      <c r="A5">
        <f>Input!G6</f>
        <v>2</v>
      </c>
      <c r="B5">
        <f t="shared" si="1"/>
        <v>2</v>
      </c>
      <c r="C5">
        <f t="shared" si="0"/>
        <v>-2.6617525358344785</v>
      </c>
      <c r="D5" s="4">
        <f>Input!I6</f>
        <v>1.5326515714285713</v>
      </c>
      <c r="E5">
        <f t="shared" si="2"/>
        <v>0.72682457142857138</v>
      </c>
      <c r="F5">
        <f>F4+O5</f>
        <v>3.3066404803098086</v>
      </c>
      <c r="G5">
        <f t="shared" ref="G5:G68" si="5">(E5-F5)^2</f>
        <v>6.655450123716725</v>
      </c>
      <c r="H5">
        <f t="shared" si="3"/>
        <v>1167268.5893931224</v>
      </c>
      <c r="J5">
        <f>SUM(H3:H161)</f>
        <v>50419543.794018969</v>
      </c>
      <c r="K5">
        <f>1-((1-K3)*(V3-1)/(V3-1-1))</f>
        <v>0.95771865681049717</v>
      </c>
      <c r="M5" s="4">
        <f>Input!J6</f>
        <v>0.42661442857142839</v>
      </c>
      <c r="N5">
        <f t="shared" ref="N5:N68" si="6">M5-$M$3</f>
        <v>0.14220485714285702</v>
      </c>
      <c r="O5">
        <f t="shared" ref="O5:O68" si="7">$X$3*((1/$Z$3)*(1/SQRT(2*PI()))*EXP(-1*C5*C5/2))</f>
        <v>1.8335410942396306</v>
      </c>
      <c r="P5">
        <f t="shared" ref="P5:P68" si="8">(N5-O5)^2</f>
        <v>2.8606182669166733</v>
      </c>
      <c r="Q5">
        <f t="shared" si="4"/>
        <v>465.57426806580764</v>
      </c>
      <c r="S5">
        <f>SUM(Q4:Q167)</f>
        <v>49619.684859773697</v>
      </c>
      <c r="T5">
        <f>1-((1-T3)*(X3-1)/(X3-1-1))</f>
        <v>0.59204238439700818</v>
      </c>
    </row>
    <row r="6" spans="1:26" ht="14.45" x14ac:dyDescent="0.3">
      <c r="A6">
        <f>Input!G7</f>
        <v>3</v>
      </c>
      <c r="B6">
        <f t="shared" si="1"/>
        <v>3</v>
      </c>
      <c r="C6">
        <f t="shared" si="0"/>
        <v>-2.580753243590904</v>
      </c>
      <c r="D6" s="4">
        <f>Input!I7</f>
        <v>2.1330718571428569</v>
      </c>
      <c r="E6">
        <f t="shared" si="2"/>
        <v>1.327244857142857</v>
      </c>
      <c r="F6">
        <f t="shared" ref="F6:F69" si="9">F5+O6</f>
        <v>5.5738929896874936</v>
      </c>
      <c r="G6">
        <f t="shared" si="5"/>
        <v>18.034020361644853</v>
      </c>
      <c r="H6">
        <f t="shared" si="3"/>
        <v>1162374.6413095919</v>
      </c>
      <c r="M6" s="4">
        <f>Input!J7</f>
        <v>0.60042028571428552</v>
      </c>
      <c r="N6">
        <f t="shared" si="6"/>
        <v>0.31601071428571414</v>
      </c>
      <c r="O6">
        <f t="shared" si="7"/>
        <v>2.267252509377685</v>
      </c>
      <c r="P6">
        <f t="shared" si="8"/>
        <v>3.8073445429137371</v>
      </c>
      <c r="Q6">
        <f t="shared" si="4"/>
        <v>458.10399946563797</v>
      </c>
    </row>
    <row r="7" spans="1:26" ht="14.45" x14ac:dyDescent="0.3">
      <c r="A7">
        <f>Input!G8</f>
        <v>4</v>
      </c>
      <c r="B7">
        <f t="shared" si="1"/>
        <v>4</v>
      </c>
      <c r="C7">
        <f t="shared" si="0"/>
        <v>-2.4997539513473299</v>
      </c>
      <c r="D7" s="4">
        <f>Input!I8</f>
        <v>2.9546995714285713</v>
      </c>
      <c r="E7">
        <f t="shared" si="2"/>
        <v>2.1488725714285715</v>
      </c>
      <c r="F7">
        <f t="shared" si="9"/>
        <v>8.3591147409768158</v>
      </c>
      <c r="G7">
        <f t="shared" si="5"/>
        <v>38.567107804435288</v>
      </c>
      <c r="H7">
        <f t="shared" si="3"/>
        <v>1156376.7097928575</v>
      </c>
      <c r="M7" s="4">
        <f>Input!J8</f>
        <v>0.82162771428571446</v>
      </c>
      <c r="N7">
        <f t="shared" si="6"/>
        <v>0.53721814285714309</v>
      </c>
      <c r="O7">
        <f t="shared" si="7"/>
        <v>2.7852217512893227</v>
      </c>
      <c r="P7">
        <f t="shared" si="8"/>
        <v>5.0535202235240995</v>
      </c>
      <c r="Q7">
        <f t="shared" si="4"/>
        <v>448.68376587316567</v>
      </c>
      <c r="S7" s="17"/>
      <c r="T7" s="18"/>
    </row>
    <row r="8" spans="1:26" ht="14.45" x14ac:dyDescent="0.3">
      <c r="A8">
        <f>Input!G9</f>
        <v>5</v>
      </c>
      <c r="B8">
        <f t="shared" si="1"/>
        <v>5</v>
      </c>
      <c r="C8">
        <f t="shared" si="0"/>
        <v>-2.4187546591037554</v>
      </c>
      <c r="D8" s="4">
        <f>Input!I9</f>
        <v>4.0607368571428575</v>
      </c>
      <c r="E8">
        <f t="shared" si="2"/>
        <v>3.2549098571428576</v>
      </c>
      <c r="F8">
        <f t="shared" si="9"/>
        <v>11.758264575968479</v>
      </c>
      <c r="G8">
        <f t="shared" si="5"/>
        <v>72.307041474173957</v>
      </c>
      <c r="H8">
        <f t="shared" si="3"/>
        <v>1149077.7153473827</v>
      </c>
      <c r="M8" s="4">
        <f>Input!J9</f>
        <v>1.1060372857142862</v>
      </c>
      <c r="N8">
        <f t="shared" si="6"/>
        <v>0.82162771428571479</v>
      </c>
      <c r="O8">
        <f t="shared" si="7"/>
        <v>3.3991498349916633</v>
      </c>
      <c r="P8">
        <f t="shared" si="8"/>
        <v>6.6436202827284898</v>
      </c>
      <c r="Q8">
        <f t="shared" si="4"/>
        <v>436.71583841374309</v>
      </c>
      <c r="S8" s="19" t="s">
        <v>28</v>
      </c>
      <c r="T8" s="24">
        <f>SQRT((T5-K5)^2)</f>
        <v>0.36567627241348899</v>
      </c>
    </row>
    <row r="9" spans="1:26" ht="14.45" x14ac:dyDescent="0.3">
      <c r="A9">
        <f>Input!G10</f>
        <v>6</v>
      </c>
      <c r="B9">
        <f t="shared" si="1"/>
        <v>6</v>
      </c>
      <c r="C9">
        <f t="shared" si="0"/>
        <v>-2.3377553668601809</v>
      </c>
      <c r="D9" s="4">
        <f>Input!I10</f>
        <v>5.4827848571428577</v>
      </c>
      <c r="E9">
        <f t="shared" si="2"/>
        <v>4.6769578571428578</v>
      </c>
      <c r="F9">
        <f t="shared" si="9"/>
        <v>15.879538517390518</v>
      </c>
      <c r="G9">
        <f t="shared" si="5"/>
        <v>125.49781344935491</v>
      </c>
      <c r="H9">
        <f t="shared" si="3"/>
        <v>1140259.0975336891</v>
      </c>
      <c r="M9" s="4">
        <f>Input!J10</f>
        <v>1.4220480000000002</v>
      </c>
      <c r="N9">
        <f t="shared" si="6"/>
        <v>1.1376384285714289</v>
      </c>
      <c r="O9">
        <f t="shared" si="7"/>
        <v>4.1212739414220385</v>
      </c>
      <c r="P9">
        <f t="shared" si="8"/>
        <v>8.9020808735433192</v>
      </c>
      <c r="Q9">
        <f t="shared" si="4"/>
        <v>423.60787714029232</v>
      </c>
      <c r="S9" s="21"/>
      <c r="T9" s="22"/>
    </row>
    <row r="10" spans="1:26" ht="14.45" x14ac:dyDescent="0.3">
      <c r="A10">
        <f>Input!G11</f>
        <v>7</v>
      </c>
      <c r="B10">
        <f t="shared" si="1"/>
        <v>7</v>
      </c>
      <c r="C10">
        <f t="shared" si="0"/>
        <v>-2.2567560746166064</v>
      </c>
      <c r="D10" s="4">
        <f>Input!I11</f>
        <v>7.2682451428571424</v>
      </c>
      <c r="E10">
        <f t="shared" si="2"/>
        <v>6.4624181428571426</v>
      </c>
      <c r="F10">
        <f t="shared" si="9"/>
        <v>20.843670287472655</v>
      </c>
      <c r="G10">
        <f t="shared" si="5"/>
        <v>206.82041324700828</v>
      </c>
      <c r="H10">
        <f t="shared" si="3"/>
        <v>1129682.0509025156</v>
      </c>
      <c r="M10" s="4">
        <f>Input!J11</f>
        <v>1.7854602857142847</v>
      </c>
      <c r="N10">
        <f t="shared" si="6"/>
        <v>1.5010507142857135</v>
      </c>
      <c r="O10">
        <f t="shared" si="7"/>
        <v>4.9641317700821368</v>
      </c>
      <c r="P10">
        <f t="shared" si="8"/>
        <v>11.992930399016069</v>
      </c>
      <c r="Q10">
        <f t="shared" si="4"/>
        <v>408.78063382263082</v>
      </c>
    </row>
    <row r="11" spans="1:26" ht="14.45" x14ac:dyDescent="0.3">
      <c r="A11">
        <f>Input!G12</f>
        <v>8</v>
      </c>
      <c r="B11">
        <f t="shared" si="1"/>
        <v>8</v>
      </c>
      <c r="C11">
        <f t="shared" si="0"/>
        <v>-2.1757567823730319</v>
      </c>
      <c r="D11" s="4">
        <f>Input!I12</f>
        <v>9.8121311428571438</v>
      </c>
      <c r="E11">
        <f t="shared" si="2"/>
        <v>9.0063041428571431</v>
      </c>
      <c r="F11">
        <f t="shared" si="9"/>
        <v>26.783934509867052</v>
      </c>
      <c r="G11">
        <f t="shared" si="5"/>
        <v>316.0441414660329</v>
      </c>
      <c r="H11">
        <f t="shared" si="3"/>
        <v>1117089.9395375557</v>
      </c>
      <c r="M11" s="4">
        <f>Input!J12</f>
        <v>2.5438860000000014</v>
      </c>
      <c r="N11">
        <f t="shared" si="6"/>
        <v>2.2594764285714302</v>
      </c>
      <c r="O11">
        <f t="shared" si="7"/>
        <v>5.940264222394398</v>
      </c>
      <c r="P11">
        <f t="shared" si="8"/>
        <v>13.548198783156151</v>
      </c>
      <c r="Q11">
        <f t="shared" si="4"/>
        <v>378.6876494268887</v>
      </c>
    </row>
    <row r="12" spans="1:26" ht="14.45" x14ac:dyDescent="0.3">
      <c r="A12">
        <f>Input!G13</f>
        <v>9</v>
      </c>
      <c r="B12">
        <f t="shared" si="1"/>
        <v>9</v>
      </c>
      <c r="C12">
        <f t="shared" si="0"/>
        <v>-2.0947574901294574</v>
      </c>
      <c r="D12" s="4">
        <f>Input!I13</f>
        <v>13.240847</v>
      </c>
      <c r="E12">
        <f t="shared" si="2"/>
        <v>12.43502</v>
      </c>
      <c r="F12">
        <f t="shared" si="9"/>
        <v>33.845790683518558</v>
      </c>
      <c r="G12">
        <f t="shared" si="5"/>
        <v>458.42110126221769</v>
      </c>
      <c r="H12">
        <f t="shared" si="3"/>
        <v>1102212.1081257444</v>
      </c>
      <c r="M12" s="4">
        <f>Input!J13</f>
        <v>3.4287158571428566</v>
      </c>
      <c r="N12">
        <f t="shared" si="6"/>
        <v>3.1443062857142854</v>
      </c>
      <c r="O12">
        <f t="shared" si="7"/>
        <v>7.0618561736515044</v>
      </c>
      <c r="P12">
        <f t="shared" si="8"/>
        <v>15.347197124476917</v>
      </c>
      <c r="Q12">
        <f t="shared" si="4"/>
        <v>345.03317489269034</v>
      </c>
    </row>
    <row r="13" spans="1:26" ht="14.45" x14ac:dyDescent="0.3">
      <c r="A13">
        <f>Input!G14</f>
        <v>10</v>
      </c>
      <c r="B13">
        <f t="shared" si="1"/>
        <v>10</v>
      </c>
      <c r="C13">
        <f t="shared" si="0"/>
        <v>-2.013758197885883</v>
      </c>
      <c r="D13" s="4">
        <f>Input!I14</f>
        <v>17.364786285714285</v>
      </c>
      <c r="E13">
        <f t="shared" si="2"/>
        <v>16.558959285714284</v>
      </c>
      <c r="F13">
        <f t="shared" si="9"/>
        <v>42.186108828427585</v>
      </c>
      <c r="G13">
        <f t="shared" si="5"/>
        <v>656.75079368459058</v>
      </c>
      <c r="H13">
        <f t="shared" si="3"/>
        <v>1084769.2878487566</v>
      </c>
      <c r="M13" s="4">
        <f>Input!J14</f>
        <v>4.1239392857142843</v>
      </c>
      <c r="N13">
        <f t="shared" si="6"/>
        <v>3.839529714285713</v>
      </c>
      <c r="O13">
        <f t="shared" si="7"/>
        <v>8.3403181449090269</v>
      </c>
      <c r="P13">
        <f t="shared" si="8"/>
        <v>20.257096497232673</v>
      </c>
      <c r="Q13">
        <f t="shared" si="4"/>
        <v>319.68886469991855</v>
      </c>
    </row>
    <row r="14" spans="1:26" ht="14.45" x14ac:dyDescent="0.3">
      <c r="A14">
        <f>Input!G15</f>
        <v>11</v>
      </c>
      <c r="B14">
        <f t="shared" si="1"/>
        <v>11</v>
      </c>
      <c r="C14">
        <f t="shared" si="0"/>
        <v>-1.9327589056423085</v>
      </c>
      <c r="D14" s="4">
        <f>Input!I15</f>
        <v>24.459225857142858</v>
      </c>
      <c r="E14">
        <f t="shared" si="2"/>
        <v>23.653398857142857</v>
      </c>
      <c r="F14">
        <f t="shared" si="9"/>
        <v>51.971924028943178</v>
      </c>
      <c r="G14">
        <f t="shared" si="5"/>
        <v>801.9388679058884</v>
      </c>
      <c r="H14">
        <f t="shared" si="3"/>
        <v>1064480.7550077511</v>
      </c>
      <c r="M14" s="4">
        <f>Input!J15</f>
        <v>7.0944395714285733</v>
      </c>
      <c r="N14">
        <f t="shared" si="6"/>
        <v>6.810030000000002</v>
      </c>
      <c r="O14">
        <f t="shared" si="7"/>
        <v>9.7858152005155912</v>
      </c>
      <c r="P14">
        <f t="shared" si="8"/>
        <v>8.8552975596076049</v>
      </c>
      <c r="Q14">
        <f t="shared" si="4"/>
        <v>222.28856604327183</v>
      </c>
    </row>
    <row r="15" spans="1:26" ht="14.45" x14ac:dyDescent="0.3">
      <c r="A15">
        <f>Input!G16</f>
        <v>12</v>
      </c>
      <c r="B15">
        <f t="shared" si="1"/>
        <v>12</v>
      </c>
      <c r="C15">
        <f t="shared" si="0"/>
        <v>-1.851759613398734</v>
      </c>
      <c r="D15" s="4">
        <f>Input!I16</f>
        <v>33.560333142857139</v>
      </c>
      <c r="E15">
        <f t="shared" si="2"/>
        <v>32.754506142857139</v>
      </c>
      <c r="F15">
        <f t="shared" si="9"/>
        <v>63.37867726783557</v>
      </c>
      <c r="G15">
        <f t="shared" si="5"/>
        <v>937.8398570919627</v>
      </c>
      <c r="H15">
        <f t="shared" si="3"/>
        <v>1041073.3356250483</v>
      </c>
      <c r="M15" s="4">
        <f>Input!J16</f>
        <v>9.1011072857142814</v>
      </c>
      <c r="N15">
        <f t="shared" si="6"/>
        <v>8.8166977142857093</v>
      </c>
      <c r="O15">
        <f t="shared" si="7"/>
        <v>11.406753238892396</v>
      </c>
      <c r="P15">
        <f t="shared" si="8"/>
        <v>6.7083876205456185</v>
      </c>
      <c r="Q15">
        <f t="shared" si="4"/>
        <v>166.47907916117677</v>
      </c>
    </row>
    <row r="16" spans="1:26" ht="14.45" x14ac:dyDescent="0.3">
      <c r="A16">
        <f>Input!G17</f>
        <v>13</v>
      </c>
      <c r="B16">
        <f t="shared" si="1"/>
        <v>13</v>
      </c>
      <c r="C16">
        <f t="shared" si="0"/>
        <v>-1.7707603211551595</v>
      </c>
      <c r="D16" s="4">
        <f>Input!I17</f>
        <v>45.505536571428578</v>
      </c>
      <c r="E16">
        <f t="shared" si="2"/>
        <v>44.699709571428578</v>
      </c>
      <c r="F16">
        <f t="shared" si="9"/>
        <v>76.587914098881242</v>
      </c>
      <c r="G16">
        <f t="shared" si="5"/>
        <v>1016.8575879846526</v>
      </c>
      <c r="H16">
        <f t="shared" si="3"/>
        <v>1014292.2579850815</v>
      </c>
      <c r="M16" s="4">
        <f>Input!J17</f>
        <v>11.945203428571439</v>
      </c>
      <c r="N16">
        <f t="shared" si="6"/>
        <v>11.660793857142867</v>
      </c>
      <c r="O16">
        <f t="shared" si="7"/>
        <v>13.209236831045677</v>
      </c>
      <c r="P16">
        <f t="shared" si="8"/>
        <v>2.3976756434289799</v>
      </c>
      <c r="Q16">
        <f t="shared" si="4"/>
        <v>101.17505306535905</v>
      </c>
    </row>
    <row r="17" spans="1:17" ht="14.45" x14ac:dyDescent="0.3">
      <c r="A17">
        <f>Input!G18</f>
        <v>14</v>
      </c>
      <c r="B17">
        <f t="shared" si="1"/>
        <v>14</v>
      </c>
      <c r="C17">
        <f t="shared" si="0"/>
        <v>-1.689761028911585</v>
      </c>
      <c r="D17" s="4">
        <f>Input!I18</f>
        <v>59.520609857142858</v>
      </c>
      <c r="E17">
        <f t="shared" si="2"/>
        <v>58.714782857142858</v>
      </c>
      <c r="F17">
        <f t="shared" si="9"/>
        <v>91.78443076484777</v>
      </c>
      <c r="G17">
        <f t="shared" si="5"/>
        <v>1093.6016127395719</v>
      </c>
      <c r="H17">
        <f t="shared" si="3"/>
        <v>983913.73678154906</v>
      </c>
      <c r="M17" s="4">
        <f>Input!J18</f>
        <v>14.01507328571428</v>
      </c>
      <c r="N17">
        <f t="shared" si="6"/>
        <v>13.730663714285708</v>
      </c>
      <c r="O17">
        <f t="shared" si="7"/>
        <v>15.196516665966522</v>
      </c>
      <c r="P17">
        <f t="shared" si="8"/>
        <v>2.1487248759513551</v>
      </c>
      <c r="Q17">
        <f t="shared" si="4"/>
        <v>63.819506781748792</v>
      </c>
    </row>
    <row r="18" spans="1:17" ht="14.45" x14ac:dyDescent="0.3">
      <c r="A18">
        <f>Input!G19</f>
        <v>15</v>
      </c>
      <c r="B18">
        <f t="shared" si="1"/>
        <v>15</v>
      </c>
      <c r="C18">
        <f t="shared" si="0"/>
        <v>-1.6087617366680105</v>
      </c>
      <c r="D18" s="4">
        <f>Input!I19</f>
        <v>77.691223428571433</v>
      </c>
      <c r="E18">
        <f t="shared" si="2"/>
        <v>76.88539642857144</v>
      </c>
      <c r="F18">
        <f t="shared" si="9"/>
        <v>109.15287898715344</v>
      </c>
      <c r="G18">
        <f t="shared" si="5"/>
        <v>1041.1904306683937</v>
      </c>
      <c r="H18">
        <f t="shared" si="3"/>
        <v>949759.02948860242</v>
      </c>
      <c r="M18" s="4">
        <f>Input!J19</f>
        <v>18.170613571428575</v>
      </c>
      <c r="N18">
        <f t="shared" si="6"/>
        <v>17.886204000000003</v>
      </c>
      <c r="O18">
        <f t="shared" si="7"/>
        <v>17.36844822230567</v>
      </c>
      <c r="P18">
        <f t="shared" si="8"/>
        <v>0.26807104533586368</v>
      </c>
      <c r="Q18">
        <f t="shared" si="4"/>
        <v>14.693199327577162</v>
      </c>
    </row>
    <row r="19" spans="1:17" ht="14.45" x14ac:dyDescent="0.3">
      <c r="A19">
        <f>Input!G20</f>
        <v>16</v>
      </c>
      <c r="B19">
        <f t="shared" si="1"/>
        <v>16</v>
      </c>
      <c r="C19">
        <f t="shared" si="0"/>
        <v>-1.527762444424436</v>
      </c>
      <c r="D19" s="4">
        <f>Input!I20</f>
        <v>99.811970428571428</v>
      </c>
      <c r="E19">
        <f t="shared" si="2"/>
        <v>99.006143428571434</v>
      </c>
      <c r="F19">
        <f t="shared" si="9"/>
        <v>128.87386520545633</v>
      </c>
      <c r="G19">
        <f t="shared" si="5"/>
        <v>892.08080414140397</v>
      </c>
      <c r="H19">
        <f t="shared" si="3"/>
        <v>911709.54333576106</v>
      </c>
      <c r="M19" s="4">
        <f>Input!J20</f>
        <v>22.120746999999994</v>
      </c>
      <c r="N19">
        <f t="shared" si="6"/>
        <v>21.836337428571422</v>
      </c>
      <c r="O19">
        <f t="shared" si="7"/>
        <v>19.720986218302887</v>
      </c>
      <c r="P19">
        <f t="shared" si="8"/>
        <v>4.4747107427845574</v>
      </c>
      <c r="Q19">
        <f t="shared" si="4"/>
        <v>1.3680227628852334E-2</v>
      </c>
    </row>
    <row r="20" spans="1:17" ht="14.45" x14ac:dyDescent="0.3">
      <c r="A20">
        <f>Input!G21</f>
        <v>17</v>
      </c>
      <c r="B20">
        <f t="shared" si="1"/>
        <v>17</v>
      </c>
      <c r="C20">
        <f t="shared" si="0"/>
        <v>-1.4467631521808617</v>
      </c>
      <c r="D20" s="4">
        <f>Input!I21</f>
        <v>126.84668328571429</v>
      </c>
      <c r="E20">
        <f t="shared" si="2"/>
        <v>126.0408562857143</v>
      </c>
      <c r="F20">
        <f t="shared" si="9"/>
        <v>151.11960661649607</v>
      </c>
      <c r="G20">
        <f t="shared" si="5"/>
        <v>628.94371815368686</v>
      </c>
      <c r="H20">
        <f t="shared" si="3"/>
        <v>869722.39912521828</v>
      </c>
      <c r="M20" s="4">
        <f>Input!J21</f>
        <v>27.034712857142864</v>
      </c>
      <c r="N20">
        <f t="shared" si="6"/>
        <v>26.750303285714292</v>
      </c>
      <c r="O20">
        <f t="shared" si="7"/>
        <v>22.245741411039738</v>
      </c>
      <c r="P20">
        <f t="shared" si="8"/>
        <v>20.291077682771533</v>
      </c>
      <c r="Q20">
        <f t="shared" si="4"/>
        <v>25.310240187292258</v>
      </c>
    </row>
    <row r="21" spans="1:17" ht="14.45" x14ac:dyDescent="0.3">
      <c r="A21">
        <f>Input!G22</f>
        <v>18</v>
      </c>
      <c r="B21">
        <f t="shared" si="1"/>
        <v>18</v>
      </c>
      <c r="C21">
        <f t="shared" si="0"/>
        <v>-1.3657638599372872</v>
      </c>
      <c r="D21" s="4">
        <f>Input!I22</f>
        <v>156.61488857142857</v>
      </c>
      <c r="E21">
        <f t="shared" si="2"/>
        <v>155.80906157142857</v>
      </c>
      <c r="F21">
        <f t="shared" si="9"/>
        <v>176.04923377119272</v>
      </c>
      <c r="G21">
        <f t="shared" si="5"/>
        <v>409.66457067610537</v>
      </c>
      <c r="H21">
        <f t="shared" si="3"/>
        <v>823845.68914255407</v>
      </c>
      <c r="M21" s="4">
        <f>Input!J22</f>
        <v>29.768205285714274</v>
      </c>
      <c r="N21">
        <f t="shared" si="6"/>
        <v>29.483795714285701</v>
      </c>
      <c r="O21">
        <f t="shared" si="7"/>
        <v>24.92962715469665</v>
      </c>
      <c r="P21">
        <f t="shared" si="8"/>
        <v>20.740451269149414</v>
      </c>
      <c r="Q21">
        <f t="shared" si="4"/>
        <v>60.286230218792987</v>
      </c>
    </row>
    <row r="22" spans="1:17" ht="14.45" x14ac:dyDescent="0.3">
      <c r="A22">
        <f>Input!G23</f>
        <v>19</v>
      </c>
      <c r="B22">
        <f t="shared" si="1"/>
        <v>19</v>
      </c>
      <c r="C22">
        <f t="shared" si="0"/>
        <v>-1.2847645676937127</v>
      </c>
      <c r="D22" s="4">
        <f>Input!I23</f>
        <v>190.72824057142859</v>
      </c>
      <c r="E22">
        <f t="shared" si="2"/>
        <v>189.92241357142859</v>
      </c>
      <c r="F22">
        <f t="shared" si="9"/>
        <v>203.80385633207743</v>
      </c>
      <c r="G22">
        <f t="shared" si="5"/>
        <v>192.69445311717004</v>
      </c>
      <c r="H22">
        <f t="shared" si="3"/>
        <v>774232.51695294282</v>
      </c>
      <c r="M22" s="4">
        <f>Input!J23</f>
        <v>34.11335200000002</v>
      </c>
      <c r="N22">
        <f t="shared" si="6"/>
        <v>33.828942428571452</v>
      </c>
      <c r="O22">
        <f t="shared" si="7"/>
        <v>27.754622560884716</v>
      </c>
      <c r="P22">
        <f t="shared" si="8"/>
        <v>36.897361854973802</v>
      </c>
      <c r="Q22">
        <f t="shared" si="4"/>
        <v>146.64162516363757</v>
      </c>
    </row>
    <row r="23" spans="1:17" ht="14.45" x14ac:dyDescent="0.3">
      <c r="A23">
        <f>Input!G24</f>
        <v>20</v>
      </c>
      <c r="B23">
        <f t="shared" si="1"/>
        <v>20</v>
      </c>
      <c r="C23">
        <f t="shared" si="0"/>
        <v>-1.2037652754501382</v>
      </c>
      <c r="D23" s="4">
        <f>Input!I24</f>
        <v>233.73729285714285</v>
      </c>
      <c r="E23">
        <f t="shared" si="2"/>
        <v>232.93146585714285</v>
      </c>
      <c r="F23">
        <f t="shared" si="9"/>
        <v>234.50153330516889</v>
      </c>
      <c r="G23">
        <f t="shared" si="5"/>
        <v>2.4651117913509939</v>
      </c>
      <c r="H23">
        <f t="shared" si="3"/>
        <v>721152.7956001329</v>
      </c>
      <c r="M23" s="4">
        <f>Input!J24</f>
        <v>43.009052285714262</v>
      </c>
      <c r="N23">
        <f t="shared" si="6"/>
        <v>42.724642714285693</v>
      </c>
      <c r="O23">
        <f t="shared" si="7"/>
        <v>30.697676973091468</v>
      </c>
      <c r="P23">
        <f t="shared" si="8"/>
        <v>144.64790493985956</v>
      </c>
      <c r="Q23">
        <f t="shared" si="4"/>
        <v>441.22127496913254</v>
      </c>
    </row>
    <row r="24" spans="1:17" ht="14.45" x14ac:dyDescent="0.3">
      <c r="A24">
        <f>Input!G25</f>
        <v>21</v>
      </c>
      <c r="B24">
        <f t="shared" si="1"/>
        <v>21</v>
      </c>
      <c r="C24">
        <f t="shared" si="0"/>
        <v>-1.1227659832065637</v>
      </c>
      <c r="D24" s="4">
        <f>Input!I25</f>
        <v>288.34393685714286</v>
      </c>
      <c r="E24">
        <f t="shared" si="2"/>
        <v>287.53810985714284</v>
      </c>
      <c r="F24">
        <f t="shared" si="9"/>
        <v>268.23231000451699</v>
      </c>
      <c r="G24">
        <f t="shared" si="5"/>
        <v>372.71390794964839</v>
      </c>
      <c r="H24">
        <f t="shared" si="3"/>
        <v>665001.72692438727</v>
      </c>
      <c r="M24" s="4">
        <f>Input!J25</f>
        <v>54.606644000000017</v>
      </c>
      <c r="N24">
        <f t="shared" si="6"/>
        <v>54.322234428571448</v>
      </c>
      <c r="O24">
        <f t="shared" si="7"/>
        <v>33.73077669934812</v>
      </c>
      <c r="P24">
        <f t="shared" si="8"/>
        <v>424.00813141439119</v>
      </c>
      <c r="Q24">
        <f t="shared" si="4"/>
        <v>1062.9464479175379</v>
      </c>
    </row>
    <row r="25" spans="1:17" ht="14.45" x14ac:dyDescent="0.3">
      <c r="A25">
        <f>Input!G26</f>
        <v>22</v>
      </c>
      <c r="B25">
        <f t="shared" si="1"/>
        <v>22</v>
      </c>
      <c r="C25">
        <f t="shared" si="0"/>
        <v>-1.0417666909629892</v>
      </c>
      <c r="D25" s="4">
        <f>Input!I26</f>
        <v>350.77184499999993</v>
      </c>
      <c r="E25">
        <f t="shared" si="2"/>
        <v>349.96601799999991</v>
      </c>
      <c r="F25">
        <f t="shared" si="9"/>
        <v>305.05349957800513</v>
      </c>
      <c r="G25">
        <f t="shared" si="5"/>
        <v>2017.13431100602</v>
      </c>
      <c r="H25">
        <f t="shared" si="3"/>
        <v>606303.90613814886</v>
      </c>
      <c r="M25" s="4">
        <f>Input!J26</f>
        <v>62.427908142857063</v>
      </c>
      <c r="N25">
        <f t="shared" si="6"/>
        <v>62.143498571428495</v>
      </c>
      <c r="O25">
        <f t="shared" si="7"/>
        <v>36.821189573488113</v>
      </c>
      <c r="P25">
        <f t="shared" si="8"/>
        <v>641.21933298717249</v>
      </c>
      <c r="Q25">
        <f t="shared" si="4"/>
        <v>1634.1097727155473</v>
      </c>
    </row>
    <row r="26" spans="1:17" ht="14.45" x14ac:dyDescent="0.3">
      <c r="A26">
        <f>Input!G27</f>
        <v>23</v>
      </c>
      <c r="B26">
        <f t="shared" si="1"/>
        <v>23</v>
      </c>
      <c r="C26">
        <f t="shared" si="0"/>
        <v>-0.96076739871941474</v>
      </c>
      <c r="D26" s="4">
        <f>Input!I27</f>
        <v>413.05754828571429</v>
      </c>
      <c r="E26">
        <f t="shared" si="2"/>
        <v>412.25172128571427</v>
      </c>
      <c r="F26">
        <f t="shared" si="9"/>
        <v>344.98539565893395</v>
      </c>
      <c r="G26">
        <f t="shared" si="5"/>
        <v>4524.7585633280423</v>
      </c>
      <c r="H26">
        <f t="shared" si="3"/>
        <v>545712.10614007374</v>
      </c>
      <c r="M26" s="4">
        <f>Input!J27</f>
        <v>62.285703285714362</v>
      </c>
      <c r="N26">
        <f t="shared" si="6"/>
        <v>62.001293714285794</v>
      </c>
      <c r="O26">
        <f t="shared" si="7"/>
        <v>39.931896080928837</v>
      </c>
      <c r="P26">
        <f t="shared" si="8"/>
        <v>487.05831189922162</v>
      </c>
      <c r="Q26">
        <f t="shared" si="4"/>
        <v>1622.6329814799531</v>
      </c>
    </row>
    <row r="27" spans="1:17" ht="14.45" x14ac:dyDescent="0.3">
      <c r="A27">
        <f>Input!G28</f>
        <v>24</v>
      </c>
      <c r="B27">
        <f t="shared" si="1"/>
        <v>24</v>
      </c>
      <c r="C27">
        <f t="shared" si="0"/>
        <v>-0.87976810647584036</v>
      </c>
      <c r="D27" s="4">
        <f>Input!I28</f>
        <v>490.41696071428572</v>
      </c>
      <c r="E27">
        <f t="shared" si="2"/>
        <v>489.6111337142857</v>
      </c>
      <c r="F27">
        <f t="shared" si="9"/>
        <v>388.00760341014899</v>
      </c>
      <c r="G27">
        <f t="shared" si="5"/>
        <v>10323.277370263628</v>
      </c>
      <c r="H27">
        <f t="shared" si="3"/>
        <v>484000.00238892605</v>
      </c>
      <c r="M27" s="4">
        <f>Input!J28</f>
        <v>77.359412428571432</v>
      </c>
      <c r="N27">
        <f t="shared" si="6"/>
        <v>77.075002857142863</v>
      </c>
      <c r="O27">
        <f t="shared" si="7"/>
        <v>43.022207751215014</v>
      </c>
      <c r="P27">
        <f t="shared" si="8"/>
        <v>1159.5928545263037</v>
      </c>
      <c r="Q27">
        <f t="shared" si="4"/>
        <v>3064.2455439450678</v>
      </c>
    </row>
    <row r="28" spans="1:17" ht="14.45" x14ac:dyDescent="0.3">
      <c r="A28">
        <f>Input!G29</f>
        <v>25</v>
      </c>
      <c r="B28">
        <f t="shared" si="1"/>
        <v>25</v>
      </c>
      <c r="C28">
        <f t="shared" si="0"/>
        <v>-0.79876881423226587</v>
      </c>
      <c r="D28" s="4">
        <f>Input!I29</f>
        <v>573.66997199999992</v>
      </c>
      <c r="E28">
        <f t="shared" si="2"/>
        <v>572.86414499999989</v>
      </c>
      <c r="F28">
        <f t="shared" si="9"/>
        <v>434.05616806758695</v>
      </c>
      <c r="G28">
        <f t="shared" si="5"/>
        <v>19267.654460069283</v>
      </c>
      <c r="H28">
        <f t="shared" si="3"/>
        <v>422048.3997262374</v>
      </c>
      <c r="M28" s="4">
        <f>Input!J29</f>
        <v>83.253011285714194</v>
      </c>
      <c r="N28">
        <f t="shared" si="6"/>
        <v>82.968601714285626</v>
      </c>
      <c r="O28">
        <f t="shared" si="7"/>
        <v>46.048564657437957</v>
      </c>
      <c r="P28">
        <f t="shared" si="8"/>
        <v>1363.0891362790051</v>
      </c>
      <c r="Q28">
        <f t="shared" si="4"/>
        <v>3751.467782488085</v>
      </c>
    </row>
    <row r="29" spans="1:17" ht="14.45" x14ac:dyDescent="0.3">
      <c r="A29">
        <f>Input!G30</f>
        <v>26</v>
      </c>
      <c r="B29">
        <f t="shared" si="1"/>
        <v>26</v>
      </c>
      <c r="C29">
        <f t="shared" si="0"/>
        <v>-0.71776952198869137</v>
      </c>
      <c r="D29" s="4">
        <f>Input!I30</f>
        <v>659.89348357142842</v>
      </c>
      <c r="E29">
        <f t="shared" si="2"/>
        <v>659.0876565714284</v>
      </c>
      <c r="F29">
        <f t="shared" si="9"/>
        <v>483.02166270326666</v>
      </c>
      <c r="G29">
        <f t="shared" si="5"/>
        <v>30999.234196783567</v>
      </c>
      <c r="H29">
        <f t="shared" si="3"/>
        <v>360824.90520002152</v>
      </c>
      <c r="M29" s="4">
        <f>Input!J30</f>
        <v>86.223511571428503</v>
      </c>
      <c r="N29">
        <f t="shared" si="6"/>
        <v>85.939101999999934</v>
      </c>
      <c r="O29">
        <f t="shared" si="7"/>
        <v>48.965494635679725</v>
      </c>
      <c r="P29">
        <f t="shared" si="8"/>
        <v>1367.0476415309136</v>
      </c>
      <c r="Q29">
        <f t="shared" si="4"/>
        <v>4124.1733458000526</v>
      </c>
    </row>
    <row r="30" spans="1:17" ht="14.45" x14ac:dyDescent="0.3">
      <c r="A30">
        <f>Input!G31</f>
        <v>27</v>
      </c>
      <c r="B30">
        <f t="shared" si="1"/>
        <v>27</v>
      </c>
      <c r="C30">
        <f t="shared" si="0"/>
        <v>-0.63677022974511688</v>
      </c>
      <c r="D30" s="4">
        <f>Input!I31</f>
        <v>742.15106128571426</v>
      </c>
      <c r="E30">
        <f t="shared" si="2"/>
        <v>741.34523428571424</v>
      </c>
      <c r="F30">
        <f t="shared" si="9"/>
        <v>534.74837047963774</v>
      </c>
      <c r="G30">
        <f t="shared" si="5"/>
        <v>42682.26413450652</v>
      </c>
      <c r="H30">
        <f t="shared" si="3"/>
        <v>301357.43280766462</v>
      </c>
      <c r="M30" s="4">
        <f>Input!J31</f>
        <v>82.257577714285844</v>
      </c>
      <c r="N30">
        <f t="shared" si="6"/>
        <v>81.973168142857276</v>
      </c>
      <c r="O30">
        <f t="shared" si="7"/>
        <v>51.726707776371128</v>
      </c>
      <c r="P30">
        <f t="shared" si="8"/>
        <v>914.84836470141727</v>
      </c>
      <c r="Q30">
        <f t="shared" si="4"/>
        <v>3630.5195973397495</v>
      </c>
    </row>
    <row r="31" spans="1:17" x14ac:dyDescent="0.25">
      <c r="A31">
        <f>Input!G32</f>
        <v>28</v>
      </c>
      <c r="B31">
        <f t="shared" si="1"/>
        <v>28</v>
      </c>
      <c r="C31">
        <f t="shared" si="0"/>
        <v>-0.55577093750154249</v>
      </c>
      <c r="D31" s="4">
        <f>Input!I32</f>
        <v>823.4290058571429</v>
      </c>
      <c r="E31">
        <f t="shared" si="2"/>
        <v>822.62317885714288</v>
      </c>
      <c r="F31">
        <f t="shared" si="9"/>
        <v>589.03466188745801</v>
      </c>
      <c r="G31">
        <f t="shared" si="5"/>
        <v>54563.59526009675</v>
      </c>
      <c r="H31">
        <f t="shared" si="3"/>
        <v>244702.39444932176</v>
      </c>
      <c r="M31" s="4">
        <f>Input!J32</f>
        <v>81.277944571428634</v>
      </c>
      <c r="N31">
        <f t="shared" si="6"/>
        <v>80.993535000000065</v>
      </c>
      <c r="O31">
        <f t="shared" si="7"/>
        <v>54.286291407820229</v>
      </c>
      <c r="P31">
        <f t="shared" si="8"/>
        <v>713.27686029203096</v>
      </c>
      <c r="Q31">
        <f t="shared" si="4"/>
        <v>3513.426052792935</v>
      </c>
    </row>
    <row r="32" spans="1:17" x14ac:dyDescent="0.25">
      <c r="A32">
        <f>Input!G33</f>
        <v>29</v>
      </c>
      <c r="B32">
        <f t="shared" si="1"/>
        <v>29</v>
      </c>
      <c r="C32">
        <f t="shared" si="0"/>
        <v>-0.474771645257968</v>
      </c>
      <c r="D32" s="4">
        <f>Input!I33</f>
        <v>900.80421857142846</v>
      </c>
      <c r="E32">
        <f t="shared" si="2"/>
        <v>899.99839157142844</v>
      </c>
      <c r="F32">
        <f t="shared" si="9"/>
        <v>645.63462563581209</v>
      </c>
      <c r="G32">
        <f t="shared" si="5"/>
        <v>64700.925420949025</v>
      </c>
      <c r="H32">
        <f t="shared" si="3"/>
        <v>191908.88618757494</v>
      </c>
      <c r="M32" s="4">
        <f>Input!J33</f>
        <v>77.375212714285567</v>
      </c>
      <c r="N32">
        <f t="shared" si="6"/>
        <v>77.090803142856998</v>
      </c>
      <c r="O32">
        <f t="shared" si="7"/>
        <v>56.599963748354092</v>
      </c>
      <c r="P32">
        <f t="shared" si="8"/>
        <v>419.8744990913122</v>
      </c>
      <c r="Q32">
        <f t="shared" si="4"/>
        <v>3065.9950630685753</v>
      </c>
    </row>
    <row r="33" spans="1:17" x14ac:dyDescent="0.25">
      <c r="A33">
        <f>Input!G34</f>
        <v>30</v>
      </c>
      <c r="B33">
        <f t="shared" si="1"/>
        <v>30</v>
      </c>
      <c r="C33">
        <f t="shared" si="0"/>
        <v>-0.39377235301439351</v>
      </c>
      <c r="D33" s="4">
        <f>Input!I34</f>
        <v>981.75035199999991</v>
      </c>
      <c r="E33">
        <f t="shared" si="2"/>
        <v>980.94452499999989</v>
      </c>
      <c r="F33">
        <f t="shared" si="9"/>
        <v>704.26096479415128</v>
      </c>
      <c r="G33">
        <f t="shared" si="5"/>
        <v>76553.792488183448</v>
      </c>
      <c r="H33">
        <f t="shared" si="3"/>
        <v>143980.57644021642</v>
      </c>
      <c r="M33" s="4">
        <f>Input!J34</f>
        <v>80.946133428571443</v>
      </c>
      <c r="N33">
        <f t="shared" si="6"/>
        <v>80.661723857142874</v>
      </c>
      <c r="O33">
        <f t="shared" si="7"/>
        <v>58.626339158339235</v>
      </c>
      <c r="P33">
        <f t="shared" si="8"/>
        <v>485.55817882426959</v>
      </c>
      <c r="Q33">
        <f t="shared" si="4"/>
        <v>3474.200497833589</v>
      </c>
    </row>
    <row r="34" spans="1:17" x14ac:dyDescent="0.25">
      <c r="A34">
        <f>Input!G35</f>
        <v>31</v>
      </c>
      <c r="B34">
        <f t="shared" si="1"/>
        <v>31</v>
      </c>
      <c r="C34">
        <f t="shared" si="0"/>
        <v>-0.31277306077081907</v>
      </c>
      <c r="D34" s="4">
        <f>Input!I35</f>
        <v>1048.4286035714288</v>
      </c>
      <c r="E34">
        <f t="shared" si="2"/>
        <v>1047.6227765714289</v>
      </c>
      <c r="F34">
        <f t="shared" si="9"/>
        <v>764.58911969364794</v>
      </c>
      <c r="G34">
        <f t="shared" si="5"/>
        <v>80108.050925609423</v>
      </c>
      <c r="H34">
        <f t="shared" si="3"/>
        <v>101837.30038490148</v>
      </c>
      <c r="M34" s="4">
        <f>Input!J35</f>
        <v>66.678251571428859</v>
      </c>
      <c r="N34">
        <f t="shared" si="6"/>
        <v>66.393842000000291</v>
      </c>
      <c r="O34">
        <f t="shared" si="7"/>
        <v>60.328154899496674</v>
      </c>
      <c r="P34">
        <f t="shared" si="8"/>
        <v>36.792560001215975</v>
      </c>
      <c r="Q34">
        <f t="shared" si="4"/>
        <v>1995.8080085831618</v>
      </c>
    </row>
    <row r="35" spans="1:17" x14ac:dyDescent="0.25">
      <c r="A35">
        <f>Input!G36</f>
        <v>32</v>
      </c>
      <c r="B35">
        <f t="shared" si="1"/>
        <v>32</v>
      </c>
      <c r="C35">
        <f t="shared" ref="C35:C66" si="10">((B35-$Y$3)/$Z$3)</f>
        <v>-0.23177376852724457</v>
      </c>
      <c r="D35" s="4">
        <f>Input!I36</f>
        <v>1109.5292668571428</v>
      </c>
      <c r="E35">
        <f t="shared" si="2"/>
        <v>1108.7234398571429</v>
      </c>
      <c r="F35">
        <f t="shared" si="9"/>
        <v>826.26252849836567</v>
      </c>
      <c r="G35">
        <f t="shared" si="5"/>
        <v>79784.166445631025</v>
      </c>
      <c r="H35">
        <f t="shared" si="3"/>
        <v>66278.5262594042</v>
      </c>
      <c r="M35" s="4">
        <f>Input!J36</f>
        <v>61.100663285714063</v>
      </c>
      <c r="N35">
        <f t="shared" si="6"/>
        <v>60.816253714285494</v>
      </c>
      <c r="O35">
        <f t="shared" si="7"/>
        <v>61.673408804717752</v>
      </c>
      <c r="P35">
        <f t="shared" si="8"/>
        <v>0.73471484905393203</v>
      </c>
      <c r="Q35">
        <f t="shared" si="4"/>
        <v>1528.5659311934965</v>
      </c>
    </row>
    <row r="36" spans="1:17" x14ac:dyDescent="0.25">
      <c r="A36">
        <f>Input!G37</f>
        <v>33</v>
      </c>
      <c r="B36">
        <f t="shared" si="1"/>
        <v>33</v>
      </c>
      <c r="C36">
        <f t="shared" si="10"/>
        <v>-0.15077447628367011</v>
      </c>
      <c r="D36" s="4">
        <f>Input!I37</f>
        <v>1164.9891397142856</v>
      </c>
      <c r="E36">
        <f t="shared" si="2"/>
        <v>1164.1833127142856</v>
      </c>
      <c r="F36">
        <f t="shared" si="9"/>
        <v>888.89888792095405</v>
      </c>
      <c r="G36">
        <f t="shared" si="5"/>
        <v>75781.514533795445</v>
      </c>
      <c r="H36">
        <f t="shared" si="3"/>
        <v>37950.859127942334</v>
      </c>
      <c r="M36" s="4">
        <f>Input!J37</f>
        <v>55.459872857142727</v>
      </c>
      <c r="N36">
        <f t="shared" si="6"/>
        <v>55.175463285714159</v>
      </c>
      <c r="O36">
        <f t="shared" si="7"/>
        <v>62.636359422588349</v>
      </c>
      <c r="P36">
        <f t="shared" si="8"/>
        <v>55.664971165224216</v>
      </c>
      <c r="Q36">
        <f t="shared" si="4"/>
        <v>1119.3098485106564</v>
      </c>
    </row>
    <row r="37" spans="1:17" x14ac:dyDescent="0.25">
      <c r="A37">
        <f>Input!G38</f>
        <v>34</v>
      </c>
      <c r="B37">
        <f t="shared" si="1"/>
        <v>34</v>
      </c>
      <c r="C37">
        <f t="shared" si="10"/>
        <v>-6.9775184040095653E-2</v>
      </c>
      <c r="D37" s="4">
        <f>Input!I38</f>
        <v>1216.5462807142856</v>
      </c>
      <c r="E37">
        <f t="shared" si="2"/>
        <v>1215.7404537142856</v>
      </c>
      <c r="F37">
        <f t="shared" si="9"/>
        <v>952.09723292322792</v>
      </c>
      <c r="G37">
        <f t="shared" si="5"/>
        <v>69507.747869082421</v>
      </c>
      <c r="H37">
        <f t="shared" si="3"/>
        <v>17321.575729713713</v>
      </c>
      <c r="M37" s="4">
        <f>Input!J38</f>
        <v>51.557141000000001</v>
      </c>
      <c r="N37">
        <f t="shared" si="6"/>
        <v>51.272731428571433</v>
      </c>
      <c r="O37">
        <f t="shared" si="7"/>
        <v>63.198345002273861</v>
      </c>
      <c r="P37">
        <f t="shared" si="8"/>
        <v>142.22025910927559</v>
      </c>
      <c r="Q37">
        <f t="shared" si="4"/>
        <v>873.40088072501237</v>
      </c>
    </row>
    <row r="38" spans="1:17" x14ac:dyDescent="0.25">
      <c r="A38">
        <f>Input!G39</f>
        <v>35</v>
      </c>
      <c r="B38">
        <f t="shared" si="1"/>
        <v>35</v>
      </c>
      <c r="C38">
        <f t="shared" si="10"/>
        <v>1.1224108203478822E-2</v>
      </c>
      <c r="D38" s="4">
        <f>Input!I39</f>
        <v>1258.875910142857</v>
      </c>
      <c r="E38">
        <f t="shared" si="2"/>
        <v>1258.0700831428571</v>
      </c>
      <c r="F38">
        <f t="shared" si="9"/>
        <v>1015.4456178495877</v>
      </c>
      <c r="G38">
        <f t="shared" si="5"/>
        <v>58866.631158844888</v>
      </c>
      <c r="H38">
        <f t="shared" si="3"/>
        <v>4659.8470691232351</v>
      </c>
      <c r="M38" s="4">
        <f>Input!J39</f>
        <v>42.329629428571479</v>
      </c>
      <c r="N38">
        <f t="shared" si="6"/>
        <v>42.045219857142911</v>
      </c>
      <c r="O38">
        <f t="shared" si="7"/>
        <v>63.348384926359806</v>
      </c>
      <c r="P38">
        <f t="shared" si="8"/>
        <v>453.82484196630287</v>
      </c>
      <c r="Q38">
        <f t="shared" si="4"/>
        <v>413.13997227280021</v>
      </c>
    </row>
    <row r="39" spans="1:17" x14ac:dyDescent="0.25">
      <c r="A39">
        <f>Input!G40</f>
        <v>36</v>
      </c>
      <c r="B39">
        <f t="shared" si="1"/>
        <v>36</v>
      </c>
      <c r="C39">
        <f t="shared" si="10"/>
        <v>9.2223400447053294E-2</v>
      </c>
      <c r="D39" s="4">
        <f>Input!I40</f>
        <v>1297.7294222857142</v>
      </c>
      <c r="E39">
        <f t="shared" si="2"/>
        <v>1296.9235952857143</v>
      </c>
      <c r="F39">
        <f t="shared" si="9"/>
        <v>1078.5291543649823</v>
      </c>
      <c r="G39">
        <f t="shared" si="5"/>
        <v>47696.131825079101</v>
      </c>
      <c r="H39">
        <f t="shared" si="3"/>
        <v>26.827593166282977</v>
      </c>
      <c r="M39" s="4">
        <f>Input!J40</f>
        <v>38.853512142857198</v>
      </c>
      <c r="N39">
        <f t="shared" si="6"/>
        <v>38.56910257142863</v>
      </c>
      <c r="O39">
        <f t="shared" si="7"/>
        <v>63.083536515394556</v>
      </c>
      <c r="P39">
        <f t="shared" si="8"/>
        <v>600.95747159306882</v>
      </c>
      <c r="Q39">
        <f t="shared" si="4"/>
        <v>283.91332181459552</v>
      </c>
    </row>
    <row r="40" spans="1:17" x14ac:dyDescent="0.25">
      <c r="A40">
        <f>Input!G41</f>
        <v>37</v>
      </c>
      <c r="B40">
        <f t="shared" si="1"/>
        <v>37</v>
      </c>
      <c r="C40">
        <f t="shared" si="10"/>
        <v>0.17322269269062776</v>
      </c>
      <c r="D40" s="4">
        <f>Input!I41</f>
        <v>1332.9804125714286</v>
      </c>
      <c r="E40">
        <f t="shared" si="2"/>
        <v>1332.1745855714287</v>
      </c>
      <c r="F40">
        <f t="shared" si="9"/>
        <v>1140.9381453727894</v>
      </c>
      <c r="G40">
        <f t="shared" si="5"/>
        <v>36571.376059847717</v>
      </c>
      <c r="H40">
        <f t="shared" si="3"/>
        <v>3275.2105205902053</v>
      </c>
      <c r="M40" s="4">
        <f>Input!J41</f>
        <v>35.250990285714352</v>
      </c>
      <c r="N40">
        <f t="shared" si="6"/>
        <v>34.966580714285783</v>
      </c>
      <c r="O40">
        <f t="shared" si="7"/>
        <v>62.408991007807145</v>
      </c>
      <c r="P40">
        <f t="shared" si="8"/>
        <v>753.08588271796725</v>
      </c>
      <c r="Q40">
        <f t="shared" si="4"/>
        <v>175.48846126753631</v>
      </c>
    </row>
    <row r="41" spans="1:17" x14ac:dyDescent="0.25">
      <c r="A41">
        <f>Input!G42</f>
        <v>38</v>
      </c>
      <c r="B41">
        <f t="shared" si="1"/>
        <v>38</v>
      </c>
      <c r="C41">
        <f t="shared" si="10"/>
        <v>0.25422198493420223</v>
      </c>
      <c r="D41" s="4">
        <f>Input!I42</f>
        <v>1366.3985409999998</v>
      </c>
      <c r="E41">
        <f t="shared" si="2"/>
        <v>1365.5927139999999</v>
      </c>
      <c r="F41">
        <f t="shared" si="9"/>
        <v>1202.2760497147865</v>
      </c>
      <c r="G41">
        <f t="shared" si="5"/>
        <v>26672.332833249096</v>
      </c>
      <c r="H41">
        <f t="shared" si="3"/>
        <v>14058.218703391914</v>
      </c>
      <c r="M41" s="4">
        <f>Input!J42</f>
        <v>33.418128428571208</v>
      </c>
      <c r="N41">
        <f t="shared" si="6"/>
        <v>33.13371885714264</v>
      </c>
      <c r="O41">
        <f t="shared" si="7"/>
        <v>61.337904341997152</v>
      </c>
      <c r="P41">
        <f t="shared" si="8"/>
        <v>795.47607886407798</v>
      </c>
      <c r="Q41">
        <f t="shared" si="4"/>
        <v>130.2872474390241</v>
      </c>
    </row>
    <row r="42" spans="1:17" x14ac:dyDescent="0.25">
      <c r="A42">
        <f>Input!G43</f>
        <v>39</v>
      </c>
      <c r="B42">
        <f t="shared" si="1"/>
        <v>39</v>
      </c>
      <c r="C42">
        <f t="shared" si="10"/>
        <v>0.33522127717777672</v>
      </c>
      <c r="D42" s="4">
        <f>Input!I43</f>
        <v>1398.4894247142856</v>
      </c>
      <c r="E42">
        <f t="shared" si="2"/>
        <v>1397.6835977142857</v>
      </c>
      <c r="F42">
        <f t="shared" si="9"/>
        <v>1262.167020160939</v>
      </c>
      <c r="G42">
        <f t="shared" si="5"/>
        <v>18364.742791772223</v>
      </c>
      <c r="H42">
        <f t="shared" si="3"/>
        <v>31847.375473872991</v>
      </c>
      <c r="M42" s="4">
        <f>Input!J43</f>
        <v>32.090883714285837</v>
      </c>
      <c r="N42">
        <f t="shared" si="6"/>
        <v>31.806474142857265</v>
      </c>
      <c r="O42">
        <f t="shared" si="7"/>
        <v>59.890970446152565</v>
      </c>
      <c r="P42">
        <f t="shared" si="8"/>
        <v>788.73893260980731</v>
      </c>
      <c r="Q42">
        <f t="shared" si="4"/>
        <v>101.74957066428594</v>
      </c>
    </row>
    <row r="43" spans="1:17" x14ac:dyDescent="0.25">
      <c r="A43">
        <f>Input!G44</f>
        <v>40</v>
      </c>
      <c r="B43">
        <f t="shared" si="1"/>
        <v>40</v>
      </c>
      <c r="C43">
        <f t="shared" si="10"/>
        <v>0.41622056942135116</v>
      </c>
      <c r="D43" s="4">
        <f>Input!I44</f>
        <v>1430.4855051428569</v>
      </c>
      <c r="E43">
        <f t="shared" si="2"/>
        <v>1429.679678142857</v>
      </c>
      <c r="F43">
        <f t="shared" si="9"/>
        <v>1320.2627765308935</v>
      </c>
      <c r="G43">
        <f t="shared" si="5"/>
        <v>11972.058358362116</v>
      </c>
      <c r="H43">
        <f t="shared" si="3"/>
        <v>55957.835682200937</v>
      </c>
      <c r="M43" s="4">
        <f>Input!J44</f>
        <v>31.996080428571304</v>
      </c>
      <c r="N43">
        <f t="shared" si="6"/>
        <v>31.711670857142732</v>
      </c>
      <c r="O43">
        <f t="shared" si="7"/>
        <v>58.095756369954302</v>
      </c>
      <c r="P43">
        <f t="shared" si="8"/>
        <v>696.11996834735339</v>
      </c>
      <c r="Q43">
        <f t="shared" si="4"/>
        <v>99.845978028591659</v>
      </c>
    </row>
    <row r="44" spans="1:17" x14ac:dyDescent="0.25">
      <c r="A44">
        <f>Input!G45</f>
        <v>41</v>
      </c>
      <c r="B44">
        <f t="shared" si="1"/>
        <v>41</v>
      </c>
      <c r="C44">
        <f t="shared" si="10"/>
        <v>0.49721986166492566</v>
      </c>
      <c r="D44" s="4">
        <f>Input!I45</f>
        <v>1460.4117157142857</v>
      </c>
      <c r="E44">
        <f t="shared" si="2"/>
        <v>1459.6058887142858</v>
      </c>
      <c r="F44">
        <f t="shared" si="9"/>
        <v>1376.2486056279538</v>
      </c>
      <c r="G44">
        <f t="shared" si="5"/>
        <v>6948.4366435348938</v>
      </c>
      <c r="H44">
        <f t="shared" si="3"/>
        <v>85579.602022575578</v>
      </c>
      <c r="M44" s="4">
        <f>Input!J45</f>
        <v>29.926210571428783</v>
      </c>
      <c r="N44">
        <f t="shared" si="6"/>
        <v>29.641801000000211</v>
      </c>
      <c r="O44">
        <f t="shared" si="7"/>
        <v>55.985829097060417</v>
      </c>
      <c r="P44">
        <f t="shared" si="8"/>
        <v>694.00781637869761</v>
      </c>
      <c r="Q44">
        <f t="shared" si="4"/>
        <v>62.764834940067253</v>
      </c>
    </row>
    <row r="45" spans="1:17" x14ac:dyDescent="0.25">
      <c r="A45">
        <f>Input!G46</f>
        <v>42</v>
      </c>
      <c r="B45">
        <f t="shared" si="1"/>
        <v>42</v>
      </c>
      <c r="C45">
        <f t="shared" si="10"/>
        <v>0.57821915390850009</v>
      </c>
      <c r="D45" s="4">
        <f>Input!I46</f>
        <v>1487.9678462857141</v>
      </c>
      <c r="E45">
        <f t="shared" si="2"/>
        <v>1487.1620192857142</v>
      </c>
      <c r="F45">
        <f t="shared" si="9"/>
        <v>1429.8483182920352</v>
      </c>
      <c r="G45">
        <f t="shared" si="5"/>
        <v>3284.860321592847</v>
      </c>
      <c r="H45">
        <f t="shared" si="3"/>
        <v>119812.64202208091</v>
      </c>
      <c r="M45" s="4">
        <f>Input!J46</f>
        <v>27.556130571428412</v>
      </c>
      <c r="N45">
        <f t="shared" si="6"/>
        <v>27.27172099999984</v>
      </c>
      <c r="O45">
        <f t="shared" si="7"/>
        <v>53.599712664081352</v>
      </c>
      <c r="P45">
        <f t="shared" si="8"/>
        <v>693.16314506394565</v>
      </c>
      <c r="Q45">
        <f t="shared" si="4"/>
        <v>30.828546954944933</v>
      </c>
    </row>
    <row r="46" spans="1:17" x14ac:dyDescent="0.25">
      <c r="A46">
        <f>Input!G47</f>
        <v>43</v>
      </c>
      <c r="B46">
        <f t="shared" si="1"/>
        <v>43</v>
      </c>
      <c r="C46">
        <f t="shared" si="10"/>
        <v>0.65921844615207459</v>
      </c>
      <c r="D46" s="4">
        <f>Input!I47</f>
        <v>1513.0432929999999</v>
      </c>
      <c r="E46">
        <f t="shared" si="2"/>
        <v>1512.237466</v>
      </c>
      <c r="F46">
        <f t="shared" si="9"/>
        <v>1480.8280390992707</v>
      </c>
      <c r="G46">
        <f t="shared" si="5"/>
        <v>986.55209823226278</v>
      </c>
      <c r="H46">
        <f t="shared" si="3"/>
        <v>157703.77713983634</v>
      </c>
      <c r="M46" s="4">
        <f>Input!J47</f>
        <v>25.075446714285818</v>
      </c>
      <c r="N46">
        <f t="shared" si="6"/>
        <v>24.791037142857245</v>
      </c>
      <c r="O46">
        <f t="shared" si="7"/>
        <v>50.979720807235545</v>
      </c>
      <c r="P46">
        <f t="shared" si="8"/>
        <v>685.84715207287479</v>
      </c>
      <c r="Q46">
        <f t="shared" si="4"/>
        <v>9.4351087907791946</v>
      </c>
    </row>
    <row r="47" spans="1:17" x14ac:dyDescent="0.25">
      <c r="A47">
        <f>Input!G48</f>
        <v>44</v>
      </c>
      <c r="B47">
        <f t="shared" si="1"/>
        <v>44</v>
      </c>
      <c r="C47">
        <f t="shared" si="10"/>
        <v>0.74021773839564908</v>
      </c>
      <c r="D47" s="4">
        <f>Input!I48</f>
        <v>1535.0692368571429</v>
      </c>
      <c r="E47">
        <f t="shared" si="2"/>
        <v>1534.263409857143</v>
      </c>
      <c r="F47">
        <f t="shared" si="9"/>
        <v>1528.9987535394196</v>
      </c>
      <c r="G47">
        <f t="shared" si="5"/>
        <v>27.716606143744833</v>
      </c>
      <c r="H47">
        <f t="shared" si="3"/>
        <v>198283.24036266917</v>
      </c>
      <c r="M47" s="4">
        <f>Input!J48</f>
        <v>22.02594385714292</v>
      </c>
      <c r="N47">
        <f t="shared" si="6"/>
        <v>21.741534285714348</v>
      </c>
      <c r="O47">
        <f t="shared" si="7"/>
        <v>48.170714440148942</v>
      </c>
      <c r="P47">
        <f t="shared" si="8"/>
        <v>698.50156363555936</v>
      </c>
      <c r="Q47">
        <f t="shared" si="4"/>
        <v>4.9103734061824666E-4</v>
      </c>
    </row>
    <row r="48" spans="1:17" x14ac:dyDescent="0.25">
      <c r="A48">
        <f>Input!G49</f>
        <v>45</v>
      </c>
      <c r="B48">
        <f t="shared" si="1"/>
        <v>45</v>
      </c>
      <c r="C48">
        <f t="shared" si="10"/>
        <v>0.82121703063922347</v>
      </c>
      <c r="D48" s="4">
        <f>Input!I49</f>
        <v>1554.5354942857143</v>
      </c>
      <c r="E48">
        <f t="shared" si="2"/>
        <v>1553.7296672857144</v>
      </c>
      <c r="F48">
        <f t="shared" si="9"/>
        <v>1574.2175882230604</v>
      </c>
      <c r="G48">
        <f t="shared" si="5"/>
        <v>419.75490433493906</v>
      </c>
      <c r="H48">
        <f t="shared" si="3"/>
        <v>240598.97887879997</v>
      </c>
      <c r="M48" s="4">
        <f>Input!J49</f>
        <v>19.466257428571453</v>
      </c>
      <c r="N48">
        <f t="shared" si="6"/>
        <v>19.181847857142881</v>
      </c>
      <c r="O48">
        <f t="shared" si="7"/>
        <v>45.218834683640701</v>
      </c>
      <c r="P48">
        <f t="shared" si="8"/>
        <v>677.92468300322105</v>
      </c>
      <c r="Q48">
        <f t="shared" si="4"/>
        <v>6.4390436117080867</v>
      </c>
    </row>
    <row r="49" spans="1:17" x14ac:dyDescent="0.25">
      <c r="A49">
        <f>Input!G50</f>
        <v>46</v>
      </c>
      <c r="B49">
        <f t="shared" si="1"/>
        <v>46</v>
      </c>
      <c r="C49">
        <f t="shared" si="10"/>
        <v>0.90221632288279796</v>
      </c>
      <c r="D49" s="4">
        <f>Input!I50</f>
        <v>1570.9680491428574</v>
      </c>
      <c r="E49">
        <f t="shared" si="2"/>
        <v>1570.1622221428574</v>
      </c>
      <c r="F49">
        <f t="shared" si="9"/>
        <v>1616.3878491673754</v>
      </c>
      <c r="G49">
        <f t="shared" si="5"/>
        <v>2136.8085938098452</v>
      </c>
      <c r="H49">
        <f t="shared" si="3"/>
        <v>283747.086223352</v>
      </c>
      <c r="M49" s="4">
        <f>Input!J50</f>
        <v>16.432554857143032</v>
      </c>
      <c r="N49">
        <f t="shared" si="6"/>
        <v>16.14814528571446</v>
      </c>
      <c r="O49">
        <f t="shared" si="7"/>
        <v>42.170260944315054</v>
      </c>
      <c r="P49">
        <f t="shared" si="8"/>
        <v>677.15050334958619</v>
      </c>
      <c r="Q49">
        <f t="shared" si="4"/>
        <v>31.038599675212375</v>
      </c>
    </row>
    <row r="50" spans="1:17" x14ac:dyDescent="0.25">
      <c r="A50">
        <f>Input!G51</f>
        <v>47</v>
      </c>
      <c r="B50">
        <f t="shared" si="1"/>
        <v>47</v>
      </c>
      <c r="C50">
        <f t="shared" si="10"/>
        <v>0.98321561512637246</v>
      </c>
      <c r="D50" s="4">
        <f>Input!I51</f>
        <v>1584.6355107142861</v>
      </c>
      <c r="E50">
        <f t="shared" si="2"/>
        <v>1583.8296837142861</v>
      </c>
      <c r="F50">
        <f t="shared" si="9"/>
        <v>1655.4578890309006</v>
      </c>
      <c r="G50">
        <f t="shared" si="5"/>
        <v>5130.5997968790689</v>
      </c>
      <c r="H50">
        <f t="shared" si="3"/>
        <v>326897.14617611456</v>
      </c>
      <c r="M50" s="4">
        <f>Input!J51</f>
        <v>13.667461571428703</v>
      </c>
      <c r="N50">
        <f t="shared" si="6"/>
        <v>13.383052000000131</v>
      </c>
      <c r="O50">
        <f t="shared" si="7"/>
        <v>39.07003986352511</v>
      </c>
      <c r="P50">
        <f t="shared" si="8"/>
        <v>659.8213455008796</v>
      </c>
      <c r="Q50">
        <f t="shared" si="4"/>
        <v>69.494279882284332</v>
      </c>
    </row>
    <row r="51" spans="1:17" x14ac:dyDescent="0.25">
      <c r="A51">
        <f>Input!G52</f>
        <v>48</v>
      </c>
      <c r="B51">
        <f t="shared" si="1"/>
        <v>48</v>
      </c>
      <c r="C51">
        <f t="shared" si="10"/>
        <v>1.0642149073699469</v>
      </c>
      <c r="D51" s="4">
        <f>Input!I52</f>
        <v>1597.3391397142857</v>
      </c>
      <c r="E51">
        <f t="shared" si="2"/>
        <v>1596.5333127142858</v>
      </c>
      <c r="F51">
        <f t="shared" si="9"/>
        <v>1691.4189141987072</v>
      </c>
      <c r="G51">
        <f t="shared" si="5"/>
        <v>9003.2773690604299</v>
      </c>
      <c r="H51">
        <f t="shared" si="3"/>
        <v>369311.71615309344</v>
      </c>
      <c r="M51" s="4">
        <f>Input!J52</f>
        <v>12.703628999999637</v>
      </c>
      <c r="N51">
        <f t="shared" si="6"/>
        <v>12.419219428571065</v>
      </c>
      <c r="O51">
        <f t="shared" si="7"/>
        <v>35.961025167806696</v>
      </c>
      <c r="P51">
        <f t="shared" si="8"/>
        <v>554.21661746390771</v>
      </c>
      <c r="Q51">
        <f t="shared" si="4"/>
        <v>86.492892226972899</v>
      </c>
    </row>
    <row r="52" spans="1:17" x14ac:dyDescent="0.25">
      <c r="A52">
        <f>Input!G53</f>
        <v>49</v>
      </c>
      <c r="B52">
        <f t="shared" si="1"/>
        <v>49</v>
      </c>
      <c r="C52">
        <f t="shared" si="10"/>
        <v>1.1452141996135214</v>
      </c>
      <c r="D52" s="4">
        <f>Input!I53</f>
        <v>1609.2527420000001</v>
      </c>
      <c r="E52">
        <f t="shared" si="2"/>
        <v>1608.4469150000002</v>
      </c>
      <c r="F52">
        <f t="shared" si="9"/>
        <v>1724.3018751959098</v>
      </c>
      <c r="G52">
        <f t="shared" si="5"/>
        <v>13422.371801995798</v>
      </c>
      <c r="H52">
        <f t="shared" si="3"/>
        <v>410359.62845294556</v>
      </c>
      <c r="M52" s="4">
        <f>Input!J53</f>
        <v>11.913602285714433</v>
      </c>
      <c r="N52">
        <f t="shared" si="6"/>
        <v>11.62919271428586</v>
      </c>
      <c r="O52">
        <f t="shared" si="7"/>
        <v>32.882960997202595</v>
      </c>
      <c r="P52">
        <f t="shared" si="8"/>
        <v>451.72266622391737</v>
      </c>
      <c r="Q52">
        <f t="shared" si="4"/>
        <v>101.81177701201258</v>
      </c>
    </row>
    <row r="53" spans="1:17" x14ac:dyDescent="0.25">
      <c r="A53">
        <f>Input!G54</f>
        <v>50</v>
      </c>
      <c r="B53">
        <f t="shared" si="1"/>
        <v>50</v>
      </c>
      <c r="C53">
        <f t="shared" si="10"/>
        <v>1.2262134918570959</v>
      </c>
      <c r="D53" s="4">
        <f>Input!I54</f>
        <v>1619.4756871428569</v>
      </c>
      <c r="E53">
        <f t="shared" si="2"/>
        <v>1618.669860142857</v>
      </c>
      <c r="F53">
        <f t="shared" si="9"/>
        <v>1754.1736078930526</v>
      </c>
      <c r="G53">
        <f t="shared" si="5"/>
        <v>18361.265654348623</v>
      </c>
      <c r="H53">
        <f t="shared" si="3"/>
        <v>449523.20563708874</v>
      </c>
      <c r="M53" s="4">
        <f>Input!J54</f>
        <v>10.222945142856815</v>
      </c>
      <c r="N53">
        <f t="shared" si="6"/>
        <v>9.9385355714282433</v>
      </c>
      <c r="O53">
        <f t="shared" si="7"/>
        <v>29.871732697142658</v>
      </c>
      <c r="P53">
        <f t="shared" si="8"/>
        <v>397.33234765258942</v>
      </c>
      <c r="Q53">
        <f t="shared" si="4"/>
        <v>138.78817583566928</v>
      </c>
    </row>
    <row r="54" spans="1:17" x14ac:dyDescent="0.25">
      <c r="A54">
        <f>Input!G55</f>
        <v>51</v>
      </c>
      <c r="B54">
        <f t="shared" si="1"/>
        <v>51</v>
      </c>
      <c r="C54">
        <f t="shared" si="10"/>
        <v>1.3072127841006702</v>
      </c>
      <c r="D54" s="4">
        <f>Input!I55</f>
        <v>1628.7822014285714</v>
      </c>
      <c r="E54">
        <f t="shared" si="2"/>
        <v>1627.9763744285715</v>
      </c>
      <c r="F54">
        <f t="shared" si="9"/>
        <v>1781.1324077896688</v>
      </c>
      <c r="G54">
        <f t="shared" si="5"/>
        <v>23456.770554905561</v>
      </c>
      <c r="H54">
        <f t="shared" si="3"/>
        <v>486399.84162768256</v>
      </c>
      <c r="M54" s="4">
        <f>Input!J55</f>
        <v>9.3065142857144565</v>
      </c>
      <c r="N54">
        <f t="shared" si="6"/>
        <v>9.0221047142858843</v>
      </c>
      <c r="O54">
        <f t="shared" si="7"/>
        <v>26.958799896616284</v>
      </c>
      <c r="P54">
        <f t="shared" si="8"/>
        <v>321.72503406383458</v>
      </c>
      <c r="Q54">
        <f t="shared" si="4"/>
        <v>161.22067076185888</v>
      </c>
    </row>
    <row r="55" spans="1:17" x14ac:dyDescent="0.25">
      <c r="A55">
        <f>Input!G56</f>
        <v>52</v>
      </c>
      <c r="B55">
        <f t="shared" si="1"/>
        <v>52</v>
      </c>
      <c r="C55">
        <f t="shared" si="10"/>
        <v>1.3882120763442447</v>
      </c>
      <c r="D55" s="4">
        <f>Input!I56</f>
        <v>1637.0932819999998</v>
      </c>
      <c r="E55">
        <f t="shared" si="2"/>
        <v>1636.2874549999999</v>
      </c>
      <c r="F55">
        <f t="shared" si="9"/>
        <v>1805.3032253083427</v>
      </c>
      <c r="G55">
        <f t="shared" si="5"/>
        <v>28566.330612922484</v>
      </c>
      <c r="H55">
        <f t="shared" si="3"/>
        <v>520698.67286138015</v>
      </c>
      <c r="M55" s="4">
        <f>Input!J56</f>
        <v>8.3110805714284197</v>
      </c>
      <c r="N55">
        <f t="shared" si="6"/>
        <v>8.0266709999998476</v>
      </c>
      <c r="O55">
        <f t="shared" si="7"/>
        <v>24.170817518673939</v>
      </c>
      <c r="P55">
        <f t="shared" si="8"/>
        <v>260.63346681641679</v>
      </c>
      <c r="Q55">
        <f t="shared" si="4"/>
        <v>187.49014073239039</v>
      </c>
    </row>
    <row r="56" spans="1:17" x14ac:dyDescent="0.25">
      <c r="A56">
        <f>Input!G57</f>
        <v>53</v>
      </c>
      <c r="B56">
        <f t="shared" si="1"/>
        <v>53</v>
      </c>
      <c r="C56">
        <f t="shared" si="10"/>
        <v>1.4692113685878192</v>
      </c>
      <c r="D56" s="4">
        <f>Input!I57</f>
        <v>1644.6143360000001</v>
      </c>
      <c r="E56">
        <f t="shared" si="2"/>
        <v>1643.8085090000002</v>
      </c>
      <c r="F56">
        <f t="shared" si="9"/>
        <v>1826.8326670022236</v>
      </c>
      <c r="G56">
        <f t="shared" si="5"/>
        <v>33497.842412422848</v>
      </c>
      <c r="H56">
        <f t="shared" si="3"/>
        <v>552233.2446544402</v>
      </c>
      <c r="M56" s="4">
        <f>Input!J57</f>
        <v>7.5210540000002766</v>
      </c>
      <c r="N56">
        <f t="shared" si="6"/>
        <v>7.2366444285717053</v>
      </c>
      <c r="O56">
        <f t="shared" si="7"/>
        <v>21.52944169388088</v>
      </c>
      <c r="P56">
        <f t="shared" si="8"/>
        <v>204.28405366722944</v>
      </c>
      <c r="Q56">
        <f t="shared" si="4"/>
        <v>209.74948258423493</v>
      </c>
    </row>
    <row r="57" spans="1:17" x14ac:dyDescent="0.25">
      <c r="A57">
        <f>Input!G58</f>
        <v>54</v>
      </c>
      <c r="B57">
        <f t="shared" si="1"/>
        <v>54</v>
      </c>
      <c r="C57">
        <f t="shared" si="10"/>
        <v>1.5502106608313937</v>
      </c>
      <c r="D57" s="4">
        <f>Input!I58</f>
        <v>1652.1511904285712</v>
      </c>
      <c r="E57">
        <f t="shared" si="2"/>
        <v>1651.3453634285713</v>
      </c>
      <c r="F57">
        <f t="shared" si="9"/>
        <v>1845.8839768155342</v>
      </c>
      <c r="G57">
        <f t="shared" si="5"/>
        <v>37845.272098522211</v>
      </c>
      <c r="H57">
        <f t="shared" si="3"/>
        <v>580911.16727730702</v>
      </c>
      <c r="M57" s="4">
        <f>Input!J58</f>
        <v>7.5368544285711323</v>
      </c>
      <c r="N57">
        <f t="shared" si="6"/>
        <v>7.252444857142561</v>
      </c>
      <c r="O57">
        <f t="shared" si="7"/>
        <v>19.051309813310606</v>
      </c>
      <c r="P57">
        <f t="shared" si="8"/>
        <v>139.21321425389038</v>
      </c>
      <c r="Q57">
        <f t="shared" si="4"/>
        <v>209.29206554039072</v>
      </c>
    </row>
    <row r="58" spans="1:17" x14ac:dyDescent="0.25">
      <c r="A58">
        <f>Input!G59</f>
        <v>55</v>
      </c>
      <c r="B58">
        <f t="shared" si="1"/>
        <v>55</v>
      </c>
      <c r="C58">
        <f t="shared" si="10"/>
        <v>1.6312099530749682</v>
      </c>
      <c r="D58" s="4">
        <f>Input!I59</f>
        <v>1659.6722444285713</v>
      </c>
      <c r="E58">
        <f t="shared" si="2"/>
        <v>1658.8664174285714</v>
      </c>
      <c r="F58">
        <f t="shared" si="9"/>
        <v>1862.6321543223075</v>
      </c>
      <c r="G58">
        <f t="shared" si="5"/>
        <v>41520.475531847318</v>
      </c>
      <c r="H58">
        <f t="shared" si="3"/>
        <v>606721.76270463387</v>
      </c>
      <c r="M58" s="4">
        <f>Input!J59</f>
        <v>7.5210540000000492</v>
      </c>
      <c r="N58">
        <f t="shared" si="6"/>
        <v>7.2366444285714779</v>
      </c>
      <c r="O58">
        <f t="shared" si="7"/>
        <v>16.748177506773303</v>
      </c>
      <c r="P58">
        <f t="shared" si="8"/>
        <v>90.469261497727487</v>
      </c>
      <c r="Q58">
        <f t="shared" si="4"/>
        <v>209.74948258424152</v>
      </c>
    </row>
    <row r="59" spans="1:17" x14ac:dyDescent="0.25">
      <c r="A59">
        <f>Input!G60</f>
        <v>56</v>
      </c>
      <c r="B59">
        <f t="shared" si="1"/>
        <v>56</v>
      </c>
      <c r="C59">
        <f t="shared" si="10"/>
        <v>1.7122092453185427</v>
      </c>
      <c r="D59" s="4">
        <f>Input!I60</f>
        <v>1667.2407000000001</v>
      </c>
      <c r="E59">
        <f t="shared" si="2"/>
        <v>1666.4348730000002</v>
      </c>
      <c r="F59">
        <f t="shared" si="9"/>
        <v>1877.2593447160218</v>
      </c>
      <c r="G59">
        <f t="shared" si="5"/>
        <v>44446.95787433962</v>
      </c>
      <c r="H59">
        <f t="shared" si="3"/>
        <v>629722.64102234377</v>
      </c>
      <c r="M59" s="4">
        <f>Input!J60</f>
        <v>7.5684555714287853</v>
      </c>
      <c r="N59">
        <f t="shared" si="6"/>
        <v>7.2840460000002141</v>
      </c>
      <c r="O59">
        <f t="shared" si="7"/>
        <v>14.627190393714361</v>
      </c>
      <c r="P59">
        <f t="shared" si="8"/>
        <v>53.921769586935511</v>
      </c>
      <c r="Q59">
        <f t="shared" si="4"/>
        <v>208.37872112515313</v>
      </c>
    </row>
    <row r="60" spans="1:17" x14ac:dyDescent="0.25">
      <c r="A60">
        <f>Input!G61</f>
        <v>57</v>
      </c>
      <c r="B60">
        <f t="shared" si="1"/>
        <v>57</v>
      </c>
      <c r="C60">
        <f t="shared" si="10"/>
        <v>1.7932085375621172</v>
      </c>
      <c r="D60" s="4">
        <f>Input!I61</f>
        <v>1674.8881582857143</v>
      </c>
      <c r="E60">
        <f t="shared" si="2"/>
        <v>1674.0823312857144</v>
      </c>
      <c r="F60">
        <f t="shared" si="9"/>
        <v>1889.950609857515</v>
      </c>
      <c r="G60">
        <f t="shared" si="5"/>
        <v>46599.113693552506</v>
      </c>
      <c r="H60">
        <f t="shared" si="3"/>
        <v>650026.03274840652</v>
      </c>
      <c r="M60" s="4">
        <f>Input!J61</f>
        <v>7.647458285714265</v>
      </c>
      <c r="N60">
        <f t="shared" si="6"/>
        <v>7.3630487142856937</v>
      </c>
      <c r="O60">
        <f t="shared" si="7"/>
        <v>12.691265141493163</v>
      </c>
      <c r="P60">
        <f t="shared" si="8"/>
        <v>28.389890295163532</v>
      </c>
      <c r="Q60">
        <f t="shared" si="4"/>
        <v>206.10410222092176</v>
      </c>
    </row>
    <row r="61" spans="1:17" x14ac:dyDescent="0.25">
      <c r="A61">
        <f>Input!G62</f>
        <v>58</v>
      </c>
      <c r="B61">
        <f t="shared" si="1"/>
        <v>58</v>
      </c>
      <c r="C61">
        <f t="shared" si="10"/>
        <v>1.8742078298056917</v>
      </c>
      <c r="D61" s="4">
        <f>Input!I62</f>
        <v>1682.4250127142857</v>
      </c>
      <c r="E61">
        <f t="shared" si="2"/>
        <v>1681.6191857142858</v>
      </c>
      <c r="F61">
        <f t="shared" si="9"/>
        <v>1900.8901625371129</v>
      </c>
      <c r="G61">
        <f t="shared" si="5"/>
        <v>48079.761276836805</v>
      </c>
      <c r="H61">
        <f t="shared" si="3"/>
        <v>667785.55846283259</v>
      </c>
      <c r="M61" s="4">
        <f>Input!J62</f>
        <v>7.5368544285713597</v>
      </c>
      <c r="N61">
        <f t="shared" si="6"/>
        <v>7.2524448571427884</v>
      </c>
      <c r="O61">
        <f t="shared" si="7"/>
        <v>10.939552679597876</v>
      </c>
      <c r="P61">
        <f t="shared" si="8"/>
        <v>13.594764094409495</v>
      </c>
      <c r="Q61">
        <f t="shared" si="4"/>
        <v>209.29206554038413</v>
      </c>
    </row>
    <row r="62" spans="1:17" x14ac:dyDescent="0.25">
      <c r="A62">
        <f>Input!G63</f>
        <v>59</v>
      </c>
      <c r="B62">
        <f t="shared" si="1"/>
        <v>59</v>
      </c>
      <c r="C62">
        <f t="shared" si="10"/>
        <v>1.9552071220492662</v>
      </c>
      <c r="D62" s="4">
        <f>Input!I63</f>
        <v>1689.5352528571427</v>
      </c>
      <c r="E62">
        <f t="shared" si="2"/>
        <v>1688.7294258571428</v>
      </c>
      <c r="F62">
        <f t="shared" si="9"/>
        <v>1910.2581187974558</v>
      </c>
      <c r="G62">
        <f t="shared" si="5"/>
        <v>49074.96179584349</v>
      </c>
      <c r="H62">
        <f t="shared" si="3"/>
        <v>683183.95764348691</v>
      </c>
      <c r="M62" s="4">
        <f>Input!J63</f>
        <v>7.1102401428570374</v>
      </c>
      <c r="N62">
        <f t="shared" si="6"/>
        <v>6.8258305714284662</v>
      </c>
      <c r="O62">
        <f t="shared" si="7"/>
        <v>9.3679562603430124</v>
      </c>
      <c r="P62">
        <f t="shared" si="8"/>
        <v>6.4624030182392564</v>
      </c>
      <c r="Q62">
        <f t="shared" si="4"/>
        <v>221.81766336250345</v>
      </c>
    </row>
    <row r="63" spans="1:17" x14ac:dyDescent="0.25">
      <c r="A63">
        <f>Input!G64</f>
        <v>60</v>
      </c>
      <c r="B63">
        <f t="shared" si="1"/>
        <v>60</v>
      </c>
      <c r="C63">
        <f t="shared" si="10"/>
        <v>2.0362064142928404</v>
      </c>
      <c r="D63" s="4">
        <f>Input!I64</f>
        <v>1696.8034982857141</v>
      </c>
      <c r="E63">
        <f t="shared" si="2"/>
        <v>1695.9976712857142</v>
      </c>
      <c r="F63">
        <f t="shared" si="9"/>
        <v>1918.2277970445716</v>
      </c>
      <c r="G63">
        <f t="shared" si="5"/>
        <v>49386.228794797578</v>
      </c>
      <c r="H63">
        <f t="shared" si="3"/>
        <v>696422.1394147519</v>
      </c>
      <c r="M63" s="4">
        <f>Input!J64</f>
        <v>7.2682454285713902</v>
      </c>
      <c r="N63">
        <f t="shared" si="6"/>
        <v>6.983835857142819</v>
      </c>
      <c r="O63">
        <f t="shared" si="7"/>
        <v>7.9696782471158043</v>
      </c>
      <c r="P63">
        <f t="shared" si="8"/>
        <v>0.9718852178676477</v>
      </c>
      <c r="Q63">
        <f t="shared" si="4"/>
        <v>217.13611157156922</v>
      </c>
    </row>
    <row r="64" spans="1:17" x14ac:dyDescent="0.25">
      <c r="A64">
        <f>Input!G65</f>
        <v>61</v>
      </c>
      <c r="B64">
        <f t="shared" si="1"/>
        <v>61</v>
      </c>
      <c r="C64">
        <f t="shared" si="10"/>
        <v>2.1172057065364149</v>
      </c>
      <c r="D64" s="4">
        <f>Input!I65</f>
        <v>1703.2817171428574</v>
      </c>
      <c r="E64">
        <f t="shared" si="2"/>
        <v>1702.4758901428575</v>
      </c>
      <c r="F64">
        <f t="shared" si="9"/>
        <v>1924.9635688560347</v>
      </c>
      <c r="G64">
        <f t="shared" si="5"/>
        <v>49500.767179177994</v>
      </c>
      <c r="H64">
        <f t="shared" si="3"/>
        <v>707709.7705864592</v>
      </c>
      <c r="M64" s="4">
        <f>Input!J65</f>
        <v>6.4782188571432471</v>
      </c>
      <c r="N64">
        <f t="shared" si="6"/>
        <v>6.1938092857146758</v>
      </c>
      <c r="O64">
        <f t="shared" si="7"/>
        <v>6.7357718114631515</v>
      </c>
      <c r="P64">
        <f t="shared" si="8"/>
        <v>0.29372337931566717</v>
      </c>
      <c r="Q64">
        <f t="shared" si="4"/>
        <v>241.043188368366</v>
      </c>
    </row>
    <row r="65" spans="1:17" x14ac:dyDescent="0.25">
      <c r="A65">
        <f>Input!G66</f>
        <v>62</v>
      </c>
      <c r="B65">
        <f t="shared" si="1"/>
        <v>62</v>
      </c>
      <c r="C65">
        <f t="shared" si="10"/>
        <v>2.1982049987799894</v>
      </c>
      <c r="D65" s="4">
        <f>Input!I66</f>
        <v>1709.1595155714288</v>
      </c>
      <c r="E65">
        <f t="shared" si="2"/>
        <v>1708.3536885714288</v>
      </c>
      <c r="F65">
        <f t="shared" si="9"/>
        <v>1930.6192457117763</v>
      </c>
      <c r="G65">
        <f t="shared" si="5"/>
        <v>49401.977890909075</v>
      </c>
      <c r="H65">
        <f t="shared" si="3"/>
        <v>717257.4887592888</v>
      </c>
      <c r="M65" s="4">
        <f>Input!J66</f>
        <v>5.8777984285713956</v>
      </c>
      <c r="N65">
        <f t="shared" si="6"/>
        <v>5.5933888571428243</v>
      </c>
      <c r="O65">
        <f t="shared" si="7"/>
        <v>5.6556768557417119</v>
      </c>
      <c r="P65">
        <f t="shared" si="8"/>
        <v>3.879794769455019E-3</v>
      </c>
      <c r="Q65">
        <f t="shared" si="4"/>
        <v>260.04742660734519</v>
      </c>
    </row>
    <row r="66" spans="1:17" x14ac:dyDescent="0.25">
      <c r="A66">
        <f>Input!G67</f>
        <v>63</v>
      </c>
      <c r="B66">
        <f t="shared" si="1"/>
        <v>63</v>
      </c>
      <c r="C66">
        <f t="shared" si="10"/>
        <v>2.2792042910235639</v>
      </c>
      <c r="D66" s="4">
        <f>Input!I67</f>
        <v>1714.6423007142857</v>
      </c>
      <c r="E66">
        <f t="shared" si="2"/>
        <v>1713.8364737142858</v>
      </c>
      <c r="F66">
        <f t="shared" si="9"/>
        <v>1935.3369688732985</v>
      </c>
      <c r="G66">
        <f t="shared" si="5"/>
        <v>49062.469355687783</v>
      </c>
      <c r="H66">
        <f t="shared" si="3"/>
        <v>725270.72475652001</v>
      </c>
      <c r="M66" s="4">
        <f>Input!J67</f>
        <v>5.4827851428569829</v>
      </c>
      <c r="N66">
        <f t="shared" si="6"/>
        <v>5.1983755714284117</v>
      </c>
      <c r="O66">
        <f t="shared" si="7"/>
        <v>4.7177231615221142</v>
      </c>
      <c r="P66">
        <f t="shared" si="8"/>
        <v>0.23102673914873137</v>
      </c>
      <c r="Q66">
        <f t="shared" si="4"/>
        <v>272.94341958602672</v>
      </c>
    </row>
    <row r="67" spans="1:17" x14ac:dyDescent="0.25">
      <c r="A67">
        <f>Input!G68</f>
        <v>64</v>
      </c>
      <c r="B67">
        <f t="shared" si="1"/>
        <v>64</v>
      </c>
      <c r="C67">
        <f t="shared" ref="C67:C84" si="11">((B67-$Y$3)/$Z$3)</f>
        <v>2.3602035832671384</v>
      </c>
      <c r="D67" s="4">
        <f>Input!I68</f>
        <v>1719.2718570000002</v>
      </c>
      <c r="E67">
        <f t="shared" si="2"/>
        <v>1718.4660300000003</v>
      </c>
      <c r="F67">
        <f t="shared" si="9"/>
        <v>1939.2465565896816</v>
      </c>
      <c r="G67">
        <f t="shared" si="5"/>
        <v>48744.040921216998</v>
      </c>
      <c r="H67">
        <f t="shared" si="3"/>
        <v>731945.04054580024</v>
      </c>
      <c r="M67" s="4">
        <f>Input!J68</f>
        <v>4.6295562857144432</v>
      </c>
      <c r="N67">
        <f t="shared" si="6"/>
        <v>4.345146714285872</v>
      </c>
      <c r="O67">
        <f t="shared" si="7"/>
        <v>3.9095877163830934</v>
      </c>
      <c r="P67">
        <f t="shared" si="8"/>
        <v>0.18971164065407262</v>
      </c>
      <c r="Q67">
        <f t="shared" si="4"/>
        <v>301.86380586046425</v>
      </c>
    </row>
    <row r="68" spans="1:17" x14ac:dyDescent="0.25">
      <c r="A68">
        <f>Input!G69</f>
        <v>65</v>
      </c>
      <c r="B68">
        <f t="shared" ref="B68:B84" si="12">A68-$A$3</f>
        <v>65</v>
      </c>
      <c r="C68">
        <f t="shared" si="11"/>
        <v>2.4412028755107129</v>
      </c>
      <c r="D68" s="4">
        <f>Input!I69</f>
        <v>1723.7276074285714</v>
      </c>
      <c r="E68">
        <f t="shared" ref="E68:E84" si="13">D68-$D$3</f>
        <v>1722.9217804285715</v>
      </c>
      <c r="F68">
        <f t="shared" si="9"/>
        <v>1942.4652537290999</v>
      </c>
      <c r="G68">
        <f t="shared" si="5"/>
        <v>48199.336668859818</v>
      </c>
      <c r="H68">
        <f t="shared" ref="H68:H84" si="14">(F68-$I$4)^2</f>
        <v>737462.83512244408</v>
      </c>
      <c r="M68" s="4">
        <f>Input!J69</f>
        <v>4.4557504285712639</v>
      </c>
      <c r="N68">
        <f t="shared" si="6"/>
        <v>4.1713408571426926</v>
      </c>
      <c r="O68">
        <f t="shared" si="7"/>
        <v>3.2186971394183641</v>
      </c>
      <c r="P68">
        <f t="shared" si="8"/>
        <v>0.90753005291963018</v>
      </c>
      <c r="Q68">
        <f t="shared" ref="Q68:Q84" si="15">(N68-$R$4)^2</f>
        <v>307.933499588595</v>
      </c>
    </row>
    <row r="69" spans="1:17" x14ac:dyDescent="0.25">
      <c r="A69">
        <f>Input!G70</f>
        <v>66</v>
      </c>
      <c r="B69">
        <f t="shared" si="12"/>
        <v>66</v>
      </c>
      <c r="C69">
        <f t="shared" si="11"/>
        <v>2.5222021677542874</v>
      </c>
      <c r="D69" s="4">
        <f>Input!I70</f>
        <v>1728.4677674285715</v>
      </c>
      <c r="E69">
        <f t="shared" si="13"/>
        <v>1727.6619404285716</v>
      </c>
      <c r="F69">
        <f t="shared" si="9"/>
        <v>1945.0978236222518</v>
      </c>
      <c r="G69">
        <f t="shared" ref="G69:G84" si="16">(E69-F69)^2</f>
        <v>47278.363300215729</v>
      </c>
      <c r="H69">
        <f t="shared" si="14"/>
        <v>741991.23889520881</v>
      </c>
      <c r="M69" s="4">
        <f>Input!J70</f>
        <v>4.7401600000000599</v>
      </c>
      <c r="N69">
        <f t="shared" ref="N69:N84" si="17">M69-$M$3</f>
        <v>4.4557504285714886</v>
      </c>
      <c r="O69">
        <f t="shared" ref="O69:O84" si="18">$X$3*((1/$Z$3)*(1/SQRT(2*PI()))*EXP(-1*C69*C69/2))</f>
        <v>2.6325698931519605</v>
      </c>
      <c r="P69">
        <f t="shared" ref="P69:P84" si="19">(N69-O69)^2</f>
        <v>3.3239872647326369</v>
      </c>
      <c r="Q69">
        <f t="shared" si="15"/>
        <v>298.03273069654233</v>
      </c>
    </row>
    <row r="70" spans="1:17" x14ac:dyDescent="0.25">
      <c r="A70">
        <f>Input!G71</f>
        <v>67</v>
      </c>
      <c r="B70">
        <f t="shared" si="12"/>
        <v>67</v>
      </c>
      <c r="C70">
        <f t="shared" si="11"/>
        <v>2.6032014599978619</v>
      </c>
      <c r="D70" s="4">
        <f>Input!I71</f>
        <v>1732.3072969999998</v>
      </c>
      <c r="E70">
        <f t="shared" si="13"/>
        <v>1731.5014699999999</v>
      </c>
      <c r="F70">
        <f t="shared" ref="F70:F84" si="20">F69+O70</f>
        <v>1947.2369199896307</v>
      </c>
      <c r="G70">
        <f t="shared" si="16"/>
        <v>46541.78438222847</v>
      </c>
      <c r="H70">
        <f t="shared" si="14"/>
        <v>745681.00336018205</v>
      </c>
      <c r="M70" s="4">
        <f>Input!J71</f>
        <v>3.8395295714283293</v>
      </c>
      <c r="N70">
        <f t="shared" si="17"/>
        <v>3.555119999999758</v>
      </c>
      <c r="O70">
        <f t="shared" si="18"/>
        <v>2.1390963673788548</v>
      </c>
      <c r="P70">
        <f t="shared" si="19"/>
        <v>2.0051229281408989</v>
      </c>
      <c r="Q70">
        <f t="shared" si="15"/>
        <v>329.94015692027011</v>
      </c>
    </row>
    <row r="71" spans="1:17" x14ac:dyDescent="0.25">
      <c r="A71">
        <f>Input!G72</f>
        <v>68</v>
      </c>
      <c r="B71">
        <f t="shared" si="12"/>
        <v>68</v>
      </c>
      <c r="C71">
        <f t="shared" si="11"/>
        <v>2.6842007522414364</v>
      </c>
      <c r="D71" s="4">
        <f>Input!I72</f>
        <v>1736.6524437142855</v>
      </c>
      <c r="E71">
        <f t="shared" si="13"/>
        <v>1735.8466167142856</v>
      </c>
      <c r="F71">
        <f t="shared" si="20"/>
        <v>1948.9636778189699</v>
      </c>
      <c r="G71">
        <f t="shared" si="16"/>
        <v>45418.881733897768</v>
      </c>
      <c r="H71">
        <f t="shared" si="14"/>
        <v>748666.19331550587</v>
      </c>
      <c r="M71" s="4">
        <f>Input!J72</f>
        <v>4.3451467142856472</v>
      </c>
      <c r="N71">
        <f t="shared" si="17"/>
        <v>4.060737142857076</v>
      </c>
      <c r="O71">
        <f t="shared" si="18"/>
        <v>1.7267578293392905</v>
      </c>
      <c r="P71">
        <f t="shared" si="19"/>
        <v>5.4474594359289528</v>
      </c>
      <c r="Q71">
        <f t="shared" si="15"/>
        <v>311.82748826247376</v>
      </c>
    </row>
    <row r="72" spans="1:17" x14ac:dyDescent="0.25">
      <c r="A72">
        <f>Input!G73</f>
        <v>69</v>
      </c>
      <c r="B72">
        <f t="shared" si="12"/>
        <v>69</v>
      </c>
      <c r="C72">
        <f t="shared" si="11"/>
        <v>2.7652000444850109</v>
      </c>
      <c r="D72" s="4">
        <f>Input!I73</f>
        <v>1740.9817899999998</v>
      </c>
      <c r="E72">
        <f t="shared" si="13"/>
        <v>1740.1759629999999</v>
      </c>
      <c r="F72">
        <f t="shared" si="20"/>
        <v>1950.3484654034644</v>
      </c>
      <c r="G72">
        <f t="shared" si="16"/>
        <v>44172.480766534281</v>
      </c>
      <c r="H72">
        <f t="shared" si="14"/>
        <v>751064.4996802588</v>
      </c>
      <c r="M72" s="4">
        <f>Input!J73</f>
        <v>4.3293462857143368</v>
      </c>
      <c r="N72">
        <f t="shared" si="17"/>
        <v>4.0449367142857655</v>
      </c>
      <c r="O72">
        <f t="shared" si="18"/>
        <v>1.3847875844943713</v>
      </c>
      <c r="P72">
        <f t="shared" si="19"/>
        <v>7.0763933927299121</v>
      </c>
      <c r="Q72">
        <f t="shared" si="15"/>
        <v>312.38576600585128</v>
      </c>
    </row>
    <row r="73" spans="1:17" x14ac:dyDescent="0.25">
      <c r="A73">
        <f>Input!G74</f>
        <v>70</v>
      </c>
      <c r="B73">
        <f t="shared" si="12"/>
        <v>70</v>
      </c>
      <c r="C73">
        <f t="shared" si="11"/>
        <v>2.8461993367285854</v>
      </c>
      <c r="D73" s="4">
        <f>Input!I74</f>
        <v>1745.1057292857145</v>
      </c>
      <c r="E73">
        <f t="shared" si="13"/>
        <v>1744.2999022857146</v>
      </c>
      <c r="F73">
        <f t="shared" si="20"/>
        <v>1951.4517448616546</v>
      </c>
      <c r="G73">
        <f t="shared" si="16"/>
        <v>42911.885882607028</v>
      </c>
      <c r="H73">
        <f t="shared" si="14"/>
        <v>752978.00862872461</v>
      </c>
      <c r="M73" s="4">
        <f>Input!J74</f>
        <v>4.1239392857146413</v>
      </c>
      <c r="N73">
        <f t="shared" si="17"/>
        <v>3.83952971428607</v>
      </c>
      <c r="O73">
        <f t="shared" si="18"/>
        <v>1.1032794581902508</v>
      </c>
      <c r="P73">
        <f t="shared" si="19"/>
        <v>7.487065463984437</v>
      </c>
      <c r="Q73">
        <f t="shared" si="15"/>
        <v>319.68886469990582</v>
      </c>
    </row>
    <row r="74" spans="1:17" x14ac:dyDescent="0.25">
      <c r="A74">
        <f>Input!G75</f>
        <v>71</v>
      </c>
      <c r="B74">
        <f t="shared" si="12"/>
        <v>71</v>
      </c>
      <c r="C74">
        <f t="shared" si="11"/>
        <v>2.9271986289721599</v>
      </c>
      <c r="D74" s="4">
        <f>Input!I75</f>
        <v>1750.0196952857145</v>
      </c>
      <c r="E74">
        <f t="shared" si="13"/>
        <v>1749.2138682857146</v>
      </c>
      <c r="F74">
        <f t="shared" si="20"/>
        <v>1952.3249947663462</v>
      </c>
      <c r="G74">
        <f t="shared" si="16"/>
        <v>41254.129700231118</v>
      </c>
      <c r="H74">
        <f t="shared" si="14"/>
        <v>754494.28427339438</v>
      </c>
      <c r="M74" s="4">
        <f>Input!J75</f>
        <v>4.9139660000000731</v>
      </c>
      <c r="N74">
        <f t="shared" si="17"/>
        <v>4.6295564285715018</v>
      </c>
      <c r="O74">
        <f t="shared" si="18"/>
        <v>0.87324990469168084</v>
      </c>
      <c r="P74">
        <f t="shared" si="19"/>
        <v>14.109838701342102</v>
      </c>
      <c r="Q74">
        <f t="shared" si="15"/>
        <v>292.06189618430068</v>
      </c>
    </row>
    <row r="75" spans="1:17" x14ac:dyDescent="0.25">
      <c r="A75">
        <f>Input!G76</f>
        <v>72</v>
      </c>
      <c r="B75">
        <f t="shared" si="12"/>
        <v>72</v>
      </c>
      <c r="C75">
        <f t="shared" si="11"/>
        <v>3.0081979212157344</v>
      </c>
      <c r="D75" s="4">
        <f>Input!I76</f>
        <v>1754.9652622857143</v>
      </c>
      <c r="E75">
        <f t="shared" si="13"/>
        <v>1754.1594352857144</v>
      </c>
      <c r="F75">
        <f t="shared" si="20"/>
        <v>1953.0116554875726</v>
      </c>
      <c r="G75">
        <f t="shared" si="16"/>
        <v>39542.205479208322</v>
      </c>
      <c r="H75">
        <f t="shared" si="14"/>
        <v>755687.6451724401</v>
      </c>
      <c r="M75" s="4">
        <f>Input!J76</f>
        <v>4.9455669999997554</v>
      </c>
      <c r="N75">
        <f t="shared" si="17"/>
        <v>4.6611574285711841</v>
      </c>
      <c r="O75">
        <f t="shared" si="18"/>
        <v>0.68666072122632704</v>
      </c>
      <c r="P75">
        <f t="shared" si="19"/>
        <v>15.79662407669511</v>
      </c>
      <c r="Q75">
        <f t="shared" si="15"/>
        <v>290.98278409900581</v>
      </c>
    </row>
    <row r="76" spans="1:17" x14ac:dyDescent="0.25">
      <c r="A76">
        <f>Input!G77</f>
        <v>73</v>
      </c>
      <c r="B76">
        <f t="shared" si="12"/>
        <v>73</v>
      </c>
      <c r="C76">
        <f t="shared" si="11"/>
        <v>3.0891972134593084</v>
      </c>
      <c r="D76" s="4">
        <f>Input!I77</f>
        <v>1759.8002255714284</v>
      </c>
      <c r="E76">
        <f t="shared" si="13"/>
        <v>1758.9943985714285</v>
      </c>
      <c r="F76">
        <f t="shared" si="20"/>
        <v>1953.5480650452562</v>
      </c>
      <c r="G76">
        <f t="shared" si="16"/>
        <v>37851.129138409371</v>
      </c>
      <c r="H76">
        <f t="shared" si="14"/>
        <v>756620.53774568345</v>
      </c>
      <c r="M76" s="4">
        <f>Input!J77</f>
        <v>4.8349632857141387</v>
      </c>
      <c r="N76">
        <f t="shared" si="17"/>
        <v>4.5505537142855674</v>
      </c>
      <c r="O76">
        <f t="shared" si="18"/>
        <v>0.53640955768352327</v>
      </c>
      <c r="P76">
        <f t="shared" si="19"/>
        <v>16.113353309982337</v>
      </c>
      <c r="Q76">
        <f t="shared" si="15"/>
        <v>294.76842170864734</v>
      </c>
    </row>
    <row r="77" spans="1:17" x14ac:dyDescent="0.25">
      <c r="A77">
        <f>Input!G78</f>
        <v>74</v>
      </c>
      <c r="B77">
        <f t="shared" si="12"/>
        <v>74</v>
      </c>
      <c r="C77">
        <f t="shared" si="11"/>
        <v>3.1701965057028829</v>
      </c>
      <c r="D77" s="4">
        <f>Input!I78</f>
        <v>1765.0934044285716</v>
      </c>
      <c r="E77">
        <f t="shared" si="13"/>
        <v>1764.2875774285717</v>
      </c>
      <c r="F77">
        <f t="shared" si="20"/>
        <v>1953.9643602930885</v>
      </c>
      <c r="G77">
        <f t="shared" si="16"/>
        <v>35977.281957833045</v>
      </c>
      <c r="H77">
        <f t="shared" si="14"/>
        <v>757344.93104353116</v>
      </c>
      <c r="M77" s="4">
        <f>Input!J78</f>
        <v>5.2931788571431753</v>
      </c>
      <c r="N77">
        <f t="shared" si="17"/>
        <v>5.008769285714604</v>
      </c>
      <c r="O77">
        <f t="shared" si="18"/>
        <v>0.41629524783223454</v>
      </c>
      <c r="P77">
        <f t="shared" si="19"/>
        <v>21.090817788623596</v>
      </c>
      <c r="Q77">
        <f t="shared" si="15"/>
        <v>279.24434077640313</v>
      </c>
    </row>
    <row r="78" spans="1:17" x14ac:dyDescent="0.25">
      <c r="A78">
        <f>Input!G79</f>
        <v>75</v>
      </c>
      <c r="B78">
        <f t="shared" si="12"/>
        <v>75</v>
      </c>
      <c r="C78">
        <f t="shared" si="11"/>
        <v>3.2511957979464574</v>
      </c>
      <c r="D78" s="4">
        <f>Input!I79</f>
        <v>1770.9080007142857</v>
      </c>
      <c r="E78">
        <f t="shared" si="13"/>
        <v>1770.1021737142858</v>
      </c>
      <c r="F78">
        <f t="shared" si="20"/>
        <v>1954.2853248245003</v>
      </c>
      <c r="G78">
        <f t="shared" si="16"/>
        <v>33923.43315288813</v>
      </c>
      <c r="H78">
        <f t="shared" si="14"/>
        <v>757903.67646837607</v>
      </c>
      <c r="M78" s="4">
        <f>Input!J79</f>
        <v>5.8145962857140603</v>
      </c>
      <c r="N78">
        <f t="shared" si="17"/>
        <v>5.530186714285489</v>
      </c>
      <c r="O78">
        <f t="shared" si="18"/>
        <v>0.32096453141176501</v>
      </c>
      <c r="P78">
        <f t="shared" si="19"/>
        <v>27.135995750543682</v>
      </c>
      <c r="Q78">
        <f t="shared" si="15"/>
        <v>262.08981486834995</v>
      </c>
    </row>
    <row r="79" spans="1:17" x14ac:dyDescent="0.25">
      <c r="A79">
        <f>Input!G80</f>
        <v>76</v>
      </c>
      <c r="B79">
        <f t="shared" si="12"/>
        <v>76</v>
      </c>
      <c r="C79">
        <f t="shared" si="11"/>
        <v>3.3321950901900319</v>
      </c>
      <c r="D79" s="4">
        <f>Input!I80</f>
        <v>1776.7699985714285</v>
      </c>
      <c r="E79">
        <f t="shared" si="13"/>
        <v>1775.9641715714286</v>
      </c>
      <c r="F79">
        <f t="shared" si="20"/>
        <v>1954.531170897784</v>
      </c>
      <c r="G79">
        <f t="shared" si="16"/>
        <v>31886.173248418636</v>
      </c>
      <c r="H79">
        <f t="shared" si="14"/>
        <v>758331.79260281706</v>
      </c>
      <c r="M79" s="4">
        <f>Input!J80</f>
        <v>5.8619978571427964</v>
      </c>
      <c r="N79">
        <f t="shared" si="17"/>
        <v>5.5775882857142252</v>
      </c>
      <c r="O79">
        <f t="shared" si="18"/>
        <v>0.24584607328366054</v>
      </c>
      <c r="P79">
        <f t="shared" si="19"/>
        <v>28.427475019813976</v>
      </c>
      <c r="Q79">
        <f t="shared" si="15"/>
        <v>260.55727585479389</v>
      </c>
    </row>
    <row r="80" spans="1:17" x14ac:dyDescent="0.25">
      <c r="A80">
        <f>Input!G81</f>
        <v>77</v>
      </c>
      <c r="B80">
        <f t="shared" si="12"/>
        <v>77</v>
      </c>
      <c r="C80">
        <f t="shared" si="11"/>
        <v>3.4131943824336064</v>
      </c>
      <c r="D80" s="4">
        <f>Input!I81</f>
        <v>1782.8848049999999</v>
      </c>
      <c r="E80">
        <f t="shared" si="13"/>
        <v>1782.078978</v>
      </c>
      <c r="F80">
        <f t="shared" si="20"/>
        <v>1954.7182477927079</v>
      </c>
      <c r="G80">
        <f t="shared" si="16"/>
        <v>29804.317474559375</v>
      </c>
      <c r="H80">
        <f t="shared" si="14"/>
        <v>758657.64913195802</v>
      </c>
      <c r="M80" s="4">
        <f>Input!J81</f>
        <v>6.1148064285714554</v>
      </c>
      <c r="N80">
        <f t="shared" si="17"/>
        <v>5.8303968571428841</v>
      </c>
      <c r="O80">
        <f t="shared" si="18"/>
        <v>0.1870768949237975</v>
      </c>
      <c r="P80">
        <f t="shared" si="19"/>
        <v>31.847060195980433</v>
      </c>
      <c r="Q80">
        <f t="shared" si="15"/>
        <v>252.4596239882504</v>
      </c>
    </row>
    <row r="81" spans="1:17" x14ac:dyDescent="0.25">
      <c r="A81">
        <f>Input!G82</f>
        <v>78</v>
      </c>
      <c r="B81">
        <f t="shared" si="12"/>
        <v>78</v>
      </c>
      <c r="C81">
        <f t="shared" si="11"/>
        <v>3.4941936746771809</v>
      </c>
      <c r="D81" s="4">
        <f>Input!I82</f>
        <v>1788.5729969999998</v>
      </c>
      <c r="E81">
        <f t="shared" si="13"/>
        <v>1787.7671699999999</v>
      </c>
      <c r="F81">
        <f t="shared" si="20"/>
        <v>1954.8596732766603</v>
      </c>
      <c r="G81">
        <f t="shared" si="16"/>
        <v>27919.904651260771</v>
      </c>
      <c r="H81">
        <f t="shared" si="14"/>
        <v>758904.03502949851</v>
      </c>
      <c r="M81" s="4">
        <f>Input!J82</f>
        <v>5.6881919999998445</v>
      </c>
      <c r="N81">
        <f t="shared" si="17"/>
        <v>5.4037824285712732</v>
      </c>
      <c r="O81">
        <f t="shared" si="18"/>
        <v>0.14142548395249327</v>
      </c>
      <c r="P81">
        <f t="shared" si="19"/>
        <v>27.692400612577504</v>
      </c>
      <c r="Q81">
        <f t="shared" si="15"/>
        <v>266.19855845551518</v>
      </c>
    </row>
    <row r="82" spans="1:17" x14ac:dyDescent="0.25">
      <c r="A82">
        <f>Input!G83</f>
        <v>79</v>
      </c>
      <c r="B82">
        <f t="shared" si="12"/>
        <v>79</v>
      </c>
      <c r="C82">
        <f t="shared" si="11"/>
        <v>3.5751929669207554</v>
      </c>
      <c r="D82" s="4">
        <f>Input!I83</f>
        <v>1794.197987</v>
      </c>
      <c r="E82">
        <f t="shared" si="13"/>
        <v>1793.3921600000001</v>
      </c>
      <c r="F82">
        <f t="shared" si="20"/>
        <v>1954.9658882728515</v>
      </c>
      <c r="G82">
        <f t="shared" si="16"/>
        <v>26106.069667989232</v>
      </c>
      <c r="H82">
        <f t="shared" si="14"/>
        <v>759089.1049077881</v>
      </c>
      <c r="M82" s="4">
        <f>Input!J83</f>
        <v>5.6249900000002526</v>
      </c>
      <c r="N82">
        <f t="shared" si="17"/>
        <v>5.3405804285716814</v>
      </c>
      <c r="O82">
        <f t="shared" si="18"/>
        <v>0.10621499619128323</v>
      </c>
      <c r="P82">
        <f t="shared" si="19"/>
        <v>27.398581479698837</v>
      </c>
      <c r="Q82">
        <f t="shared" si="15"/>
        <v>268.26490910201517</v>
      </c>
    </row>
    <row r="83" spans="1:17" x14ac:dyDescent="0.25">
      <c r="A83">
        <f>Input!G84</f>
        <v>80</v>
      </c>
      <c r="B83">
        <f t="shared" si="12"/>
        <v>80</v>
      </c>
      <c r="C83">
        <f t="shared" si="11"/>
        <v>3.6561922591643299</v>
      </c>
      <c r="D83" s="4">
        <f>Input!I84</f>
        <v>1799.6649715714286</v>
      </c>
      <c r="E83">
        <f t="shared" si="13"/>
        <v>1798.8591445714287</v>
      </c>
      <c r="F83">
        <f t="shared" si="20"/>
        <v>1955.0451374288855</v>
      </c>
      <c r="G83">
        <f t="shared" si="16"/>
        <v>24394.064364869537</v>
      </c>
      <c r="H83">
        <f t="shared" si="14"/>
        <v>759227.2039834623</v>
      </c>
      <c r="M83" s="4">
        <f>Input!J84</f>
        <v>5.4669845714286112</v>
      </c>
      <c r="N83">
        <f t="shared" si="17"/>
        <v>5.1825750000000399</v>
      </c>
      <c r="O83">
        <f t="shared" si="18"/>
        <v>7.9249156033927542E-2</v>
      </c>
      <c r="P83">
        <f t="shared" si="19"/>
        <v>26.04393466969243</v>
      </c>
      <c r="Q83">
        <f t="shared" si="15"/>
        <v>273.46575170474028</v>
      </c>
    </row>
    <row r="84" spans="1:17" x14ac:dyDescent="0.25">
      <c r="A84">
        <f>Input!G85</f>
        <v>81</v>
      </c>
      <c r="B84">
        <f t="shared" si="12"/>
        <v>81</v>
      </c>
      <c r="C84">
        <f t="shared" si="11"/>
        <v>3.7371915514079044</v>
      </c>
      <c r="D84" s="4">
        <f>Input!I85</f>
        <v>1804.8317460000003</v>
      </c>
      <c r="E84">
        <f t="shared" si="13"/>
        <v>1804.0259190000004</v>
      </c>
      <c r="F84">
        <f t="shared" si="20"/>
        <v>1955.1038801550455</v>
      </c>
      <c r="G84">
        <f t="shared" si="16"/>
        <v>22824.550346765333</v>
      </c>
      <c r="H84">
        <f t="shared" si="14"/>
        <v>759329.57679077657</v>
      </c>
      <c r="M84" s="4">
        <f>Input!J85</f>
        <v>5.1667744285716708</v>
      </c>
      <c r="N84">
        <f t="shared" si="17"/>
        <v>4.8823648571430995</v>
      </c>
      <c r="O84">
        <f t="shared" si="18"/>
        <v>5.8742726159951568E-2</v>
      </c>
      <c r="P84">
        <f t="shared" si="19"/>
        <v>23.267330462510408</v>
      </c>
      <c r="Q84">
        <f t="shared" si="15"/>
        <v>283.4849079693825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abSelected="1" zoomScale="119" workbookViewId="0">
      <selection activeCell="B1" activeCellId="2" sqref="L1:S1048576 L1:S1048576 B1:B104857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0</v>
      </c>
      <c r="B3">
        <f>A3-$A$3</f>
        <v>0</v>
      </c>
      <c r="C3" s="4">
        <f>Input!I4</f>
        <v>0.80582699999999996</v>
      </c>
      <c r="D3">
        <f>C3-$C$3</f>
        <v>0</v>
      </c>
      <c r="E3">
        <f>N3</f>
        <v>3.355923229338432</v>
      </c>
      <c r="F3">
        <f>(D3-E3)^2</f>
        <v>11.262220721213291</v>
      </c>
      <c r="G3">
        <f>(E3-$H$4)^2</f>
        <v>1149753.9219230409</v>
      </c>
      <c r="H3" s="2" t="s">
        <v>11</v>
      </c>
      <c r="I3" s="23">
        <f>SUM(F3:F167)</f>
        <v>97035052.519354135</v>
      </c>
      <c r="J3">
        <f>1-(I3/I5)</f>
        <v>-0.42653399257068303</v>
      </c>
      <c r="L3">
        <f>Input!J4</f>
        <v>0.28440957142857137</v>
      </c>
      <c r="M3">
        <f>L3-$L$3</f>
        <v>0</v>
      </c>
      <c r="N3">
        <f>2*($X$3/PI())*($Z$3/(4*((B3-$Y$3)^2)+$Z$3*$Z$3))</f>
        <v>3.355923229338432</v>
      </c>
      <c r="O3">
        <f>(L3-N3)^2</f>
        <v>9.4341961507268124</v>
      </c>
      <c r="P3">
        <f>(N3-$Q$4)^2</f>
        <v>355.53838742129921</v>
      </c>
      <c r="Q3" s="1" t="s">
        <v>11</v>
      </c>
      <c r="R3" s="23">
        <f>SUM(O3:O167)</f>
        <v>76417.072814524814</v>
      </c>
      <c r="S3" s="5">
        <f>1-(R3/R5)</f>
        <v>-1.9817942312010244</v>
      </c>
      <c r="V3">
        <f>COUNT(B3:B194)</f>
        <v>81</v>
      </c>
      <c r="X3">
        <v>72379.230060517744</v>
      </c>
      <c r="Y3">
        <v>327.53762850174513</v>
      </c>
      <c r="Z3">
        <v>31.325086476650824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0">A4-$A$3</f>
        <v>1</v>
      </c>
      <c r="C4" s="4">
        <f>Input!I5</f>
        <v>1.1060371428571429</v>
      </c>
      <c r="D4">
        <f t="shared" ref="D4:D67" si="1">C4-$C$3</f>
        <v>0.30021014285714298</v>
      </c>
      <c r="E4">
        <f>N4+E3</f>
        <v>6.7323852669011481</v>
      </c>
      <c r="F4">
        <f t="shared" ref="F4:F67" si="2">(D4-E4)^2</f>
        <v>41.372876826370515</v>
      </c>
      <c r="G4">
        <f t="shared" ref="G4:G67" si="3">(E4-$H$4)^2</f>
        <v>1142524.3929585207</v>
      </c>
      <c r="H4">
        <f>AVERAGE(C3:C167)</f>
        <v>1075.6217120723104</v>
      </c>
      <c r="I4" t="s">
        <v>5</v>
      </c>
      <c r="J4" t="s">
        <v>6</v>
      </c>
      <c r="L4">
        <f>Input!J5</f>
        <v>0.30021014285714298</v>
      </c>
      <c r="M4">
        <f t="shared" ref="M4:M67" si="4">L4-$L$3</f>
        <v>1.5800571428571608E-2</v>
      </c>
      <c r="N4">
        <f t="shared" ref="N4:N67" si="5">2*($X$3/PI())*($Z$3/(4*((B4-$Y$3)^2)+$Z$3*$Z$3))</f>
        <v>3.3764620375627161</v>
      </c>
      <c r="O4">
        <f t="shared" ref="O4:O67" si="6">(L4-N4)^2</f>
        <v>9.463325719679629</v>
      </c>
      <c r="P4">
        <f t="shared" ref="P4:P67" si="7">(N4-$Q$4)^2</f>
        <v>354.76426100041039</v>
      </c>
      <c r="Q4">
        <f>AVERAGE(L3:L167)</f>
        <v>22.211648816578485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0"/>
        <v>2</v>
      </c>
      <c r="C5" s="4">
        <f>Input!I6</f>
        <v>1.5326515714285713</v>
      </c>
      <c r="D5">
        <f t="shared" si="1"/>
        <v>0.72682457142857138</v>
      </c>
      <c r="E5">
        <f t="shared" ref="E5:E68" si="8">N5+E4</f>
        <v>10.129575096297357</v>
      </c>
      <c r="F5">
        <f t="shared" si="2"/>
        <v>88.411717432920227</v>
      </c>
      <c r="G5">
        <f t="shared" si="3"/>
        <v>1135273.4939577107</v>
      </c>
      <c r="I5">
        <f>SUM(G3:G167)</f>
        <v>68021549.451122642</v>
      </c>
      <c r="J5" s="5">
        <f>1-((1-J3)*(V3-1)/(V3-1-1))</f>
        <v>-0.44459138488170424</v>
      </c>
      <c r="L5">
        <f>Input!J6</f>
        <v>0.42661442857142839</v>
      </c>
      <c r="M5">
        <f t="shared" si="4"/>
        <v>0.14220485714285702</v>
      </c>
      <c r="N5">
        <f t="shared" si="5"/>
        <v>3.3971898293962086</v>
      </c>
      <c r="O5">
        <f t="shared" si="6"/>
        <v>8.8243182119853039</v>
      </c>
      <c r="P5">
        <f t="shared" si="7"/>
        <v>353.98386698036398</v>
      </c>
      <c r="R5">
        <f>SUM(P3:P167)</f>
        <v>25627.882707300396</v>
      </c>
      <c r="S5" s="5">
        <f>1-((1-S3)*(V3-1)/(V3-1-1))</f>
        <v>-2.0195384619757211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0"/>
        <v>3</v>
      </c>
      <c r="C6" s="4">
        <f>Input!I7</f>
        <v>2.1330718571428569</v>
      </c>
      <c r="D6">
        <f t="shared" si="1"/>
        <v>1.327244857142857</v>
      </c>
      <c r="E6">
        <f t="shared" si="8"/>
        <v>13.547684024977171</v>
      </c>
      <c r="F6">
        <f t="shared" si="2"/>
        <v>149.33913345473903</v>
      </c>
      <c r="G6">
        <f t="shared" si="3"/>
        <v>1128001.2410526876</v>
      </c>
      <c r="L6">
        <f>Input!J7</f>
        <v>0.60042028571428552</v>
      </c>
      <c r="M6">
        <f t="shared" si="4"/>
        <v>0.31601071428571414</v>
      </c>
      <c r="N6">
        <f t="shared" si="5"/>
        <v>3.4181089286798145</v>
      </c>
      <c r="O6">
        <f t="shared" si="6"/>
        <v>7.939369288696926</v>
      </c>
      <c r="P6">
        <f t="shared" si="7"/>
        <v>353.19714151803839</v>
      </c>
      <c r="V6" s="19" t="s">
        <v>17</v>
      </c>
      <c r="W6" s="20">
        <f>SQRT((S5-J5)^2)</f>
        <v>1.5749470770940168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0"/>
        <v>4</v>
      </c>
      <c r="C7" s="4">
        <f>Input!I8</f>
        <v>2.9546995714285713</v>
      </c>
      <c r="D7">
        <f t="shared" si="1"/>
        <v>2.1488725714285715</v>
      </c>
      <c r="E7">
        <f t="shared" si="8"/>
        <v>16.986905720032446</v>
      </c>
      <c r="F7">
        <f t="shared" si="2"/>
        <v>220.16722771906743</v>
      </c>
      <c r="G7">
        <f t="shared" si="3"/>
        <v>1120707.6532205252</v>
      </c>
      <c r="L7">
        <f>Input!J8</f>
        <v>0.82162771428571446</v>
      </c>
      <c r="M7">
        <f t="shared" si="4"/>
        <v>0.53721814285714309</v>
      </c>
      <c r="N7">
        <f t="shared" si="5"/>
        <v>3.439221695055275</v>
      </c>
      <c r="O7">
        <f t="shared" si="6"/>
        <v>6.8517982481610344</v>
      </c>
      <c r="P7">
        <f t="shared" si="7"/>
        <v>352.40402003290023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0"/>
        <v>5</v>
      </c>
      <c r="C8" s="4">
        <f>Input!I9</f>
        <v>4.0607368571428575</v>
      </c>
      <c r="D8">
        <f t="shared" si="1"/>
        <v>3.2549098571428576</v>
      </c>
      <c r="E8">
        <f t="shared" si="8"/>
        <v>20.447436244660977</v>
      </c>
      <c r="F8">
        <f t="shared" si="2"/>
        <v>295.58296358550689</v>
      </c>
      <c r="G8">
        <f t="shared" si="3"/>
        <v>1113392.7523684043</v>
      </c>
      <c r="L8">
        <f>Input!J9</f>
        <v>1.1060372857142862</v>
      </c>
      <c r="M8">
        <f t="shared" si="4"/>
        <v>0.82162771428571479</v>
      </c>
      <c r="N8">
        <f t="shared" si="5"/>
        <v>3.4605305246285298</v>
      </c>
      <c r="O8">
        <f t="shared" si="6"/>
        <v>5.5436384120928857</v>
      </c>
      <c r="P8">
        <f t="shared" si="7"/>
        <v>351.60443719870017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0"/>
        <v>6</v>
      </c>
      <c r="C9" s="4">
        <f>Input!I10</f>
        <v>5.4827848571428577</v>
      </c>
      <c r="D9">
        <f t="shared" si="1"/>
        <v>4.6769578571428578</v>
      </c>
      <c r="E9">
        <f t="shared" si="8"/>
        <v>23.929474095308443</v>
      </c>
      <c r="F9">
        <f t="shared" si="2"/>
        <v>370.65938150082945</v>
      </c>
      <c r="G9">
        <f t="shared" si="3"/>
        <v>1106056.5634210748</v>
      </c>
      <c r="L9">
        <f>Input!J10</f>
        <v>1.4220480000000002</v>
      </c>
      <c r="M9">
        <f t="shared" si="4"/>
        <v>1.1376384285714289</v>
      </c>
      <c r="N9">
        <f t="shared" si="5"/>
        <v>3.4820378506474663</v>
      </c>
      <c r="O9">
        <f t="shared" si="6"/>
        <v>4.2435581847705697</v>
      </c>
      <c r="P9">
        <f t="shared" si="7"/>
        <v>350.7983269351235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0"/>
        <v>7</v>
      </c>
      <c r="C10" s="4">
        <f>Input!I11</f>
        <v>7.2682451428571424</v>
      </c>
      <c r="D10">
        <f t="shared" si="1"/>
        <v>6.4624181428571426</v>
      </c>
      <c r="E10">
        <f t="shared" si="8"/>
        <v>27.433220239502827</v>
      </c>
      <c r="F10">
        <f t="shared" si="2"/>
        <v>439.77454057667904</v>
      </c>
      <c r="G10">
        <f t="shared" si="3"/>
        <v>1098699.1144107357</v>
      </c>
      <c r="L10">
        <f>Input!J11</f>
        <v>1.7854602857142847</v>
      </c>
      <c r="M10">
        <f t="shared" si="4"/>
        <v>1.5010507142857135</v>
      </c>
      <c r="N10">
        <f t="shared" si="5"/>
        <v>3.5037461441943845</v>
      </c>
      <c r="O10">
        <f t="shared" si="6"/>
        <v>2.9525062914526932</v>
      </c>
      <c r="P10">
        <f t="shared" si="7"/>
        <v>349.98562239939616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0"/>
        <v>8</v>
      </c>
      <c r="C11" s="4">
        <f>Input!I12</f>
        <v>9.8121311428571438</v>
      </c>
      <c r="D11">
        <f t="shared" si="1"/>
        <v>9.0063041428571431</v>
      </c>
      <c r="E11">
        <f t="shared" si="8"/>
        <v>30.958878154396398</v>
      </c>
      <c r="F11">
        <f t="shared" si="2"/>
        <v>481.91550573210873</v>
      </c>
      <c r="G11">
        <f t="shared" si="3"/>
        <v>1091320.4365694071</v>
      </c>
      <c r="L11">
        <f>Input!J12</f>
        <v>2.5438860000000014</v>
      </c>
      <c r="M11">
        <f t="shared" si="4"/>
        <v>2.2594764285714302</v>
      </c>
      <c r="N11">
        <f t="shared" si="5"/>
        <v>3.5256579148935727</v>
      </c>
      <c r="O11">
        <f t="shared" si="6"/>
        <v>0.96387609287378984</v>
      </c>
      <c r="P11">
        <f t="shared" si="7"/>
        <v>349.16625597785139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0"/>
        <v>9</v>
      </c>
      <c r="C12" s="4">
        <f>Input!I13</f>
        <v>13.240847</v>
      </c>
      <c r="D12">
        <f t="shared" si="1"/>
        <v>12.43502</v>
      </c>
      <c r="E12">
        <f t="shared" si="8"/>
        <v>34.506653866030746</v>
      </c>
      <c r="F12">
        <f t="shared" si="2"/>
        <v>487.15702151611526</v>
      </c>
      <c r="G12">
        <f t="shared" si="3"/>
        <v>1083920.5644238649</v>
      </c>
      <c r="L12">
        <f>Input!J13</f>
        <v>3.4287158571428566</v>
      </c>
      <c r="M12">
        <f t="shared" si="4"/>
        <v>3.1443062857142854</v>
      </c>
      <c r="N12">
        <f t="shared" si="5"/>
        <v>3.5477757116343445</v>
      </c>
      <c r="O12">
        <f t="shared" si="6"/>
        <v>1.4175248951534252E-2</v>
      </c>
      <c r="P12">
        <f t="shared" si="7"/>
        <v>348.34015927745725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0"/>
        <v>10</v>
      </c>
      <c r="C13" s="4">
        <f>Input!I14</f>
        <v>17.364786285714285</v>
      </c>
      <c r="D13">
        <f t="shared" si="1"/>
        <v>16.558959285714284</v>
      </c>
      <c r="E13">
        <f t="shared" si="8"/>
        <v>38.076755989340697</v>
      </c>
      <c r="F13">
        <f t="shared" si="2"/>
        <v>463.01557497859574</v>
      </c>
      <c r="G13">
        <f t="shared" si="3"/>
        <v>1076499.5358932116</v>
      </c>
      <c r="L13">
        <f>Input!J14</f>
        <v>4.1239392857142843</v>
      </c>
      <c r="M13">
        <f t="shared" si="4"/>
        <v>3.839529714285713</v>
      </c>
      <c r="N13">
        <f t="shared" si="5"/>
        <v>3.5701021233099479</v>
      </c>
      <c r="O13">
        <f t="shared" si="6"/>
        <v>0.30673560246008724</v>
      </c>
      <c r="P13">
        <f t="shared" si="7"/>
        <v>347.50726311731114</v>
      </c>
      <c r="S13" t="s">
        <v>23</v>
      </c>
      <c r="T13">
        <f>_Ac*0.8413</f>
        <v>1477.2378329852804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0"/>
        <v>11</v>
      </c>
      <c r="C14" s="4">
        <f>Input!I15</f>
        <v>24.459225857142858</v>
      </c>
      <c r="D14">
        <f t="shared" si="1"/>
        <v>23.653398857142857</v>
      </c>
      <c r="E14">
        <f t="shared" si="8"/>
        <v>41.669395768913425</v>
      </c>
      <c r="F14">
        <f t="shared" si="2"/>
        <v>324.57614472492662</v>
      </c>
      <c r="G14">
        <f t="shared" si="3"/>
        <v>1069057.3923891601</v>
      </c>
      <c r="L14">
        <f>Input!J15</f>
        <v>7.0944395714285733</v>
      </c>
      <c r="M14">
        <f t="shared" si="4"/>
        <v>6.810030000000002</v>
      </c>
      <c r="N14">
        <f t="shared" si="5"/>
        <v>3.5926397795727274</v>
      </c>
      <c r="O14">
        <f t="shared" si="6"/>
        <v>12.262601782241646</v>
      </c>
      <c r="P14">
        <f t="shared" si="7"/>
        <v>346.66749752010202</v>
      </c>
      <c r="S14" t="s">
        <v>24</v>
      </c>
      <c r="T14">
        <f>_Ac*0.9772</f>
        <v>1715.8645077775061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0"/>
        <v>12</v>
      </c>
      <c r="C15" s="4">
        <f>Input!I16</f>
        <v>33.560333142857139</v>
      </c>
      <c r="D15">
        <f t="shared" si="1"/>
        <v>32.754506142857139</v>
      </c>
      <c r="E15">
        <f t="shared" si="8"/>
        <v>45.284787120519383</v>
      </c>
      <c r="F15">
        <f t="shared" si="2"/>
        <v>157.00794137916427</v>
      </c>
      <c r="G15">
        <f t="shared" si="3"/>
        <v>1061594.1789191125</v>
      </c>
      <c r="L15">
        <f>Input!J16</f>
        <v>9.1011072857142814</v>
      </c>
      <c r="M15">
        <f t="shared" si="4"/>
        <v>8.8166977142857093</v>
      </c>
      <c r="N15">
        <f t="shared" si="5"/>
        <v>3.6153913516059548</v>
      </c>
      <c r="O15">
        <f t="shared" si="6"/>
        <v>30.09307930972999</v>
      </c>
      <c r="P15">
        <f t="shared" si="7"/>
        <v>345.8207917035466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0"/>
        <v>13</v>
      </c>
      <c r="C16" s="4">
        <f>Input!I17</f>
        <v>45.505536571428578</v>
      </c>
      <c r="D16">
        <f t="shared" si="1"/>
        <v>44.699709571428578</v>
      </c>
      <c r="E16">
        <f t="shared" si="8"/>
        <v>48.923146673432143</v>
      </c>
      <c r="F16">
        <f t="shared" si="2"/>
        <v>17.837420954580274</v>
      </c>
      <c r="G16">
        <f t="shared" si="3"/>
        <v>1054109.9441921145</v>
      </c>
      <c r="L16">
        <f>Input!J17</f>
        <v>11.945203428571439</v>
      </c>
      <c r="M16">
        <f t="shared" si="4"/>
        <v>11.660793857142867</v>
      </c>
      <c r="N16">
        <f t="shared" si="5"/>
        <v>3.6383595529127599</v>
      </c>
      <c r="O16">
        <f t="shared" si="6"/>
        <v>69.003655174568095</v>
      </c>
      <c r="P16">
        <f t="shared" si="7"/>
        <v>344.96707407180048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0"/>
        <v>14</v>
      </c>
      <c r="C17" s="4">
        <f>Input!I18</f>
        <v>59.520609857142858</v>
      </c>
      <c r="D17">
        <f t="shared" si="1"/>
        <v>58.714782857142858</v>
      </c>
      <c r="E17">
        <f t="shared" si="8"/>
        <v>52.584693813554722</v>
      </c>
      <c r="F17">
        <f t="shared" si="2"/>
        <v>37.577991682319301</v>
      </c>
      <c r="G17">
        <f t="shared" si="3"/>
        <v>1046604.7407277656</v>
      </c>
      <c r="L17">
        <f>Input!J18</f>
        <v>14.01507328571428</v>
      </c>
      <c r="M17">
        <f t="shared" si="4"/>
        <v>13.730663714285708</v>
      </c>
      <c r="N17">
        <f t="shared" si="5"/>
        <v>3.661547140122579</v>
      </c>
      <c r="O17">
        <f t="shared" si="6"/>
        <v>107.19550364745095</v>
      </c>
      <c r="P17">
        <f t="shared" si="7"/>
        <v>344.10627220685222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0"/>
        <v>15</v>
      </c>
      <c r="C18" s="4">
        <f>Input!I19</f>
        <v>77.691223428571433</v>
      </c>
      <c r="D18">
        <f t="shared" si="1"/>
        <v>76.88539642857144</v>
      </c>
      <c r="E18">
        <f t="shared" si="8"/>
        <v>56.269650727370298</v>
      </c>
      <c r="F18">
        <f t="shared" si="2"/>
        <v>425.00897081659338</v>
      </c>
      <c r="G18">
        <f t="shared" si="3"/>
        <v>1039078.6249681786</v>
      </c>
      <c r="L18">
        <f>Input!J19</f>
        <v>18.170613571428575</v>
      </c>
      <c r="M18">
        <f t="shared" si="4"/>
        <v>17.886204000000003</v>
      </c>
      <c r="N18">
        <f t="shared" si="5"/>
        <v>3.6849569138155736</v>
      </c>
      <c r="O18">
        <f t="shared" si="6"/>
        <v>209.83424880224786</v>
      </c>
      <c r="P18">
        <f t="shared" si="7"/>
        <v>343.23831285990087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16</v>
      </c>
      <c r="B19">
        <f t="shared" si="0"/>
        <v>16</v>
      </c>
      <c r="C19" s="4">
        <f>Input!I20</f>
        <v>99.811970428571428</v>
      </c>
      <c r="D19">
        <f t="shared" si="1"/>
        <v>99.006143428571434</v>
      </c>
      <c r="E19">
        <f t="shared" si="8"/>
        <v>59.978242446735777</v>
      </c>
      <c r="F19">
        <f t="shared" si="2"/>
        <v>1523.1770550479687</v>
      </c>
      <c r="G19">
        <f t="shared" si="3"/>
        <v>1031531.6573930755</v>
      </c>
      <c r="L19">
        <f>Input!J20</f>
        <v>22.120746999999994</v>
      </c>
      <c r="M19">
        <f t="shared" si="4"/>
        <v>21.836337428571422</v>
      </c>
      <c r="N19">
        <f t="shared" si="5"/>
        <v>3.7085917193654825</v>
      </c>
      <c r="O19">
        <f t="shared" si="6"/>
        <v>339.00746207819731</v>
      </c>
      <c r="P19">
        <f t="shared" si="7"/>
        <v>342.36312194272443</v>
      </c>
    </row>
    <row r="20" spans="1:35" ht="14.45" x14ac:dyDescent="0.3">
      <c r="A20">
        <f>Input!G21</f>
        <v>17</v>
      </c>
      <c r="B20">
        <f t="shared" si="0"/>
        <v>17</v>
      </c>
      <c r="C20" s="4">
        <f>Input!I21</f>
        <v>126.84668328571429</v>
      </c>
      <c r="D20">
        <f t="shared" si="1"/>
        <v>126.0408562857143</v>
      </c>
      <c r="E20">
        <f t="shared" si="8"/>
        <v>63.710696894537151</v>
      </c>
      <c r="F20">
        <f t="shared" si="2"/>
        <v>3885.0487697295489</v>
      </c>
      <c r="G20">
        <f t="shared" si="3"/>
        <v>1023963.9026381117</v>
      </c>
      <c r="L20">
        <f>Input!J21</f>
        <v>27.034712857142864</v>
      </c>
      <c r="M20">
        <f t="shared" si="4"/>
        <v>26.750303285714292</v>
      </c>
      <c r="N20">
        <f t="shared" si="5"/>
        <v>3.7324544478013766</v>
      </c>
      <c r="O20">
        <f t="shared" si="6"/>
        <v>542.9952469757261</v>
      </c>
      <c r="P20">
        <f t="shared" si="7"/>
        <v>341.4806245190436</v>
      </c>
    </row>
    <row r="21" spans="1:35" x14ac:dyDescent="0.25">
      <c r="A21">
        <f>Input!G22</f>
        <v>18</v>
      </c>
      <c r="B21">
        <f t="shared" si="0"/>
        <v>18</v>
      </c>
      <c r="C21" s="4">
        <f>Input!I22</f>
        <v>156.61488857142857</v>
      </c>
      <c r="D21">
        <f t="shared" si="1"/>
        <v>155.80906157142857</v>
      </c>
      <c r="E21">
        <f t="shared" si="8"/>
        <v>67.467244931225949</v>
      </c>
      <c r="F21">
        <f t="shared" si="2"/>
        <v>7804.276567291181</v>
      </c>
      <c r="G21">
        <f t="shared" si="3"/>
        <v>1016375.4296165238</v>
      </c>
      <c r="L21">
        <f>Input!J22</f>
        <v>29.768205285714274</v>
      </c>
      <c r="M21">
        <f t="shared" si="4"/>
        <v>29.483795714285701</v>
      </c>
      <c r="N21">
        <f t="shared" si="5"/>
        <v>3.7565480366887933</v>
      </c>
      <c r="O21">
        <f t="shared" si="6"/>
        <v>676.60631284077976</v>
      </c>
      <c r="P21">
        <f t="shared" si="7"/>
        <v>340.59074479588509</v>
      </c>
    </row>
    <row r="22" spans="1:35" x14ac:dyDescent="0.25">
      <c r="A22">
        <f>Input!G23</f>
        <v>19</v>
      </c>
      <c r="B22">
        <f t="shared" si="0"/>
        <v>19</v>
      </c>
      <c r="C22" s="4">
        <f>Input!I23</f>
        <v>190.72824057142859</v>
      </c>
      <c r="D22">
        <f t="shared" si="1"/>
        <v>189.92241357142859</v>
      </c>
      <c r="E22">
        <f t="shared" si="8"/>
        <v>71.248120402256717</v>
      </c>
      <c r="F22">
        <f t="shared" si="2"/>
        <v>14083.587859202555</v>
      </c>
      <c r="G22">
        <f t="shared" si="3"/>
        <v>1008766.3116442037</v>
      </c>
      <c r="L22">
        <f>Input!J23</f>
        <v>34.11335200000002</v>
      </c>
      <c r="M22">
        <f t="shared" si="4"/>
        <v>33.828942428571452</v>
      </c>
      <c r="N22">
        <f t="shared" si="5"/>
        <v>3.780875471030765</v>
      </c>
      <c r="O22">
        <f t="shared" si="6"/>
        <v>920.05913238047083</v>
      </c>
      <c r="P22">
        <f t="shared" si="7"/>
        <v>339.69340611495232</v>
      </c>
    </row>
    <row r="23" spans="1:35" x14ac:dyDescent="0.25">
      <c r="A23">
        <f>Input!G24</f>
        <v>20</v>
      </c>
      <c r="B23">
        <f t="shared" si="0"/>
        <v>20</v>
      </c>
      <c r="C23" s="4">
        <f>Input!I24</f>
        <v>233.73729285714285</v>
      </c>
      <c r="D23">
        <f t="shared" si="1"/>
        <v>232.93146585714285</v>
      </c>
      <c r="E23">
        <f t="shared" si="8"/>
        <v>75.053560186445964</v>
      </c>
      <c r="F23">
        <f t="shared" si="2"/>
        <v>24925.433098965466</v>
      </c>
      <c r="G23">
        <f t="shared" si="3"/>
        <v>1001136.6265682941</v>
      </c>
      <c r="L23">
        <f>Input!J24</f>
        <v>43.009052285714262</v>
      </c>
      <c r="M23">
        <f t="shared" si="4"/>
        <v>42.724642714285693</v>
      </c>
      <c r="N23">
        <f t="shared" si="5"/>
        <v>3.8054397841892471</v>
      </c>
      <c r="O23">
        <f t="shared" si="6"/>
        <v>1536.9232331697285</v>
      </c>
      <c r="P23">
        <f t="shared" si="7"/>
        <v>338.78853094400716</v>
      </c>
    </row>
    <row r="24" spans="1:35" x14ac:dyDescent="0.25">
      <c r="A24">
        <f>Input!G25</f>
        <v>21</v>
      </c>
      <c r="B24">
        <f t="shared" si="0"/>
        <v>21</v>
      </c>
      <c r="C24" s="4">
        <f>Input!I25</f>
        <v>288.34393685714286</v>
      </c>
      <c r="D24">
        <f t="shared" si="1"/>
        <v>287.53810985714284</v>
      </c>
      <c r="E24">
        <f t="shared" si="8"/>
        <v>78.883804245273438</v>
      </c>
      <c r="F24">
        <f t="shared" si="2"/>
        <v>43536.619250371397</v>
      </c>
      <c r="G24">
        <f t="shared" si="3"/>
        <v>993486.45689941873</v>
      </c>
      <c r="L24">
        <f>Input!J25</f>
        <v>54.606644000000017</v>
      </c>
      <c r="M24">
        <f t="shared" si="4"/>
        <v>54.322234428571448</v>
      </c>
      <c r="N24">
        <f t="shared" si="5"/>
        <v>3.8302440588274718</v>
      </c>
      <c r="O24">
        <f t="shared" si="6"/>
        <v>2578.242790985907</v>
      </c>
      <c r="P24">
        <f t="shared" si="7"/>
        <v>337.87604086827162</v>
      </c>
    </row>
    <row r="25" spans="1:35" x14ac:dyDescent="0.25">
      <c r="A25">
        <f>Input!G26</f>
        <v>22</v>
      </c>
      <c r="B25">
        <f t="shared" si="0"/>
        <v>22</v>
      </c>
      <c r="C25" s="4">
        <f>Input!I26</f>
        <v>350.77184499999993</v>
      </c>
      <c r="D25">
        <f t="shared" si="1"/>
        <v>349.96601799999991</v>
      </c>
      <c r="E25">
        <f t="shared" si="8"/>
        <v>82.739095673147219</v>
      </c>
      <c r="F25">
        <f t="shared" si="2"/>
        <v>71410.228016281748</v>
      </c>
      <c r="G25">
        <f t="shared" si="3"/>
        <v>985815.88994764793</v>
      </c>
      <c r="L25">
        <f>Input!J26</f>
        <v>62.427908142857063</v>
      </c>
      <c r="M25">
        <f t="shared" si="4"/>
        <v>62.143498571428495</v>
      </c>
      <c r="N25">
        <f t="shared" si="5"/>
        <v>3.8552914278737824</v>
      </c>
      <c r="O25">
        <f t="shared" si="6"/>
        <v>3430.751428840339</v>
      </c>
      <c r="P25">
        <f t="shared" si="7"/>
        <v>336.95585658185371</v>
      </c>
    </row>
    <row r="26" spans="1:35" x14ac:dyDescent="0.25">
      <c r="A26">
        <f>Input!G27</f>
        <v>23</v>
      </c>
      <c r="B26">
        <f t="shared" si="0"/>
        <v>23</v>
      </c>
      <c r="C26" s="4">
        <f>Input!I27</f>
        <v>413.05754828571429</v>
      </c>
      <c r="D26">
        <f t="shared" si="1"/>
        <v>412.25172128571427</v>
      </c>
      <c r="E26">
        <f t="shared" si="8"/>
        <v>86.619680748654716</v>
      </c>
      <c r="F26">
        <f t="shared" si="2"/>
        <v>106036.22582432919</v>
      </c>
      <c r="G26">
        <f t="shared" si="3"/>
        <v>978125.01796231733</v>
      </c>
      <c r="L26">
        <f>Input!J27</f>
        <v>62.285703285714362</v>
      </c>
      <c r="M26">
        <f t="shared" si="4"/>
        <v>62.001293714285794</v>
      </c>
      <c r="N26">
        <f t="shared" si="5"/>
        <v>3.8805850755074958</v>
      </c>
      <c r="O26">
        <f t="shared" si="6"/>
        <v>3411.1578331482374</v>
      </c>
      <c r="P26">
        <f t="shared" si="7"/>
        <v>336.0278978792075</v>
      </c>
    </row>
    <row r="27" spans="1:35" x14ac:dyDescent="0.25">
      <c r="A27">
        <f>Input!G28</f>
        <v>24</v>
      </c>
      <c r="B27">
        <f t="shared" si="0"/>
        <v>24</v>
      </c>
      <c r="C27" s="4">
        <f>Input!I28</f>
        <v>490.41696071428572</v>
      </c>
      <c r="D27">
        <f t="shared" si="1"/>
        <v>489.6111337142857</v>
      </c>
      <c r="E27">
        <f t="shared" si="8"/>
        <v>90.525808986822099</v>
      </c>
      <c r="F27">
        <f t="shared" si="2"/>
        <v>159269.09641282508</v>
      </c>
      <c r="G27">
        <f t="shared" si="3"/>
        <v>970413.93827581382</v>
      </c>
      <c r="L27">
        <f>Input!J28</f>
        <v>77.359412428571432</v>
      </c>
      <c r="M27">
        <f t="shared" si="4"/>
        <v>77.075002857142863</v>
      </c>
      <c r="N27">
        <f t="shared" si="5"/>
        <v>3.9061282381673883</v>
      </c>
      <c r="O27">
        <f t="shared" si="6"/>
        <v>5395.3849583562614</v>
      </c>
      <c r="P27">
        <f t="shared" si="7"/>
        <v>335.0920836466322</v>
      </c>
    </row>
    <row r="28" spans="1:35" x14ac:dyDescent="0.25">
      <c r="A28">
        <f>Input!G29</f>
        <v>25</v>
      </c>
      <c r="B28">
        <f t="shared" si="0"/>
        <v>25</v>
      </c>
      <c r="C28" s="4">
        <f>Input!I29</f>
        <v>573.66997199999992</v>
      </c>
      <c r="D28">
        <f t="shared" si="1"/>
        <v>572.86414499999989</v>
      </c>
      <c r="E28">
        <f t="shared" si="8"/>
        <v>94.45773319240547</v>
      </c>
      <c r="F28">
        <f t="shared" si="2"/>
        <v>228872.69485861759</v>
      </c>
      <c r="G28">
        <f t="shared" si="3"/>
        <v>962682.75345144642</v>
      </c>
      <c r="L28">
        <f>Input!J29</f>
        <v>83.253011285714194</v>
      </c>
      <c r="M28">
        <f t="shared" si="4"/>
        <v>82.968601714285626</v>
      </c>
      <c r="N28">
        <f t="shared" si="5"/>
        <v>3.9319242055833721</v>
      </c>
      <c r="O28">
        <f t="shared" si="6"/>
        <v>6291.8348555736966</v>
      </c>
      <c r="P28">
        <f t="shared" si="7"/>
        <v>334.14833185382048</v>
      </c>
    </row>
    <row r="29" spans="1:35" x14ac:dyDescent="0.25">
      <c r="A29">
        <f>Input!G30</f>
        <v>26</v>
      </c>
      <c r="B29">
        <f t="shared" si="0"/>
        <v>26</v>
      </c>
      <c r="C29" s="4">
        <f>Input!I30</f>
        <v>659.89348357142842</v>
      </c>
      <c r="D29">
        <f t="shared" si="1"/>
        <v>659.0876565714284</v>
      </c>
      <c r="E29">
        <f t="shared" si="8"/>
        <v>98.415709514237477</v>
      </c>
      <c r="F29">
        <f t="shared" si="2"/>
        <v>314353.03221690148</v>
      </c>
      <c r="G29">
        <f t="shared" si="3"/>
        <v>954931.57143552834</v>
      </c>
      <c r="L29">
        <f>Input!J30</f>
        <v>86.223511571428503</v>
      </c>
      <c r="M29">
        <f t="shared" si="4"/>
        <v>85.939101999999934</v>
      </c>
      <c r="N29">
        <f t="shared" si="5"/>
        <v>3.9579763218320041</v>
      </c>
      <c r="O29">
        <f t="shared" si="6"/>
        <v>6767.6182899026035</v>
      </c>
      <c r="P29">
        <f t="shared" si="7"/>
        <v>333.19655954546425</v>
      </c>
    </row>
    <row r="30" spans="1:35" x14ac:dyDescent="0.25">
      <c r="A30">
        <f>Input!G31</f>
        <v>27</v>
      </c>
      <c r="B30">
        <f t="shared" si="0"/>
        <v>27</v>
      </c>
      <c r="C30" s="4">
        <f>Input!I31</f>
        <v>742.15106128571426</v>
      </c>
      <c r="D30">
        <f t="shared" si="1"/>
        <v>741.34523428571424</v>
      </c>
      <c r="E30">
        <f t="shared" si="8"/>
        <v>102.39999750065391</v>
      </c>
      <c r="F30">
        <f t="shared" si="2"/>
        <v>408251.01561031688</v>
      </c>
      <c r="G30">
        <f t="shared" si="3"/>
        <v>947160.50571379496</v>
      </c>
      <c r="L30">
        <f>Input!J31</f>
        <v>82.257577714285844</v>
      </c>
      <c r="M30">
        <f t="shared" si="4"/>
        <v>81.973168142857276</v>
      </c>
      <c r="N30">
        <f t="shared" si="5"/>
        <v>3.9842879864164389</v>
      </c>
      <c r="O30">
        <f t="shared" si="6"/>
        <v>6126.7078848229867</v>
      </c>
      <c r="P30">
        <f t="shared" si="7"/>
        <v>332.23668283292557</v>
      </c>
    </row>
    <row r="31" spans="1:35" x14ac:dyDescent="0.25">
      <c r="A31">
        <f>Input!G32</f>
        <v>28</v>
      </c>
      <c r="B31">
        <f t="shared" si="0"/>
        <v>28</v>
      </c>
      <c r="C31" s="4">
        <f>Input!I32</f>
        <v>823.4290058571429</v>
      </c>
      <c r="D31">
        <f t="shared" si="1"/>
        <v>822.62317885714288</v>
      </c>
      <c r="E31">
        <f t="shared" si="8"/>
        <v>106.41086015602538</v>
      </c>
      <c r="F31">
        <f t="shared" si="2"/>
        <v>512960.08545923111</v>
      </c>
      <c r="G31">
        <f t="shared" si="3"/>
        <v>939369.67547229095</v>
      </c>
      <c r="L31">
        <f>Input!J32</f>
        <v>81.277944571428634</v>
      </c>
      <c r="M31">
        <f t="shared" si="4"/>
        <v>80.993535000000065</v>
      </c>
      <c r="N31">
        <f t="shared" si="5"/>
        <v>4.0108626553714721</v>
      </c>
      <c r="O31">
        <f t="shared" si="6"/>
        <v>5970.2019478226885</v>
      </c>
      <c r="P31">
        <f t="shared" si="7"/>
        <v>331.26861688598473</v>
      </c>
    </row>
    <row r="32" spans="1:35" x14ac:dyDescent="0.25">
      <c r="A32">
        <f>Input!G33</f>
        <v>29</v>
      </c>
      <c r="B32">
        <f t="shared" si="0"/>
        <v>29</v>
      </c>
      <c r="C32" s="4">
        <f>Input!I33</f>
        <v>900.80421857142846</v>
      </c>
      <c r="D32">
        <f t="shared" si="1"/>
        <v>899.99839157142844</v>
      </c>
      <c r="E32">
        <f t="shared" si="8"/>
        <v>110.44856399841974</v>
      </c>
      <c r="F32">
        <f t="shared" si="2"/>
        <v>623388.93022056774</v>
      </c>
      <c r="G32">
        <f t="shared" si="3"/>
        <v>931559.20576286432</v>
      </c>
      <c r="L32">
        <f>Input!J33</f>
        <v>77.375212714285567</v>
      </c>
      <c r="M32">
        <f t="shared" si="4"/>
        <v>77.090803142856998</v>
      </c>
      <c r="N32">
        <f t="shared" si="5"/>
        <v>4.0377038423943583</v>
      </c>
      <c r="O32">
        <f t="shared" si="6"/>
        <v>5378.3902075347205</v>
      </c>
      <c r="P32">
        <f t="shared" si="7"/>
        <v>330.29227592467254</v>
      </c>
    </row>
    <row r="33" spans="1:16" x14ac:dyDescent="0.25">
      <c r="A33">
        <f>Input!G34</f>
        <v>30</v>
      </c>
      <c r="B33">
        <f t="shared" si="0"/>
        <v>30</v>
      </c>
      <c r="C33" s="4">
        <f>Input!I34</f>
        <v>981.75035199999991</v>
      </c>
      <c r="D33">
        <f t="shared" si="1"/>
        <v>980.94452499999989</v>
      </c>
      <c r="E33">
        <f t="shared" si="8"/>
        <v>114.51337911842182</v>
      </c>
      <c r="F33">
        <f t="shared" si="2"/>
        <v>750702.93055366434</v>
      </c>
      <c r="G33">
        <f t="shared" si="3"/>
        <v>923729.22767340264</v>
      </c>
      <c r="L33">
        <f>Input!J34</f>
        <v>80.946133428571443</v>
      </c>
      <c r="M33">
        <f t="shared" si="4"/>
        <v>80.661723857142874</v>
      </c>
      <c r="N33">
        <f t="shared" si="5"/>
        <v>4.0648151200020743</v>
      </c>
      <c r="O33">
        <f t="shared" si="6"/>
        <v>5910.7371048635623</v>
      </c>
      <c r="P33">
        <f t="shared" si="7"/>
        <v>329.30757321120109</v>
      </c>
    </row>
    <row r="34" spans="1:16" x14ac:dyDescent="0.25">
      <c r="A34">
        <f>Input!G35</f>
        <v>31</v>
      </c>
      <c r="B34">
        <f t="shared" si="0"/>
        <v>31</v>
      </c>
      <c r="C34" s="4">
        <f>Input!I35</f>
        <v>1048.4286035714288</v>
      </c>
      <c r="D34">
        <f t="shared" si="1"/>
        <v>1047.6227765714289</v>
      </c>
      <c r="E34">
        <f t="shared" si="8"/>
        <v>118.60557923913757</v>
      </c>
      <c r="F34">
        <f t="shared" si="2"/>
        <v>863072.9529391455</v>
      </c>
      <c r="G34">
        <f t="shared" si="3"/>
        <v>915879.87850296113</v>
      </c>
      <c r="L34">
        <f>Input!J35</f>
        <v>66.678251571428859</v>
      </c>
      <c r="M34">
        <f t="shared" si="4"/>
        <v>66.393842000000291</v>
      </c>
      <c r="N34">
        <f t="shared" si="5"/>
        <v>4.0922001207157495</v>
      </c>
      <c r="O34">
        <f t="shared" si="6"/>
        <v>3917.0138361913082</v>
      </c>
      <c r="P34">
        <f t="shared" si="7"/>
        <v>328.31442104200181</v>
      </c>
    </row>
    <row r="35" spans="1:16" x14ac:dyDescent="0.25">
      <c r="A35">
        <f>Input!G36</f>
        <v>32</v>
      </c>
      <c r="B35">
        <f t="shared" si="0"/>
        <v>32</v>
      </c>
      <c r="C35" s="4">
        <f>Input!I36</f>
        <v>1109.5292668571428</v>
      </c>
      <c r="D35">
        <f t="shared" si="1"/>
        <v>1108.7234398571429</v>
      </c>
      <c r="E35">
        <f t="shared" si="8"/>
        <v>122.72544177741055</v>
      </c>
      <c r="F35">
        <f t="shared" si="2"/>
        <v>972192.05221723998</v>
      </c>
      <c r="G35">
        <f t="shared" si="3"/>
        <v>908011.3019419309</v>
      </c>
      <c r="L35">
        <f>Input!J36</f>
        <v>61.100663285714063</v>
      </c>
      <c r="M35">
        <f t="shared" si="4"/>
        <v>60.816253714285494</v>
      </c>
      <c r="N35">
        <f t="shared" si="5"/>
        <v>4.1198625382729857</v>
      </c>
      <c r="O35">
        <f t="shared" si="6"/>
        <v>3246.8116538195818</v>
      </c>
      <c r="P35">
        <f t="shared" si="7"/>
        <v>327.31273073988314</v>
      </c>
    </row>
    <row r="36" spans="1:16" x14ac:dyDescent="0.25">
      <c r="A36">
        <f>Input!G37</f>
        <v>33</v>
      </c>
      <c r="B36">
        <f t="shared" si="0"/>
        <v>33</v>
      </c>
      <c r="C36" s="4">
        <f>Input!I37</f>
        <v>1164.9891397142856</v>
      </c>
      <c r="D36">
        <f t="shared" si="1"/>
        <v>1164.1833127142856</v>
      </c>
      <c r="E36">
        <f t="shared" si="8"/>
        <v>126.87324790627937</v>
      </c>
      <c r="F36">
        <f t="shared" si="2"/>
        <v>1076012.1705519902</v>
      </c>
      <c r="G36">
        <f t="shared" si="3"/>
        <v>900123.64825740259</v>
      </c>
      <c r="L36">
        <f>Input!J37</f>
        <v>55.459872857142727</v>
      </c>
      <c r="M36">
        <f t="shared" si="4"/>
        <v>55.175463285714159</v>
      </c>
      <c r="N36">
        <f t="shared" si="5"/>
        <v>4.1478061288688242</v>
      </c>
      <c r="O36">
        <f t="shared" si="6"/>
        <v>2632.9281919268337</v>
      </c>
      <c r="P36">
        <f t="shared" si="7"/>
        <v>326.30241264632173</v>
      </c>
    </row>
    <row r="37" spans="1:16" x14ac:dyDescent="0.25">
      <c r="A37">
        <f>Input!G38</f>
        <v>34</v>
      </c>
      <c r="B37">
        <f t="shared" si="0"/>
        <v>34</v>
      </c>
      <c r="C37" s="4">
        <f>Input!I38</f>
        <v>1216.5462807142856</v>
      </c>
      <c r="D37">
        <f t="shared" si="1"/>
        <v>1215.7404537142856</v>
      </c>
      <c r="E37">
        <f t="shared" si="8"/>
        <v>131.04928261870552</v>
      </c>
      <c r="F37">
        <f t="shared" si="2"/>
        <v>1176554.9366527011</v>
      </c>
      <c r="G37">
        <f t="shared" si="3"/>
        <v>892217.07448388531</v>
      </c>
      <c r="L37">
        <f>Input!J38</f>
        <v>51.557141000000001</v>
      </c>
      <c r="M37">
        <f t="shared" si="4"/>
        <v>51.272731428571433</v>
      </c>
      <c r="N37">
        <f t="shared" si="5"/>
        <v>4.1760347124261319</v>
      </c>
      <c r="O37">
        <f t="shared" si="6"/>
        <v>2244.9692330343723</v>
      </c>
      <c r="P37">
        <f t="shared" si="7"/>
        <v>325.28337611389924</v>
      </c>
    </row>
    <row r="38" spans="1:16" x14ac:dyDescent="0.25">
      <c r="A38">
        <f>Input!G39</f>
        <v>35</v>
      </c>
      <c r="B38">
        <f t="shared" si="0"/>
        <v>35</v>
      </c>
      <c r="C38" s="4">
        <f>Input!I39</f>
        <v>1258.875910142857</v>
      </c>
      <c r="D38">
        <f t="shared" si="1"/>
        <v>1258.0700831428571</v>
      </c>
      <c r="E38">
        <f t="shared" si="8"/>
        <v>135.25383479260171</v>
      </c>
      <c r="F38">
        <f t="shared" si="2"/>
        <v>1260716.3275593424</v>
      </c>
      <c r="G38">
        <f t="shared" si="3"/>
        <v>884291.74461954518</v>
      </c>
      <c r="L38">
        <f>Input!J39</f>
        <v>42.329629428571479</v>
      </c>
      <c r="M38">
        <f t="shared" si="4"/>
        <v>42.045219857142911</v>
      </c>
      <c r="N38">
        <f t="shared" si="5"/>
        <v>4.2045521738962037</v>
      </c>
      <c r="O38">
        <f t="shared" si="6"/>
        <v>1453.521515674958</v>
      </c>
      <c r="P38">
        <f t="shared" si="7"/>
        <v>324.25552949889948</v>
      </c>
    </row>
    <row r="39" spans="1:16" x14ac:dyDescent="0.25">
      <c r="A39">
        <f>Input!G40</f>
        <v>36</v>
      </c>
      <c r="B39">
        <f t="shared" si="0"/>
        <v>36</v>
      </c>
      <c r="C39" s="4">
        <f>Input!I40</f>
        <v>1297.7294222857142</v>
      </c>
      <c r="D39">
        <f t="shared" si="1"/>
        <v>1296.9235952857143</v>
      </c>
      <c r="E39">
        <f t="shared" si="8"/>
        <v>139.48719725719212</v>
      </c>
      <c r="F39">
        <f t="shared" si="2"/>
        <v>1339659.0154812399</v>
      </c>
      <c r="G39">
        <f t="shared" si="3"/>
        <v>876347.82982813707</v>
      </c>
      <c r="L39">
        <f>Input!J40</f>
        <v>38.853512142857198</v>
      </c>
      <c r="M39">
        <f t="shared" si="4"/>
        <v>38.56910257142863</v>
      </c>
      <c r="N39">
        <f t="shared" si="5"/>
        <v>4.2333624645904155</v>
      </c>
      <c r="O39">
        <f t="shared" si="6"/>
        <v>1198.5547637455957</v>
      </c>
      <c r="P39">
        <f t="shared" si="7"/>
        <v>323.21878015408043</v>
      </c>
    </row>
    <row r="40" spans="1:16" x14ac:dyDescent="0.25">
      <c r="A40">
        <f>Input!G41</f>
        <v>37</v>
      </c>
      <c r="B40">
        <f t="shared" si="0"/>
        <v>37</v>
      </c>
      <c r="C40" s="4">
        <f>Input!I41</f>
        <v>1332.9804125714286</v>
      </c>
      <c r="D40">
        <f t="shared" si="1"/>
        <v>1332.1745855714287</v>
      </c>
      <c r="E40">
        <f t="shared" si="8"/>
        <v>143.74966686073589</v>
      </c>
      <c r="F40">
        <f t="shared" si="2"/>
        <v>1412353.7874125165</v>
      </c>
      <c r="G40">
        <f t="shared" si="3"/>
        <v>868385.50864680263</v>
      </c>
      <c r="L40">
        <f>Input!J41</f>
        <v>35.250990285714352</v>
      </c>
      <c r="M40">
        <f t="shared" si="4"/>
        <v>34.966580714285783</v>
      </c>
      <c r="N40">
        <f t="shared" si="5"/>
        <v>4.2624696035437575</v>
      </c>
      <c r="O40">
        <f t="shared" si="6"/>
        <v>960.28841406931474</v>
      </c>
      <c r="P40">
        <f t="shared" si="7"/>
        <v>322.17303442163802</v>
      </c>
    </row>
    <row r="41" spans="1:16" x14ac:dyDescent="0.25">
      <c r="A41">
        <f>Input!G42</f>
        <v>38</v>
      </c>
      <c r="B41">
        <f t="shared" si="0"/>
        <v>38</v>
      </c>
      <c r="C41" s="4">
        <f>Input!I42</f>
        <v>1366.3985409999998</v>
      </c>
      <c r="D41">
        <f t="shared" si="1"/>
        <v>1365.5927139999999</v>
      </c>
      <c r="E41">
        <f t="shared" si="8"/>
        <v>148.04154453964705</v>
      </c>
      <c r="F41">
        <f t="shared" si="2"/>
        <v>1482430.8502542728</v>
      </c>
      <c r="G41">
        <f t="shared" si="3"/>
        <v>860404.96719992382</v>
      </c>
      <c r="L41">
        <f>Input!J42</f>
        <v>33.418128428571208</v>
      </c>
      <c r="M41">
        <f t="shared" si="4"/>
        <v>33.13371885714264</v>
      </c>
      <c r="N41">
        <f t="shared" si="5"/>
        <v>4.2918776789111499</v>
      </c>
      <c r="O41">
        <f t="shared" si="6"/>
        <v>848.3384827320732</v>
      </c>
      <c r="P41">
        <f t="shared" si="7"/>
        <v>321.11819762637532</v>
      </c>
    </row>
    <row r="42" spans="1:16" x14ac:dyDescent="0.25">
      <c r="A42">
        <f>Input!G43</f>
        <v>39</v>
      </c>
      <c r="B42">
        <f t="shared" si="0"/>
        <v>39</v>
      </c>
      <c r="C42" s="4">
        <f>Input!I43</f>
        <v>1398.4894247142856</v>
      </c>
      <c r="D42">
        <f t="shared" si="1"/>
        <v>1397.6835977142857</v>
      </c>
      <c r="E42">
        <f t="shared" si="8"/>
        <v>152.36313538904446</v>
      </c>
      <c r="F42">
        <f t="shared" si="2"/>
        <v>1550823.0538859528</v>
      </c>
      <c r="G42">
        <f t="shared" si="3"/>
        <v>852406.39941921004</v>
      </c>
      <c r="L42">
        <f>Input!J43</f>
        <v>32.090883714285837</v>
      </c>
      <c r="M42">
        <f t="shared" si="4"/>
        <v>31.806474142857265</v>
      </c>
      <c r="N42">
        <f t="shared" si="5"/>
        <v>4.3215908493974071</v>
      </c>
      <c r="O42">
        <f t="shared" si="6"/>
        <v>771.13362621594354</v>
      </c>
      <c r="P42">
        <f t="shared" si="7"/>
        <v>320.05417406909919</v>
      </c>
    </row>
    <row r="43" spans="1:16" x14ac:dyDescent="0.25">
      <c r="A43">
        <f>Input!G44</f>
        <v>40</v>
      </c>
      <c r="B43">
        <f t="shared" si="0"/>
        <v>40</v>
      </c>
      <c r="C43" s="4">
        <f>Input!I44</f>
        <v>1430.4855051428569</v>
      </c>
      <c r="D43">
        <f t="shared" si="1"/>
        <v>1429.679678142857</v>
      </c>
      <c r="E43">
        <f t="shared" si="8"/>
        <v>156.71474873476629</v>
      </c>
      <c r="F43">
        <f t="shared" si="2"/>
        <v>1620439.7115029453</v>
      </c>
      <c r="G43">
        <f t="shared" si="3"/>
        <v>844390.0072702266</v>
      </c>
      <c r="L43">
        <f>Input!J44</f>
        <v>31.996080428571304</v>
      </c>
      <c r="M43">
        <f t="shared" si="4"/>
        <v>31.711670857142732</v>
      </c>
      <c r="N43">
        <f t="shared" si="5"/>
        <v>4.3516133457218205</v>
      </c>
      <c r="O43">
        <f t="shared" si="6"/>
        <v>764.21656029474866</v>
      </c>
      <c r="P43">
        <f t="shared" si="7"/>
        <v>318.9808670202583</v>
      </c>
    </row>
    <row r="44" spans="1:16" x14ac:dyDescent="0.25">
      <c r="A44">
        <f>Input!G45</f>
        <v>41</v>
      </c>
      <c r="B44">
        <f t="shared" si="0"/>
        <v>41</v>
      </c>
      <c r="C44" s="4">
        <f>Input!I45</f>
        <v>1460.4117157142857</v>
      </c>
      <c r="D44">
        <f t="shared" si="1"/>
        <v>1459.6058887142858</v>
      </c>
      <c r="E44">
        <f t="shared" si="8"/>
        <v>161.09669820688458</v>
      </c>
      <c r="F44">
        <f t="shared" si="2"/>
        <v>1686126.1178321862</v>
      </c>
      <c r="G44">
        <f t="shared" si="3"/>
        <v>836356.00098555721</v>
      </c>
      <c r="L44">
        <f>Input!J45</f>
        <v>29.926210571428783</v>
      </c>
      <c r="M44">
        <f t="shared" si="4"/>
        <v>29.641801000000211</v>
      </c>
      <c r="N44">
        <f t="shared" si="5"/>
        <v>4.3819494721182854</v>
      </c>
      <c r="O44">
        <f t="shared" si="6"/>
        <v>652.50927510974748</v>
      </c>
      <c r="P44">
        <f t="shared" si="7"/>
        <v>317.89817871384446</v>
      </c>
    </row>
    <row r="45" spans="1:16" x14ac:dyDescent="0.25">
      <c r="A45">
        <f>Input!G46</f>
        <v>42</v>
      </c>
      <c r="B45">
        <f t="shared" si="0"/>
        <v>42</v>
      </c>
      <c r="C45" s="4">
        <f>Input!I46</f>
        <v>1487.9678462857141</v>
      </c>
      <c r="D45">
        <f t="shared" si="1"/>
        <v>1487.1620192857142</v>
      </c>
      <c r="E45">
        <f t="shared" si="8"/>
        <v>165.50930181475655</v>
      </c>
      <c r="F45">
        <f t="shared" si="2"/>
        <v>1746765.9055983671</v>
      </c>
      <c r="G45">
        <f t="shared" si="3"/>
        <v>828304.59930481401</v>
      </c>
      <c r="L45">
        <f>Input!J46</f>
        <v>27.556130571428412</v>
      </c>
      <c r="M45">
        <f t="shared" si="4"/>
        <v>27.27172099999984</v>
      </c>
      <c r="N45">
        <f t="shared" si="5"/>
        <v>4.4126036078719819</v>
      </c>
      <c r="O45">
        <f t="shared" si="6"/>
        <v>535.62284031286345</v>
      </c>
      <c r="P45">
        <f t="shared" si="7"/>
        <v>316.80601034157792</v>
      </c>
    </row>
    <row r="46" spans="1:16" x14ac:dyDescent="0.25">
      <c r="A46">
        <f>Input!G47</f>
        <v>43</v>
      </c>
      <c r="B46">
        <f t="shared" si="0"/>
        <v>43</v>
      </c>
      <c r="C46" s="4">
        <f>Input!I47</f>
        <v>1513.0432929999999</v>
      </c>
      <c r="D46">
        <f t="shared" si="1"/>
        <v>1512.237466</v>
      </c>
      <c r="E46">
        <f t="shared" si="8"/>
        <v>169.95288202365018</v>
      </c>
      <c r="F46">
        <f t="shared" si="2"/>
        <v>1801727.9043805629</v>
      </c>
      <c r="G46">
        <f t="shared" si="3"/>
        <v>820236.02972170897</v>
      </c>
      <c r="L46">
        <f>Input!J47</f>
        <v>25.075446714285818</v>
      </c>
      <c r="M46">
        <f t="shared" si="4"/>
        <v>24.791037142857245</v>
      </c>
      <c r="N46">
        <f t="shared" si="5"/>
        <v>4.4435802088936187</v>
      </c>
      <c r="O46">
        <f t="shared" si="6"/>
        <v>425.67391549632453</v>
      </c>
      <c r="P46">
        <f t="shared" si="7"/>
        <v>315.70426204739647</v>
      </c>
    </row>
    <row r="47" spans="1:16" x14ac:dyDescent="0.25">
      <c r="A47">
        <f>Input!G48</f>
        <v>44</v>
      </c>
      <c r="B47">
        <f t="shared" si="0"/>
        <v>44</v>
      </c>
      <c r="C47" s="4">
        <f>Input!I48</f>
        <v>1535.0692368571429</v>
      </c>
      <c r="D47">
        <f t="shared" si="1"/>
        <v>1534.263409857143</v>
      </c>
      <c r="E47">
        <f t="shared" si="8"/>
        <v>174.42776583298249</v>
      </c>
      <c r="F47">
        <f t="shared" si="2"/>
        <v>1849152.9787586033</v>
      </c>
      <c r="G47">
        <f t="shared" si="3"/>
        <v>812150.52873841266</v>
      </c>
      <c r="L47">
        <f>Input!J48</f>
        <v>22.02594385714292</v>
      </c>
      <c r="M47">
        <f t="shared" si="4"/>
        <v>21.741534285714348</v>
      </c>
      <c r="N47">
        <f t="shared" si="5"/>
        <v>4.4748838093322991</v>
      </c>
      <c r="O47">
        <f t="shared" si="6"/>
        <v>308.0397088018542</v>
      </c>
      <c r="P47">
        <f t="shared" si="7"/>
        <v>314.59283292227275</v>
      </c>
    </row>
    <row r="48" spans="1:16" x14ac:dyDescent="0.25">
      <c r="A48">
        <f>Input!G49</f>
        <v>45</v>
      </c>
      <c r="B48">
        <f t="shared" si="0"/>
        <v>45</v>
      </c>
      <c r="C48" s="4">
        <f>Input!I49</f>
        <v>1554.5354942857143</v>
      </c>
      <c r="D48">
        <f t="shared" si="1"/>
        <v>1553.7296672857144</v>
      </c>
      <c r="E48">
        <f t="shared" si="8"/>
        <v>178.93428485621058</v>
      </c>
      <c r="F48">
        <f t="shared" si="2"/>
        <v>1890062.3435494858</v>
      </c>
      <c r="G48">
        <f t="shared" si="3"/>
        <v>804048.34212742839</v>
      </c>
      <c r="L48">
        <f>Input!J49</f>
        <v>19.466257428571453</v>
      </c>
      <c r="M48">
        <f t="shared" si="4"/>
        <v>19.181847857142881</v>
      </c>
      <c r="N48">
        <f t="shared" si="5"/>
        <v>4.5065190232280905</v>
      </c>
      <c r="O48">
        <f t="shared" si="6"/>
        <v>223.79377315630515</v>
      </c>
      <c r="P48">
        <f t="shared" si="7"/>
        <v>313.47162099938379</v>
      </c>
    </row>
    <row r="49" spans="1:16" x14ac:dyDescent="0.25">
      <c r="A49">
        <f>Input!G50</f>
        <v>46</v>
      </c>
      <c r="B49">
        <f t="shared" si="0"/>
        <v>46</v>
      </c>
      <c r="C49" s="4">
        <f>Input!I50</f>
        <v>1570.9680491428574</v>
      </c>
      <c r="D49">
        <f t="shared" si="1"/>
        <v>1570.1622221428574</v>
      </c>
      <c r="E49">
        <f t="shared" si="8"/>
        <v>183.472775402416</v>
      </c>
      <c r="F49">
        <f t="shared" si="2"/>
        <v>1922907.6217013113</v>
      </c>
      <c r="G49">
        <f t="shared" si="3"/>
        <v>795929.72520122328</v>
      </c>
      <c r="L49">
        <f>Input!J50</f>
        <v>16.432554857143032</v>
      </c>
      <c r="M49">
        <f t="shared" si="4"/>
        <v>16.14814528571446</v>
      </c>
      <c r="N49">
        <f t="shared" si="5"/>
        <v>4.5384905462054155</v>
      </c>
      <c r="O49">
        <f t="shared" si="6"/>
        <v>141.4687658327199</v>
      </c>
      <c r="P49">
        <f t="shared" si="7"/>
        <v>312.34052324965597</v>
      </c>
    </row>
    <row r="50" spans="1:16" x14ac:dyDescent="0.25">
      <c r="A50">
        <f>Input!G51</f>
        <v>47</v>
      </c>
      <c r="B50">
        <f t="shared" si="0"/>
        <v>47</v>
      </c>
      <c r="C50" s="4">
        <f>Input!I51</f>
        <v>1584.6355107142861</v>
      </c>
      <c r="D50">
        <f t="shared" si="1"/>
        <v>1583.8296837142861</v>
      </c>
      <c r="E50">
        <f t="shared" si="8"/>
        <v>188.04357855962442</v>
      </c>
      <c r="F50">
        <f t="shared" si="2"/>
        <v>1948218.8513428206</v>
      </c>
      <c r="G50">
        <f t="shared" si="3"/>
        <v>787794.94308986352</v>
      </c>
      <c r="L50">
        <f>Input!J51</f>
        <v>13.667461571428703</v>
      </c>
      <c r="M50">
        <f t="shared" si="4"/>
        <v>13.383052000000131</v>
      </c>
      <c r="N50">
        <f t="shared" si="5"/>
        <v>4.5708031572084256</v>
      </c>
      <c r="O50">
        <f t="shared" si="6"/>
        <v>82.749194305004565</v>
      </c>
      <c r="P50">
        <f t="shared" si="7"/>
        <v>311.19943557771541</v>
      </c>
    </row>
    <row r="51" spans="1:16" x14ac:dyDescent="0.25">
      <c r="A51">
        <f>Input!G52</f>
        <v>48</v>
      </c>
      <c r="B51">
        <f t="shared" si="0"/>
        <v>48</v>
      </c>
      <c r="C51" s="4">
        <f>Input!I52</f>
        <v>1597.3391397142857</v>
      </c>
      <c r="D51">
        <f t="shared" si="1"/>
        <v>1596.5333127142858</v>
      </c>
      <c r="E51">
        <f t="shared" si="8"/>
        <v>192.64704027990396</v>
      </c>
      <c r="F51">
        <f t="shared" si="2"/>
        <v>1970896.6659297035</v>
      </c>
      <c r="G51">
        <f t="shared" si="3"/>
        <v>779644.27102690784</v>
      </c>
      <c r="L51">
        <f>Input!J52</f>
        <v>12.703628999999637</v>
      </c>
      <c r="M51">
        <f t="shared" si="4"/>
        <v>12.419219428571065</v>
      </c>
      <c r="N51">
        <f t="shared" si="5"/>
        <v>4.6034617202795509</v>
      </c>
      <c r="O51">
        <f t="shared" si="6"/>
        <v>65.612709959447898</v>
      </c>
      <c r="P51">
        <f t="shared" si="7"/>
        <v>310.04825281826828</v>
      </c>
    </row>
    <row r="52" spans="1:16" x14ac:dyDescent="0.25">
      <c r="A52">
        <f>Input!G53</f>
        <v>49</v>
      </c>
      <c r="B52">
        <f t="shared" si="0"/>
        <v>49</v>
      </c>
      <c r="C52" s="4">
        <f>Input!I53</f>
        <v>1609.2527420000001</v>
      </c>
      <c r="D52">
        <f t="shared" si="1"/>
        <v>1608.4469150000002</v>
      </c>
      <c r="E52">
        <f t="shared" si="8"/>
        <v>197.2835114662864</v>
      </c>
      <c r="F52">
        <f t="shared" si="2"/>
        <v>1991382.1514728551</v>
      </c>
      <c r="G52">
        <f t="shared" si="3"/>
        <v>771477.99464382802</v>
      </c>
      <c r="L52">
        <f>Input!J53</f>
        <v>11.913602285714433</v>
      </c>
      <c r="M52">
        <f t="shared" si="4"/>
        <v>11.62919271428586</v>
      </c>
      <c r="N52">
        <f t="shared" si="5"/>
        <v>4.6364711863824395</v>
      </c>
      <c r="O52">
        <f t="shared" si="6"/>
        <v>52.956637036864862</v>
      </c>
      <c r="P52">
        <f t="shared" si="7"/>
        <v>308.88686873294347</v>
      </c>
    </row>
    <row r="53" spans="1:16" x14ac:dyDescent="0.25">
      <c r="A53">
        <f>Input!G54</f>
        <v>50</v>
      </c>
      <c r="B53">
        <f t="shared" si="0"/>
        <v>50</v>
      </c>
      <c r="C53" s="4">
        <f>Input!I54</f>
        <v>1619.4756871428569</v>
      </c>
      <c r="D53">
        <f t="shared" si="1"/>
        <v>1618.669860142857</v>
      </c>
      <c r="E53">
        <f t="shared" si="8"/>
        <v>201.95334806155699</v>
      </c>
      <c r="F53">
        <f t="shared" si="2"/>
        <v>2007085.6756038046</v>
      </c>
      <c r="G53">
        <f t="shared" si="3"/>
        <v>763296.41027322633</v>
      </c>
      <c r="L53">
        <f>Input!J54</f>
        <v>10.222945142856815</v>
      </c>
      <c r="M53">
        <f t="shared" si="4"/>
        <v>9.9385355714282433</v>
      </c>
      <c r="N53">
        <f t="shared" si="5"/>
        <v>4.6698365952705858</v>
      </c>
      <c r="O53">
        <f t="shared" si="6"/>
        <v>30.837014541275245</v>
      </c>
      <c r="P53">
        <f t="shared" si="7"/>
        <v>307.71517600762724</v>
      </c>
    </row>
    <row r="54" spans="1:16" x14ac:dyDescent="0.25">
      <c r="A54">
        <f>Input!G55</f>
        <v>51</v>
      </c>
      <c r="B54">
        <f t="shared" si="0"/>
        <v>51</v>
      </c>
      <c r="C54" s="4">
        <f>Input!I55</f>
        <v>1628.7822014285714</v>
      </c>
      <c r="D54">
        <f t="shared" si="1"/>
        <v>1627.9763744285715</v>
      </c>
      <c r="E54">
        <f t="shared" si="8"/>
        <v>206.65691113895991</v>
      </c>
      <c r="F54">
        <f t="shared" si="2"/>
        <v>2020149.0167258696</v>
      </c>
      <c r="G54">
        <f t="shared" si="3"/>
        <v>755099.82526113745</v>
      </c>
      <c r="L54">
        <f>Input!J55</f>
        <v>9.3065142857144565</v>
      </c>
      <c r="M54">
        <f t="shared" si="4"/>
        <v>9.0221047142858843</v>
      </c>
      <c r="N54">
        <f t="shared" si="5"/>
        <v>4.7035630774029284</v>
      </c>
      <c r="O54">
        <f t="shared" si="6"/>
        <v>21.187159826096558</v>
      </c>
      <c r="P54">
        <f t="shared" si="7"/>
        <v>306.53306625032246</v>
      </c>
    </row>
    <row r="55" spans="1:16" x14ac:dyDescent="0.25">
      <c r="A55">
        <f>Input!G56</f>
        <v>52</v>
      </c>
      <c r="B55">
        <f t="shared" si="0"/>
        <v>52</v>
      </c>
      <c r="C55" s="4">
        <f>Input!I56</f>
        <v>1637.0932819999998</v>
      </c>
      <c r="D55">
        <f t="shared" si="1"/>
        <v>1636.2874549999999</v>
      </c>
      <c r="E55">
        <f t="shared" si="8"/>
        <v>211.39456699486772</v>
      </c>
      <c r="F55">
        <f t="shared" si="2"/>
        <v>2030319.742287606</v>
      </c>
      <c r="G55">
        <f t="shared" si="3"/>
        <v>746888.55828870705</v>
      </c>
      <c r="L55">
        <f>Input!J56</f>
        <v>8.3110805714284197</v>
      </c>
      <c r="M55">
        <f t="shared" si="4"/>
        <v>8.0266709999998476</v>
      </c>
      <c r="N55">
        <f t="shared" si="5"/>
        <v>4.7376558559077946</v>
      </c>
      <c r="O55">
        <f t="shared" si="6"/>
        <v>12.76936419749366</v>
      </c>
      <c r="P55">
        <f t="shared" si="7"/>
        <v>305.34042998956892</v>
      </c>
    </row>
    <row r="56" spans="1:16" x14ac:dyDescent="0.25">
      <c r="A56">
        <f>Input!G57</f>
        <v>53</v>
      </c>
      <c r="B56">
        <f t="shared" si="0"/>
        <v>53</v>
      </c>
      <c r="C56" s="4">
        <f>Input!I57</f>
        <v>1644.6143360000001</v>
      </c>
      <c r="D56">
        <f t="shared" si="1"/>
        <v>1643.8085090000002</v>
      </c>
      <c r="E56">
        <f t="shared" si="8"/>
        <v>216.16668724346428</v>
      </c>
      <c r="F56">
        <f t="shared" si="2"/>
        <v>2038161.1712283203</v>
      </c>
      <c r="G56">
        <f t="shared" si="3"/>
        <v>738662.93970355252</v>
      </c>
      <c r="L56">
        <f>Input!J57</f>
        <v>7.5210540000002766</v>
      </c>
      <c r="M56">
        <f t="shared" si="4"/>
        <v>7.2366444285717053</v>
      </c>
      <c r="N56">
        <f t="shared" si="5"/>
        <v>4.772120248596571</v>
      </c>
      <c r="O56">
        <f t="shared" si="6"/>
        <v>7.5566367696064498</v>
      </c>
      <c r="P56">
        <f t="shared" si="7"/>
        <v>304.1371566734573</v>
      </c>
    </row>
    <row r="57" spans="1:16" x14ac:dyDescent="0.25">
      <c r="A57">
        <f>Input!G58</f>
        <v>54</v>
      </c>
      <c r="B57">
        <f t="shared" si="0"/>
        <v>54</v>
      </c>
      <c r="C57" s="4">
        <f>Input!I58</f>
        <v>1652.1511904285712</v>
      </c>
      <c r="D57">
        <f t="shared" si="1"/>
        <v>1651.3453634285713</v>
      </c>
      <c r="E57">
        <f t="shared" si="8"/>
        <v>220.97364891349284</v>
      </c>
      <c r="F57">
        <f t="shared" si="2"/>
        <v>2045963.2416848054</v>
      </c>
      <c r="G57">
        <f t="shared" si="3"/>
        <v>730423.31186111819</v>
      </c>
      <c r="L57">
        <f>Input!J58</f>
        <v>7.5368544285711323</v>
      </c>
      <c r="M57">
        <f t="shared" si="4"/>
        <v>7.252444857142561</v>
      </c>
      <c r="N57">
        <f t="shared" si="5"/>
        <v>4.80696167002856</v>
      </c>
      <c r="O57">
        <f t="shared" si="6"/>
        <v>7.4523144731431747</v>
      </c>
      <c r="P57">
        <f t="shared" si="7"/>
        <v>302.92313466928016</v>
      </c>
    </row>
    <row r="58" spans="1:16" x14ac:dyDescent="0.25">
      <c r="A58">
        <f>Input!G59</f>
        <v>55</v>
      </c>
      <c r="B58">
        <f t="shared" si="0"/>
        <v>55</v>
      </c>
      <c r="C58" s="4">
        <f>Input!I59</f>
        <v>1659.6722444285713</v>
      </c>
      <c r="D58">
        <f t="shared" si="1"/>
        <v>1658.8664174285714</v>
      </c>
      <c r="E58">
        <f t="shared" si="8"/>
        <v>225.81583454712134</v>
      </c>
      <c r="F58">
        <f t="shared" si="2"/>
        <v>2053633.9730968638</v>
      </c>
      <c r="G58">
        <f t="shared" si="3"/>
        <v>722170.02947635669</v>
      </c>
      <c r="L58">
        <f>Input!J59</f>
        <v>7.5210540000000492</v>
      </c>
      <c r="M58">
        <f t="shared" si="4"/>
        <v>7.2366444285714779</v>
      </c>
      <c r="N58">
        <f t="shared" si="5"/>
        <v>4.8421856336285014</v>
      </c>
      <c r="O58">
        <f t="shared" si="6"/>
        <v>7.1763357243461652</v>
      </c>
      <c r="P58">
        <f t="shared" si="7"/>
        <v>301.69825126385501</v>
      </c>
    </row>
    <row r="59" spans="1:16" x14ac:dyDescent="0.25">
      <c r="A59">
        <f>Input!G60</f>
        <v>56</v>
      </c>
      <c r="B59">
        <f t="shared" si="0"/>
        <v>56</v>
      </c>
      <c r="C59" s="4">
        <f>Input!I60</f>
        <v>1667.2407000000001</v>
      </c>
      <c r="D59">
        <f t="shared" si="1"/>
        <v>1666.4348730000002</v>
      </c>
      <c r="E59">
        <f t="shared" si="8"/>
        <v>230.69363230097963</v>
      </c>
      <c r="F59">
        <f t="shared" si="2"/>
        <v>2061352.9102439631</v>
      </c>
      <c r="G59">
        <f t="shared" si="3"/>
        <v>713903.45998606831</v>
      </c>
      <c r="L59">
        <f>Input!J60</f>
        <v>7.5684555714287853</v>
      </c>
      <c r="M59">
        <f t="shared" si="4"/>
        <v>7.2840460000002141</v>
      </c>
      <c r="N59">
        <f t="shared" si="5"/>
        <v>4.8777977538582897</v>
      </c>
      <c r="O59">
        <f t="shared" si="6"/>
        <v>7.2396394912532225</v>
      </c>
      <c r="P59">
        <f t="shared" si="7"/>
        <v>300.4623926645661</v>
      </c>
    </row>
    <row r="60" spans="1:16" x14ac:dyDescent="0.25">
      <c r="A60">
        <f>Input!G61</f>
        <v>57</v>
      </c>
      <c r="B60">
        <f t="shared" si="0"/>
        <v>57</v>
      </c>
      <c r="C60" s="4">
        <f>Input!I61</f>
        <v>1674.8881582857143</v>
      </c>
      <c r="D60">
        <f t="shared" si="1"/>
        <v>1674.0823312857144</v>
      </c>
      <c r="E60">
        <f t="shared" si="8"/>
        <v>235.60743604942414</v>
      </c>
      <c r="F60">
        <f t="shared" si="2"/>
        <v>2069210.0242250559</v>
      </c>
      <c r="G60">
        <f t="shared" si="3"/>
        <v>705623.98392225383</v>
      </c>
      <c r="L60">
        <f>Input!J61</f>
        <v>7.647458285714265</v>
      </c>
      <c r="M60">
        <f t="shared" si="4"/>
        <v>7.3630487142856937</v>
      </c>
      <c r="N60">
        <f t="shared" si="5"/>
        <v>4.9138037484445114</v>
      </c>
      <c r="O60">
        <f t="shared" si="6"/>
        <v>7.4728671291355111</v>
      </c>
      <c r="P60">
        <f t="shared" si="7"/>
        <v>299.21544400116682</v>
      </c>
    </row>
    <row r="61" spans="1:16" x14ac:dyDescent="0.25">
      <c r="A61">
        <f>Input!G62</f>
        <v>58</v>
      </c>
      <c r="B61">
        <f t="shared" si="0"/>
        <v>58</v>
      </c>
      <c r="C61" s="4">
        <f>Input!I62</f>
        <v>1682.4250127142857</v>
      </c>
      <c r="D61">
        <f t="shared" si="1"/>
        <v>1681.6191857142858</v>
      </c>
      <c r="E61">
        <f t="shared" si="8"/>
        <v>240.55764549008754</v>
      </c>
      <c r="F61">
        <f t="shared" si="2"/>
        <v>2076658.3627133388</v>
      </c>
      <c r="G61">
        <f t="shared" si="3"/>
        <v>697331.99529683904</v>
      </c>
      <c r="L61">
        <f>Input!J62</f>
        <v>7.5368544285713597</v>
      </c>
      <c r="M61">
        <f t="shared" si="4"/>
        <v>7.2524448571427884</v>
      </c>
      <c r="N61">
        <f t="shared" si="5"/>
        <v>4.950209440663393</v>
      </c>
      <c r="O61">
        <f t="shared" si="6"/>
        <v>6.6907322934694049</v>
      </c>
      <c r="P61">
        <f t="shared" si="7"/>
        <v>297.95728932839199</v>
      </c>
    </row>
    <row r="62" spans="1:16" x14ac:dyDescent="0.25">
      <c r="A62">
        <f>Input!G63</f>
        <v>59</v>
      </c>
      <c r="B62">
        <f t="shared" si="0"/>
        <v>59</v>
      </c>
      <c r="C62" s="4">
        <f>Input!I63</f>
        <v>1689.5352528571427</v>
      </c>
      <c r="D62">
        <f t="shared" si="1"/>
        <v>1688.7294258571428</v>
      </c>
      <c r="E62">
        <f t="shared" si="8"/>
        <v>245.54466625177244</v>
      </c>
      <c r="F62">
        <f t="shared" si="2"/>
        <v>2082782.2503572106</v>
      </c>
      <c r="G62">
        <f t="shared" si="3"/>
        <v>689027.90199815144</v>
      </c>
      <c r="L62">
        <f>Input!J63</f>
        <v>7.1102401428570374</v>
      </c>
      <c r="M62">
        <f t="shared" si="4"/>
        <v>6.8258305714284662</v>
      </c>
      <c r="N62">
        <f t="shared" si="5"/>
        <v>4.9870207616849118</v>
      </c>
      <c r="O62">
        <f t="shared" si="6"/>
        <v>4.5080605405849443</v>
      </c>
      <c r="P62">
        <f t="shared" si="7"/>
        <v>296.68781162942668</v>
      </c>
    </row>
    <row r="63" spans="1:16" x14ac:dyDescent="0.25">
      <c r="A63">
        <f>Input!G64</f>
        <v>60</v>
      </c>
      <c r="B63">
        <f t="shared" si="0"/>
        <v>60</v>
      </c>
      <c r="C63" s="4">
        <f>Input!I64</f>
        <v>1696.8034982857141</v>
      </c>
      <c r="D63">
        <f t="shared" si="1"/>
        <v>1695.9976712857142</v>
      </c>
      <c r="E63">
        <f t="shared" si="8"/>
        <v>250.56891000475022</v>
      </c>
      <c r="F63">
        <f t="shared" si="2"/>
        <v>2089264.3039382219</v>
      </c>
      <c r="G63">
        <f t="shared" si="3"/>
        <v>680712.12619953253</v>
      </c>
      <c r="L63">
        <f>Input!J64</f>
        <v>7.2682454285713902</v>
      </c>
      <c r="M63">
        <f t="shared" si="4"/>
        <v>6.983835857142819</v>
      </c>
      <c r="N63">
        <f t="shared" si="5"/>
        <v>5.0242437529777746</v>
      </c>
      <c r="O63">
        <f t="shared" si="6"/>
        <v>5.0355435200669545</v>
      </c>
      <c r="P63">
        <f t="shared" si="7"/>
        <v>295.40689282028734</v>
      </c>
    </row>
    <row r="64" spans="1:16" x14ac:dyDescent="0.25">
      <c r="A64">
        <f>Input!G65</f>
        <v>61</v>
      </c>
      <c r="B64">
        <f t="shared" si="0"/>
        <v>61</v>
      </c>
      <c r="C64" s="4">
        <f>Input!I65</f>
        <v>1703.2817171428574</v>
      </c>
      <c r="D64">
        <f t="shared" si="1"/>
        <v>1702.4758901428575</v>
      </c>
      <c r="E64">
        <f t="shared" si="8"/>
        <v>255.63079457352734</v>
      </c>
      <c r="F64">
        <f t="shared" si="2"/>
        <v>2093360.7305730241</v>
      </c>
      <c r="G64">
        <f t="shared" si="3"/>
        <v>672385.1047804961</v>
      </c>
      <c r="L64">
        <f>Input!J65</f>
        <v>6.4782188571432471</v>
      </c>
      <c r="M64">
        <f t="shared" si="4"/>
        <v>6.1938092857146758</v>
      </c>
      <c r="N64">
        <f t="shared" si="5"/>
        <v>5.0618845687771099</v>
      </c>
      <c r="O64">
        <f t="shared" si="6"/>
        <v>2.0060028164016122</v>
      </c>
      <c r="P64">
        <f t="shared" si="7"/>
        <v>294.11441375516625</v>
      </c>
    </row>
    <row r="65" spans="1:16" x14ac:dyDescent="0.25">
      <c r="A65">
        <f>Input!G66</f>
        <v>62</v>
      </c>
      <c r="B65">
        <f t="shared" si="0"/>
        <v>62</v>
      </c>
      <c r="C65" s="4">
        <f>Input!I66</f>
        <v>1709.1595155714288</v>
      </c>
      <c r="D65">
        <f t="shared" si="1"/>
        <v>1708.3536885714288</v>
      </c>
      <c r="E65">
        <f t="shared" si="8"/>
        <v>260.73074405214408</v>
      </c>
      <c r="F65">
        <f t="shared" si="2"/>
        <v>2095612.1894986844</v>
      </c>
      <c r="G65">
        <f t="shared" si="3"/>
        <v>664047.28976084385</v>
      </c>
      <c r="L65">
        <f>Input!J66</f>
        <v>5.8777984285713956</v>
      </c>
      <c r="M65">
        <f t="shared" si="4"/>
        <v>5.5933888571428243</v>
      </c>
      <c r="N65">
        <f t="shared" si="5"/>
        <v>5.0999494786167379</v>
      </c>
      <c r="O65">
        <f t="shared" si="6"/>
        <v>0.60504898894556358</v>
      </c>
      <c r="P65">
        <f t="shared" si="7"/>
        <v>292.81025423280045</v>
      </c>
    </row>
    <row r="66" spans="1:16" x14ac:dyDescent="0.25">
      <c r="A66">
        <f>Input!G67</f>
        <v>63</v>
      </c>
      <c r="B66">
        <f t="shared" si="0"/>
        <v>63</v>
      </c>
      <c r="C66" s="4">
        <f>Input!I67</f>
        <v>1714.6423007142857</v>
      </c>
      <c r="D66">
        <f t="shared" si="1"/>
        <v>1713.8364737142858</v>
      </c>
      <c r="E66">
        <f t="shared" si="8"/>
        <v>265.869188922072</v>
      </c>
      <c r="F66">
        <f t="shared" si="2"/>
        <v>2096609.257828536</v>
      </c>
      <c r="G66">
        <f t="shared" si="3"/>
        <v>655699.14874817734</v>
      </c>
      <c r="L66">
        <f>Input!J67</f>
        <v>5.4827851428569829</v>
      </c>
      <c r="M66">
        <f t="shared" si="4"/>
        <v>5.1983755714284117</v>
      </c>
      <c r="N66">
        <f t="shared" si="5"/>
        <v>5.1384448699279348</v>
      </c>
      <c r="O66">
        <f t="shared" si="6"/>
        <v>0.11857022356085135</v>
      </c>
      <c r="P66">
        <f t="shared" si="7"/>
        <v>291.49429300392399</v>
      </c>
    </row>
    <row r="67" spans="1:16" x14ac:dyDescent="0.25">
      <c r="A67">
        <f>Input!G68</f>
        <v>64</v>
      </c>
      <c r="B67">
        <f t="shared" si="0"/>
        <v>64</v>
      </c>
      <c r="C67" s="4">
        <f>Input!I68</f>
        <v>1719.2718570000002</v>
      </c>
      <c r="D67">
        <f t="shared" si="1"/>
        <v>1718.4660300000003</v>
      </c>
      <c r="E67">
        <f t="shared" si="8"/>
        <v>271.04656617277874</v>
      </c>
      <c r="F67">
        <f t="shared" si="2"/>
        <v>2095023.1042658815</v>
      </c>
      <c r="G67">
        <f t="shared" si="3"/>
        <v>647341.16539925267</v>
      </c>
      <c r="L67">
        <f>Input!J68</f>
        <v>4.6295562857144432</v>
      </c>
      <c r="M67">
        <f t="shared" si="4"/>
        <v>4.345146714285872</v>
      </c>
      <c r="N67">
        <f t="shared" si="5"/>
        <v>5.1773772507067308</v>
      </c>
      <c r="O67">
        <f t="shared" si="6"/>
        <v>0.30010780968508122</v>
      </c>
      <c r="P67">
        <f t="shared" si="7"/>
        <v>290.16640777986697</v>
      </c>
    </row>
    <row r="68" spans="1:16" x14ac:dyDescent="0.25">
      <c r="A68">
        <f>Input!G69</f>
        <v>65</v>
      </c>
      <c r="B68">
        <f t="shared" ref="B68:B83" si="9">A68-$A$3</f>
        <v>65</v>
      </c>
      <c r="C68" s="4">
        <f>Input!I69</f>
        <v>1723.7276074285714</v>
      </c>
      <c r="D68">
        <f t="shared" ref="D68:D83" si="10">C68-$C$3</f>
        <v>1722.9217804285715</v>
      </c>
      <c r="E68">
        <f t="shared" si="8"/>
        <v>276.26331942503049</v>
      </c>
      <c r="F68">
        <f t="shared" ref="F68:F83" si="11">(D68-E68)^2</f>
        <v>2092820.7027931341</v>
      </c>
      <c r="G68">
        <f t="shared" ref="G68:G83" si="12">(E68-$H$4)^2</f>
        <v>638973.83989564306</v>
      </c>
      <c r="L68">
        <f>Input!J69</f>
        <v>4.4557504285712639</v>
      </c>
      <c r="M68">
        <f t="shared" ref="M68:M83" si="13">L68-$L$3</f>
        <v>4.1713408571426926</v>
      </c>
      <c r="N68">
        <f t="shared" ref="N68:N83" si="14">2*($X$3/PI())*($Z$3/(4*((B68-$Y$3)^2)+$Z$3*$Z$3))</f>
        <v>5.2167532522517694</v>
      </c>
      <c r="O68">
        <f t="shared" ref="O68:O83" si="15">(L68-N68)^2</f>
        <v>0.57912529764970255</v>
      </c>
      <c r="P68">
        <f t="shared" ref="P68:P83" si="16">(N68-$Q$4)^2</f>
        <v>288.82647524237183</v>
      </c>
    </row>
    <row r="69" spans="1:16" x14ac:dyDescent="0.25">
      <c r="A69">
        <f>Input!G70</f>
        <v>66</v>
      </c>
      <c r="B69">
        <f t="shared" si="9"/>
        <v>66</v>
      </c>
      <c r="C69" s="4">
        <f>Input!I70</f>
        <v>1728.4677674285715</v>
      </c>
      <c r="D69">
        <f t="shared" si="10"/>
        <v>1727.6619404285716</v>
      </c>
      <c r="E69">
        <f t="shared" ref="E69:E83" si="17">N69+E68</f>
        <v>281.51989905700538</v>
      </c>
      <c r="F69">
        <f t="shared" si="11"/>
        <v>2091326.8038223207</v>
      </c>
      <c r="G69">
        <f t="shared" si="12"/>
        <v>630597.68943419436</v>
      </c>
      <c r="L69">
        <f>Input!J70</f>
        <v>4.7401600000000599</v>
      </c>
      <c r="M69">
        <f t="shared" si="13"/>
        <v>4.4557504285714886</v>
      </c>
      <c r="N69">
        <f t="shared" si="14"/>
        <v>5.2565796319749092</v>
      </c>
      <c r="O69">
        <f t="shared" si="15"/>
        <v>0.26668923628903879</v>
      </c>
      <c r="P69">
        <f t="shared" si="16"/>
        <v>287.47437105469379</v>
      </c>
    </row>
    <row r="70" spans="1:16" x14ac:dyDescent="0.25">
      <c r="A70">
        <f>Input!G71</f>
        <v>67</v>
      </c>
      <c r="B70">
        <f t="shared" si="9"/>
        <v>67</v>
      </c>
      <c r="C70" s="4">
        <f>Input!I71</f>
        <v>1732.3072969999998</v>
      </c>
      <c r="D70">
        <f t="shared" si="10"/>
        <v>1731.5014699999999</v>
      </c>
      <c r="E70">
        <f t="shared" si="17"/>
        <v>286.8167623332921</v>
      </c>
      <c r="F70">
        <f t="shared" si="11"/>
        <v>2087113.9045660407</v>
      </c>
      <c r="G70">
        <f t="shared" si="12"/>
        <v>622213.24873277522</v>
      </c>
      <c r="L70">
        <f>Input!J71</f>
        <v>3.8395295714283293</v>
      </c>
      <c r="M70">
        <f t="shared" si="13"/>
        <v>3.555119999999758</v>
      </c>
      <c r="N70">
        <f t="shared" si="14"/>
        <v>5.2968632762867403</v>
      </c>
      <c r="O70">
        <f t="shared" si="15"/>
        <v>2.1238215273163421</v>
      </c>
      <c r="P70">
        <f t="shared" si="16"/>
        <v>286.1099698740627</v>
      </c>
    </row>
    <row r="71" spans="1:16" x14ac:dyDescent="0.25">
      <c r="A71">
        <f>Input!G72</f>
        <v>68</v>
      </c>
      <c r="B71">
        <f t="shared" si="9"/>
        <v>68</v>
      </c>
      <c r="C71" s="4">
        <f>Input!I72</f>
        <v>1736.6524437142855</v>
      </c>
      <c r="D71">
        <f t="shared" si="10"/>
        <v>1735.8466167142856</v>
      </c>
      <c r="E71">
        <f t="shared" si="17"/>
        <v>292.15437353685144</v>
      </c>
      <c r="F71">
        <f t="shared" si="11"/>
        <v>2084247.2930106919</v>
      </c>
      <c r="G71">
        <f t="shared" si="12"/>
        <v>613821.07055183558</v>
      </c>
      <c r="L71">
        <f>Input!J72</f>
        <v>4.3451467142856472</v>
      </c>
      <c r="M71">
        <f t="shared" si="13"/>
        <v>4.060737142857076</v>
      </c>
      <c r="N71">
        <f t="shared" si="14"/>
        <v>5.3376112035593382</v>
      </c>
      <c r="O71">
        <f t="shared" si="15"/>
        <v>0.98498576246928815</v>
      </c>
      <c r="P71">
        <f t="shared" si="16"/>
        <v>284.73314536558496</v>
      </c>
    </row>
    <row r="72" spans="1:16" x14ac:dyDescent="0.25">
      <c r="A72">
        <f>Input!G73</f>
        <v>69</v>
      </c>
      <c r="B72">
        <f t="shared" si="9"/>
        <v>69</v>
      </c>
      <c r="C72" s="4">
        <f>Input!I73</f>
        <v>1740.9817899999998</v>
      </c>
      <c r="D72">
        <f t="shared" si="10"/>
        <v>1740.1759629999999</v>
      </c>
      <c r="E72">
        <f t="shared" si="17"/>
        <v>297.53320410402006</v>
      </c>
      <c r="F72">
        <f t="shared" si="11"/>
        <v>2081218.1297950041</v>
      </c>
      <c r="G72">
        <f t="shared" si="12"/>
        <v>605421.72623232019</v>
      </c>
      <c r="L72">
        <f>Input!J73</f>
        <v>4.3293462857143368</v>
      </c>
      <c r="M72">
        <f t="shared" si="13"/>
        <v>4.0449367142857655</v>
      </c>
      <c r="N72">
        <f t="shared" si="14"/>
        <v>5.3788305671686114</v>
      </c>
      <c r="O72">
        <f t="shared" si="15"/>
        <v>1.1014172570195953</v>
      </c>
      <c r="P72">
        <f t="shared" si="16"/>
        <v>283.34377021766613</v>
      </c>
    </row>
    <row r="73" spans="1:16" x14ac:dyDescent="0.25">
      <c r="A73">
        <f>Input!G74</f>
        <v>70</v>
      </c>
      <c r="B73">
        <f t="shared" si="9"/>
        <v>70</v>
      </c>
      <c r="C73" s="4">
        <f>Input!I74</f>
        <v>1745.1057292857145</v>
      </c>
      <c r="D73">
        <f t="shared" si="10"/>
        <v>1744.2999022857146</v>
      </c>
      <c r="E73">
        <f t="shared" si="17"/>
        <v>302.95373276263871</v>
      </c>
      <c r="F73">
        <f t="shared" si="11"/>
        <v>2077478.7803988431</v>
      </c>
      <c r="G73">
        <f t="shared" si="12"/>
        <v>597015.80625049118</v>
      </c>
      <c r="L73">
        <f>Input!J74</f>
        <v>4.1239392857146413</v>
      </c>
      <c r="M73">
        <f t="shared" si="13"/>
        <v>3.83952971428607</v>
      </c>
      <c r="N73">
        <f t="shared" si="14"/>
        <v>5.4205286586186743</v>
      </c>
      <c r="O73">
        <f t="shared" si="15"/>
        <v>1.6811440019276735</v>
      </c>
      <c r="P73">
        <f t="shared" si="16"/>
        <v>281.94171615904429</v>
      </c>
    </row>
    <row r="74" spans="1:16" x14ac:dyDescent="0.25">
      <c r="A74">
        <f>Input!G75</f>
        <v>71</v>
      </c>
      <c r="B74">
        <f t="shared" si="9"/>
        <v>71</v>
      </c>
      <c r="C74" s="4">
        <f>Input!I75</f>
        <v>1750.0196952857145</v>
      </c>
      <c r="D74">
        <f t="shared" si="10"/>
        <v>1749.2138682857146</v>
      </c>
      <c r="E74">
        <f t="shared" si="17"/>
        <v>308.41644567338955</v>
      </c>
      <c r="F74">
        <f t="shared" si="11"/>
        <v>2075897.213006319</v>
      </c>
      <c r="G74">
        <f t="shared" si="12"/>
        <v>588603.92079023924</v>
      </c>
      <c r="L74">
        <f>Input!J75</f>
        <v>4.9139660000000731</v>
      </c>
      <c r="M74">
        <f t="shared" si="13"/>
        <v>4.6295564285715018</v>
      </c>
      <c r="N74">
        <f t="shared" si="14"/>
        <v>5.4627129107508212</v>
      </c>
      <c r="O74">
        <f t="shared" si="15"/>
        <v>0.30112317205848949</v>
      </c>
      <c r="P74">
        <f t="shared" si="16"/>
        <v>280.52685397752316</v>
      </c>
    </row>
    <row r="75" spans="1:16" x14ac:dyDescent="0.25">
      <c r="A75">
        <f>Input!G76</f>
        <v>72</v>
      </c>
      <c r="B75">
        <f t="shared" si="9"/>
        <v>72</v>
      </c>
      <c r="C75" s="4">
        <f>Input!I76</f>
        <v>1754.9652622857143</v>
      </c>
      <c r="D75">
        <f t="shared" si="10"/>
        <v>1754.1594352857144</v>
      </c>
      <c r="E75">
        <f t="shared" si="17"/>
        <v>313.92183657442922</v>
      </c>
      <c r="F75">
        <f t="shared" si="11"/>
        <v>2074284.3407416486</v>
      </c>
      <c r="G75">
        <f t="shared" si="12"/>
        <v>580186.70033348771</v>
      </c>
      <c r="L75">
        <f>Input!J76</f>
        <v>4.9455669999997554</v>
      </c>
      <c r="M75">
        <f t="shared" si="13"/>
        <v>4.6611574285711841</v>
      </c>
      <c r="N75">
        <f t="shared" si="14"/>
        <v>5.5053909010396804</v>
      </c>
      <c r="O75">
        <f t="shared" si="15"/>
        <v>0.31340280017555983</v>
      </c>
      <c r="P75">
        <f t="shared" si="16"/>
        <v>279.09905354050301</v>
      </c>
    </row>
    <row r="76" spans="1:16" x14ac:dyDescent="0.25">
      <c r="A76">
        <f>Input!G77</f>
        <v>73</v>
      </c>
      <c r="B76">
        <f t="shared" si="9"/>
        <v>73</v>
      </c>
      <c r="C76" s="4">
        <f>Input!I77</f>
        <v>1759.8002255714284</v>
      </c>
      <c r="D76">
        <f t="shared" si="10"/>
        <v>1758.9943985714285</v>
      </c>
      <c r="E76">
        <f t="shared" si="17"/>
        <v>319.47040692940851</v>
      </c>
      <c r="F76">
        <f t="shared" si="11"/>
        <v>2072229.3225129747</v>
      </c>
      <c r="G76">
        <f t="shared" si="12"/>
        <v>571764.79626931401</v>
      </c>
      <c r="L76">
        <f>Input!J77</f>
        <v>4.8349632857141387</v>
      </c>
      <c r="M76">
        <f t="shared" si="13"/>
        <v>4.5505537142855674</v>
      </c>
      <c r="N76">
        <f t="shared" si="14"/>
        <v>5.5485703549792973</v>
      </c>
      <c r="O76">
        <f t="shared" si="15"/>
        <v>0.50923504930520891</v>
      </c>
      <c r="P76">
        <f t="shared" si="16"/>
        <v>277.65818381741076</v>
      </c>
    </row>
    <row r="77" spans="1:16" x14ac:dyDescent="0.25">
      <c r="A77">
        <f>Input!G78</f>
        <v>74</v>
      </c>
      <c r="B77">
        <f t="shared" si="9"/>
        <v>74</v>
      </c>
      <c r="C77" s="4">
        <f>Input!I78</f>
        <v>1765.0934044285716</v>
      </c>
      <c r="D77">
        <f t="shared" si="10"/>
        <v>1764.2875774285717</v>
      </c>
      <c r="E77">
        <f t="shared" si="17"/>
        <v>325.06266607897044</v>
      </c>
      <c r="F77">
        <f t="shared" si="11"/>
        <v>2071368.3454492679</v>
      </c>
      <c r="G77">
        <f t="shared" si="12"/>
        <v>563338.88152243267</v>
      </c>
      <c r="L77">
        <f>Input!J78</f>
        <v>5.2931788571431753</v>
      </c>
      <c r="M77">
        <f t="shared" si="13"/>
        <v>5.008769285714604</v>
      </c>
      <c r="N77">
        <f t="shared" si="14"/>
        <v>5.5922591495619294</v>
      </c>
      <c r="O77">
        <f t="shared" si="15"/>
        <v>8.9449021313287469E-2</v>
      </c>
      <c r="P77">
        <f t="shared" si="16"/>
        <v>276.20411290413665</v>
      </c>
    </row>
    <row r="78" spans="1:16" x14ac:dyDescent="0.25">
      <c r="A78">
        <f>Input!G79</f>
        <v>75</v>
      </c>
      <c r="B78">
        <f t="shared" si="9"/>
        <v>75</v>
      </c>
      <c r="C78" s="4">
        <f>Input!I79</f>
        <v>1770.9080007142857</v>
      </c>
      <c r="D78">
        <f t="shared" si="10"/>
        <v>1770.1021737142858</v>
      </c>
      <c r="E78">
        <f t="shared" si="17"/>
        <v>330.69913139582292</v>
      </c>
      <c r="F78">
        <f t="shared" si="11"/>
        <v>2071881.1182356467</v>
      </c>
      <c r="G78">
        <f t="shared" si="12"/>
        <v>554909.65120171814</v>
      </c>
      <c r="L78">
        <f>Input!J79</f>
        <v>5.8145962857140603</v>
      </c>
      <c r="M78">
        <f t="shared" si="13"/>
        <v>5.530186714285489</v>
      </c>
      <c r="N78">
        <f t="shared" si="14"/>
        <v>5.6364653168524956</v>
      </c>
      <c r="O78">
        <f t="shared" si="15"/>
        <v>3.1730642067559718E-2</v>
      </c>
      <c r="P78">
        <f t="shared" si="16"/>
        <v>274.73670804958863</v>
      </c>
    </row>
    <row r="79" spans="1:16" x14ac:dyDescent="0.25">
      <c r="A79">
        <f>Input!G80</f>
        <v>76</v>
      </c>
      <c r="B79">
        <f t="shared" si="9"/>
        <v>76</v>
      </c>
      <c r="C79" s="4">
        <f>Input!I80</f>
        <v>1776.7699985714285</v>
      </c>
      <c r="D79">
        <f t="shared" si="10"/>
        <v>1775.9641715714286</v>
      </c>
      <c r="E79">
        <f t="shared" si="17"/>
        <v>336.38032844348459</v>
      </c>
      <c r="F79">
        <f t="shared" si="11"/>
        <v>2072401.6413950208</v>
      </c>
      <c r="G79">
        <f t="shared" si="12"/>
        <v>546477.82326946082</v>
      </c>
      <c r="L79">
        <f>Input!J80</f>
        <v>5.8619978571427964</v>
      </c>
      <c r="M79">
        <f t="shared" si="13"/>
        <v>5.5775882857142252</v>
      </c>
      <c r="N79">
        <f t="shared" si="14"/>
        <v>5.681197047661656</v>
      </c>
      <c r="O79">
        <f t="shared" si="15"/>
        <v>3.2688932709035633E-2</v>
      </c>
      <c r="P79">
        <f t="shared" si="16"/>
        <v>273.25583568448553</v>
      </c>
    </row>
    <row r="80" spans="1:16" x14ac:dyDescent="0.25">
      <c r="A80">
        <f>Input!G81</f>
        <v>77</v>
      </c>
      <c r="B80">
        <f t="shared" si="9"/>
        <v>77</v>
      </c>
      <c r="C80" s="4">
        <f>Input!I81</f>
        <v>1782.8848049999999</v>
      </c>
      <c r="D80">
        <f t="shared" si="10"/>
        <v>1782.078978</v>
      </c>
      <c r="E80">
        <f t="shared" si="17"/>
        <v>342.10679113880525</v>
      </c>
      <c r="F80">
        <f t="shared" si="11"/>
        <v>2073519.8989338118</v>
      </c>
      <c r="G80">
        <f t="shared" si="12"/>
        <v>538044.13923208637</v>
      </c>
      <c r="L80">
        <f>Input!J81</f>
        <v>6.1148064285714554</v>
      </c>
      <c r="M80">
        <f t="shared" si="13"/>
        <v>5.8303968571428841</v>
      </c>
      <c r="N80">
        <f t="shared" si="14"/>
        <v>5.7264626953206701</v>
      </c>
      <c r="O80">
        <f t="shared" si="15"/>
        <v>0.1508108551551571</v>
      </c>
      <c r="P80">
        <f t="shared" si="16"/>
        <v>271.76136145251127</v>
      </c>
    </row>
    <row r="81" spans="1:16" x14ac:dyDescent="0.25">
      <c r="A81">
        <f>Input!G82</f>
        <v>78</v>
      </c>
      <c r="B81">
        <f t="shared" si="9"/>
        <v>78</v>
      </c>
      <c r="C81" s="4">
        <f>Input!I82</f>
        <v>1788.5729969999998</v>
      </c>
      <c r="D81">
        <f t="shared" si="10"/>
        <v>1787.7671699999999</v>
      </c>
      <c r="E81">
        <f t="shared" si="17"/>
        <v>347.87906191836652</v>
      </c>
      <c r="F81">
        <f t="shared" si="11"/>
        <v>2073277.7637949055</v>
      </c>
      <c r="G81">
        <f t="shared" si="12"/>
        <v>529609.3648530856</v>
      </c>
      <c r="L81">
        <f>Input!J82</f>
        <v>5.6881919999998445</v>
      </c>
      <c r="M81">
        <f t="shared" si="13"/>
        <v>5.4037824285712732</v>
      </c>
      <c r="N81">
        <f t="shared" si="14"/>
        <v>5.7722707795612456</v>
      </c>
      <c r="O81">
        <f t="shared" si="15"/>
        <v>7.0692411725346771E-3</v>
      </c>
      <c r="P81">
        <f t="shared" si="16"/>
        <v>270.25315024396474</v>
      </c>
    </row>
    <row r="82" spans="1:16" x14ac:dyDescent="0.25">
      <c r="A82">
        <f>Input!G83</f>
        <v>79</v>
      </c>
      <c r="B82">
        <f t="shared" si="9"/>
        <v>79</v>
      </c>
      <c r="C82" s="4">
        <f>Input!I83</f>
        <v>1794.197987</v>
      </c>
      <c r="D82">
        <f t="shared" si="10"/>
        <v>1793.3921600000001</v>
      </c>
      <c r="E82">
        <f t="shared" si="17"/>
        <v>353.69769190887024</v>
      </c>
      <c r="F82">
        <f t="shared" si="11"/>
        <v>2072720.1614522014</v>
      </c>
      <c r="G82">
        <f t="shared" si="12"/>
        <v>521174.29088894324</v>
      </c>
      <c r="L82">
        <f>Input!J83</f>
        <v>5.6249900000002526</v>
      </c>
      <c r="M82">
        <f t="shared" si="13"/>
        <v>5.3405804285716814</v>
      </c>
      <c r="N82">
        <f t="shared" si="14"/>
        <v>5.81862999050374</v>
      </c>
      <c r="O82">
        <f t="shared" si="15"/>
        <v>3.7496445922190667E-2</v>
      </c>
      <c r="P82">
        <f t="shared" si="16"/>
        <v>268.73106623204097</v>
      </c>
    </row>
    <row r="83" spans="1:16" x14ac:dyDescent="0.25">
      <c r="A83">
        <f>Input!G84</f>
        <v>80</v>
      </c>
      <c r="B83">
        <f t="shared" si="9"/>
        <v>80</v>
      </c>
      <c r="C83" s="4">
        <f>Input!I84</f>
        <v>1799.6649715714286</v>
      </c>
      <c r="D83">
        <f t="shared" si="10"/>
        <v>1798.8591445714287</v>
      </c>
      <c r="E83">
        <f t="shared" si="17"/>
        <v>359.5632411016274</v>
      </c>
      <c r="F83">
        <f t="shared" si="11"/>
        <v>2071572.6977449516</v>
      </c>
      <c r="G83">
        <f t="shared" si="12"/>
        <v>512739.73384887242</v>
      </c>
      <c r="L83">
        <f>Input!J84</f>
        <v>5.4669845714286112</v>
      </c>
      <c r="M83">
        <f t="shared" si="13"/>
        <v>5.1825750000000399</v>
      </c>
      <c r="N83">
        <f t="shared" si="14"/>
        <v>5.8655491927571672</v>
      </c>
      <c r="O83">
        <f t="shared" si="15"/>
        <v>0.15885375737477531</v>
      </c>
      <c r="P83">
        <f t="shared" si="16"/>
        <v>267.1949729118914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workbookViewId="0">
      <selection activeCell="K3" sqref="K3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0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0.80582699999999996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1505145.8280660887</v>
      </c>
      <c r="J3" s="2" t="s">
        <v>11</v>
      </c>
      <c r="K3" s="23">
        <f>SUM(H3:H167)</f>
        <v>11123040.817311566</v>
      </c>
      <c r="L3">
        <f>1-(K3/K5)</f>
        <v>0.82341752827158921</v>
      </c>
      <c r="N3">
        <f>Input!J4</f>
        <v>0.28440957142857137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342.8956999727323</v>
      </c>
      <c r="S3" s="1" t="s">
        <v>11</v>
      </c>
      <c r="T3" s="23">
        <f>SUM(Q3:Q167)</f>
        <v>19508.960999683859</v>
      </c>
      <c r="U3" s="5">
        <f>1-(T3/T5)</f>
        <v>0.53541239407084407</v>
      </c>
      <c r="X3">
        <f>COUNT(B3:B500)</f>
        <v>81</v>
      </c>
      <c r="Z3">
        <v>2265.9646111919865</v>
      </c>
      <c r="AA3">
        <v>2.9152574760335778E-2</v>
      </c>
      <c r="AB3">
        <v>2.5161487606735378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</v>
      </c>
      <c r="B4">
        <f t="shared" ref="B4:B67" si="0">A4-$A$3</f>
        <v>1</v>
      </c>
      <c r="C4">
        <f t="shared" ref="C4:C67" si="1">B4*$AA$3</f>
        <v>2.9152574760335778E-2</v>
      </c>
      <c r="D4">
        <f t="shared" ref="D4:D67" si="2">POWER(C4,$AB$3)</f>
        <v>1.3705621353931507E-4</v>
      </c>
      <c r="E4" s="4">
        <f>Input!I5</f>
        <v>1.1060371428571429</v>
      </c>
      <c r="F4">
        <f t="shared" ref="F4:F67" si="3">E4-$E$3</f>
        <v>0.30021014285714298</v>
      </c>
      <c r="G4">
        <f t="shared" ref="G4:G67" si="4">$Z$3*(1-EXP(-1*D4))</f>
        <v>0.31054324819700063</v>
      </c>
      <c r="H4">
        <f t="shared" ref="H4:H67" si="5">(F4-G4)^2</f>
        <v>1.0677306596459471E-4</v>
      </c>
      <c r="I4">
        <f t="shared" ref="I4:I67" si="6">(G4-$J$4)^2</f>
        <v>1504383.9483558459</v>
      </c>
      <c r="J4">
        <f>AVERAGE(E3:E167)</f>
        <v>1226.8438482814709</v>
      </c>
      <c r="K4" t="s">
        <v>5</v>
      </c>
      <c r="L4" t="s">
        <v>6</v>
      </c>
      <c r="N4">
        <f>Input!J5</f>
        <v>0.30021014285714298</v>
      </c>
      <c r="O4">
        <f t="shared" ref="O4:O67" si="7">N4-$N$3</f>
        <v>1.5800571428571608E-2</v>
      </c>
      <c r="P4">
        <f t="shared" ref="P4:P67" si="8">POWER(C4,$AB$3)*EXP(-D4)*$Z$3*$AA$3*$AB$3</f>
        <v>2.2777474094616546E-2</v>
      </c>
      <c r="Q4">
        <f t="shared" ref="Q4:Q67" si="9">(O4-P4)^2</f>
        <v>4.8677170811464963E-5</v>
      </c>
      <c r="R4">
        <f t="shared" ref="R4:R67" si="10">(P4-$S$4)^2</f>
        <v>342.05265762379724</v>
      </c>
      <c r="S4">
        <f>AVERAGE(N3:N167)</f>
        <v>18.517443127298442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2</v>
      </c>
      <c r="B5">
        <f t="shared" si="0"/>
        <v>2</v>
      </c>
      <c r="C5">
        <f t="shared" si="1"/>
        <v>5.8305149520671555E-2</v>
      </c>
      <c r="D5">
        <f t="shared" si="2"/>
        <v>7.8403415057316914E-4</v>
      </c>
      <c r="E5" s="4">
        <f>Input!I6</f>
        <v>1.5326515714285713</v>
      </c>
      <c r="F5">
        <f t="shared" si="3"/>
        <v>0.72682457142857138</v>
      </c>
      <c r="G5">
        <f t="shared" si="4"/>
        <v>1.7758973661016642</v>
      </c>
      <c r="H5">
        <f t="shared" si="5"/>
        <v>1.1005537285232132</v>
      </c>
      <c r="I5">
        <f t="shared" si="6"/>
        <v>1500791.4843599815</v>
      </c>
      <c r="K5">
        <f>SUM(I3:I167)</f>
        <v>62990628.166192763</v>
      </c>
      <c r="L5" s="5">
        <f>1-((1-L3)*(X3-1)/(X3-1-1))</f>
        <v>0.82118230711047002</v>
      </c>
      <c r="N5">
        <f>Input!J6</f>
        <v>0.42661442857142839</v>
      </c>
      <c r="O5">
        <f t="shared" si="7"/>
        <v>0.14220485714285702</v>
      </c>
      <c r="P5">
        <f t="shared" si="8"/>
        <v>0.13021494533096137</v>
      </c>
      <c r="Q5">
        <f t="shared" si="9"/>
        <v>1.4375798525703492E-4</v>
      </c>
      <c r="R5">
        <f t="shared" si="10"/>
        <v>338.0901602157391</v>
      </c>
      <c r="T5">
        <f>SUM(R3:R167)</f>
        <v>41991.99623646168</v>
      </c>
      <c r="U5" s="5">
        <f>1-((1-U3)*(X3-1)/(X3-1-1))</f>
        <v>0.52953153829958888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3</v>
      </c>
      <c r="B6">
        <f t="shared" si="0"/>
        <v>3</v>
      </c>
      <c r="C6">
        <f t="shared" si="1"/>
        <v>8.7457724281007329E-2</v>
      </c>
      <c r="D6">
        <f t="shared" si="2"/>
        <v>2.174737198766184E-3</v>
      </c>
      <c r="E6" s="4">
        <f>Input!I7</f>
        <v>2.1330718571428569</v>
      </c>
      <c r="F6">
        <f t="shared" si="3"/>
        <v>1.327244857142857</v>
      </c>
      <c r="G6">
        <f t="shared" si="4"/>
        <v>4.9225229940318238</v>
      </c>
      <c r="H6">
        <f t="shared" si="5"/>
        <v>12.9260248815918</v>
      </c>
      <c r="I6">
        <f t="shared" si="6"/>
        <v>1493091.7251922113</v>
      </c>
      <c r="N6">
        <f>Input!J7</f>
        <v>0.60042028571428552</v>
      </c>
      <c r="O6">
        <f t="shared" si="7"/>
        <v>0.31601071428571414</v>
      </c>
      <c r="P6">
        <f t="shared" si="8"/>
        <v>0.36068548174931303</v>
      </c>
      <c r="Q6">
        <f t="shared" si="9"/>
        <v>1.9958348479266336E-3</v>
      </c>
      <c r="R6">
        <f t="shared" si="10"/>
        <v>329.66784819920673</v>
      </c>
      <c r="X6" s="19" t="s">
        <v>17</v>
      </c>
      <c r="Y6" s="25">
        <f>SQRT((U5-L5)^2)</f>
        <v>0.29165076881088114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4</v>
      </c>
      <c r="B7">
        <f t="shared" si="0"/>
        <v>4</v>
      </c>
      <c r="C7">
        <f t="shared" si="1"/>
        <v>0.11661029904134311</v>
      </c>
      <c r="D7">
        <f t="shared" si="2"/>
        <v>4.4850907039589178E-3</v>
      </c>
      <c r="E7" s="4">
        <f>Input!I8</f>
        <v>2.9546995714285713</v>
      </c>
      <c r="F7">
        <f t="shared" si="3"/>
        <v>2.1488725714285715</v>
      </c>
      <c r="G7">
        <f t="shared" si="4"/>
        <v>10.140299732574624</v>
      </c>
      <c r="H7">
        <f t="shared" si="5"/>
        <v>63.862908071902858</v>
      </c>
      <c r="I7">
        <f t="shared" si="6"/>
        <v>1480367.5250514762</v>
      </c>
      <c r="N7">
        <f>Input!J8</f>
        <v>0.82162771428571446</v>
      </c>
      <c r="O7">
        <f t="shared" si="7"/>
        <v>0.53721814285714309</v>
      </c>
      <c r="P7">
        <f t="shared" si="8"/>
        <v>0.74214665616252162</v>
      </c>
      <c r="Q7">
        <f t="shared" si="9"/>
        <v>4.1995695565552708E-2</v>
      </c>
      <c r="R7">
        <f t="shared" si="10"/>
        <v>315.96116463677708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5</v>
      </c>
      <c r="B8">
        <f t="shared" si="0"/>
        <v>5</v>
      </c>
      <c r="C8">
        <f t="shared" si="1"/>
        <v>0.14576287380167888</v>
      </c>
      <c r="D8">
        <f t="shared" si="2"/>
        <v>7.8634157768403667E-3</v>
      </c>
      <c r="E8" s="4">
        <f>Input!I9</f>
        <v>4.0607368571428575</v>
      </c>
      <c r="F8">
        <f t="shared" si="3"/>
        <v>3.2549098571428576</v>
      </c>
      <c r="G8">
        <f t="shared" si="4"/>
        <v>17.748349096094863</v>
      </c>
      <c r="H8">
        <f t="shared" si="5"/>
        <v>210.05978097319368</v>
      </c>
      <c r="I8">
        <f t="shared" si="6"/>
        <v>1461911.9261503334</v>
      </c>
      <c r="N8">
        <f>Input!J9</f>
        <v>1.1060372857142862</v>
      </c>
      <c r="O8">
        <f t="shared" si="7"/>
        <v>0.82162771428571479</v>
      </c>
      <c r="P8">
        <f t="shared" si="8"/>
        <v>1.296768809805221</v>
      </c>
      <c r="Q8">
        <f t="shared" si="9"/>
        <v>0.22575906065147655</v>
      </c>
      <c r="R8">
        <f t="shared" si="10"/>
        <v>296.55162394917056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6</v>
      </c>
      <c r="B9">
        <f t="shared" si="0"/>
        <v>6</v>
      </c>
      <c r="C9">
        <f t="shared" si="1"/>
        <v>0.17491544856201466</v>
      </c>
      <c r="D9">
        <f t="shared" si="2"/>
        <v>1.2440648901083302E-2</v>
      </c>
      <c r="E9" s="4">
        <f>Input!I10</f>
        <v>5.4827848571428577</v>
      </c>
      <c r="F9">
        <f t="shared" si="3"/>
        <v>4.6769578571428578</v>
      </c>
      <c r="G9">
        <f t="shared" si="4"/>
        <v>28.015443673188454</v>
      </c>
      <c r="H9">
        <f t="shared" si="5"/>
        <v>544.6849201857616</v>
      </c>
      <c r="I9">
        <f t="shared" si="6"/>
        <v>1437189.5436956398</v>
      </c>
      <c r="N9">
        <f>Input!J10</f>
        <v>1.4220480000000002</v>
      </c>
      <c r="O9">
        <f t="shared" si="7"/>
        <v>1.1376384285714289</v>
      </c>
      <c r="P9">
        <f t="shared" si="8"/>
        <v>2.0422386130493644</v>
      </c>
      <c r="Q9">
        <f t="shared" si="9"/>
        <v>0.81830149375751482</v>
      </c>
      <c r="R9">
        <f t="shared" si="10"/>
        <v>271.43236378633321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7</v>
      </c>
      <c r="B10">
        <f t="shared" si="0"/>
        <v>7</v>
      </c>
      <c r="C10">
        <f t="shared" si="1"/>
        <v>0.20406802332235044</v>
      </c>
      <c r="D10">
        <f t="shared" si="2"/>
        <v>1.8335430674005997E-2</v>
      </c>
      <c r="E10" s="4">
        <f>Input!I11</f>
        <v>7.2682451428571424</v>
      </c>
      <c r="F10">
        <f t="shared" si="3"/>
        <v>6.4624181428571426</v>
      </c>
      <c r="G10">
        <f t="shared" si="4"/>
        <v>41.16885928891358</v>
      </c>
      <c r="H10">
        <f t="shared" si="5"/>
        <v>1204.5370570246791</v>
      </c>
      <c r="I10">
        <f t="shared" si="6"/>
        <v>1405825.1795225008</v>
      </c>
      <c r="N10">
        <f>Input!J11</f>
        <v>1.7854602857142847</v>
      </c>
      <c r="O10">
        <f t="shared" si="7"/>
        <v>1.5010507142857135</v>
      </c>
      <c r="P10">
        <f t="shared" si="8"/>
        <v>2.9922266994264475</v>
      </c>
      <c r="Q10">
        <f t="shared" si="9"/>
        <v>2.2236058186604386</v>
      </c>
      <c r="R10">
        <f t="shared" si="10"/>
        <v>241.03234513226644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8</v>
      </c>
      <c r="B11">
        <f t="shared" si="0"/>
        <v>8</v>
      </c>
      <c r="C11">
        <f t="shared" si="1"/>
        <v>0.23322059808268622</v>
      </c>
      <c r="D11">
        <f t="shared" si="2"/>
        <v>2.5657094921226174E-2</v>
      </c>
      <c r="E11" s="4">
        <f>Input!I12</f>
        <v>9.8121311428571438</v>
      </c>
      <c r="F11">
        <f t="shared" si="3"/>
        <v>9.0063041428571431</v>
      </c>
      <c r="G11">
        <f t="shared" si="4"/>
        <v>57.39858001814639</v>
      </c>
      <c r="H11">
        <f t="shared" si="5"/>
        <v>2341.8123643901013</v>
      </c>
      <c r="I11">
        <f t="shared" si="6"/>
        <v>1367602.2354634793</v>
      </c>
      <c r="N11">
        <f>Input!J12</f>
        <v>2.5438860000000014</v>
      </c>
      <c r="O11">
        <f t="shared" si="7"/>
        <v>2.2594764285714302</v>
      </c>
      <c r="P11">
        <f t="shared" si="8"/>
        <v>4.1565317374668078</v>
      </c>
      <c r="Q11">
        <f t="shared" si="9"/>
        <v>3.5988188450081369</v>
      </c>
      <c r="R11">
        <f t="shared" si="10"/>
        <v>206.23577594659599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9</v>
      </c>
      <c r="B12">
        <f t="shared" si="0"/>
        <v>9</v>
      </c>
      <c r="C12">
        <f t="shared" si="1"/>
        <v>0.26237317284302197</v>
      </c>
      <c r="D12">
        <f t="shared" si="2"/>
        <v>3.4507606489075512E-2</v>
      </c>
      <c r="E12" s="4">
        <f>Input!I13</f>
        <v>13.240847</v>
      </c>
      <c r="F12">
        <f t="shared" si="3"/>
        <v>12.43502</v>
      </c>
      <c r="G12">
        <f t="shared" si="4"/>
        <v>76.859273646338522</v>
      </c>
      <c r="H12">
        <f t="shared" si="5"/>
        <v>4150.4844578877628</v>
      </c>
      <c r="I12">
        <f t="shared" si="6"/>
        <v>1322464.521898746</v>
      </c>
      <c r="N12">
        <f>Input!J13</f>
        <v>3.4287158571428566</v>
      </c>
      <c r="O12">
        <f t="shared" si="7"/>
        <v>3.1443062857142854</v>
      </c>
      <c r="P12">
        <f t="shared" si="8"/>
        <v>5.5410839319630618</v>
      </c>
      <c r="Q12">
        <f t="shared" si="9"/>
        <v>5.744543085557825</v>
      </c>
      <c r="R12">
        <f t="shared" si="10"/>
        <v>168.38589796636506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10</v>
      </c>
      <c r="B13">
        <f t="shared" si="0"/>
        <v>10</v>
      </c>
      <c r="C13">
        <f t="shared" si="1"/>
        <v>0.29152574760335775</v>
      </c>
      <c r="D13">
        <f t="shared" si="2"/>
        <v>4.49829040945319E-2</v>
      </c>
      <c r="E13" s="4">
        <f>Input!I14</f>
        <v>17.364786285714285</v>
      </c>
      <c r="F13">
        <f t="shared" si="3"/>
        <v>16.558959285714284</v>
      </c>
      <c r="G13">
        <f t="shared" si="4"/>
        <v>99.671114537262696</v>
      </c>
      <c r="H13">
        <f t="shared" si="5"/>
        <v>6907.630350557487</v>
      </c>
      <c r="I13">
        <f t="shared" si="6"/>
        <v>1270518.3716963918</v>
      </c>
      <c r="N13">
        <f>Input!J14</f>
        <v>4.1239392857142843</v>
      </c>
      <c r="O13">
        <f t="shared" si="7"/>
        <v>3.839529714285713</v>
      </c>
      <c r="P13">
        <f t="shared" si="8"/>
        <v>7.1478925892682206</v>
      </c>
      <c r="Q13">
        <f t="shared" si="9"/>
        <v>10.945264912562523</v>
      </c>
      <c r="R13">
        <f t="shared" si="10"/>
        <v>129.2666794368233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11</v>
      </c>
      <c r="B14">
        <f t="shared" si="0"/>
        <v>11</v>
      </c>
      <c r="C14">
        <f t="shared" si="1"/>
        <v>0.32067832236369354</v>
      </c>
      <c r="D14">
        <f t="shared" si="2"/>
        <v>5.7173877063243755E-2</v>
      </c>
      <c r="E14" s="4">
        <f>Input!I15</f>
        <v>24.459225857142858</v>
      </c>
      <c r="F14">
        <f t="shared" si="3"/>
        <v>23.653398857142857</v>
      </c>
      <c r="G14">
        <f t="shared" si="4"/>
        <v>125.92001508730598</v>
      </c>
      <c r="H14">
        <f t="shared" si="5"/>
        <v>10458.460795167464</v>
      </c>
      <c r="I14">
        <f t="shared" si="6"/>
        <v>1212033.2864949335</v>
      </c>
      <c r="N14">
        <f>Input!J15</f>
        <v>7.0944395714285733</v>
      </c>
      <c r="O14">
        <f t="shared" si="7"/>
        <v>6.810030000000002</v>
      </c>
      <c r="P14">
        <f t="shared" si="8"/>
        <v>8.9749843292347879</v>
      </c>
      <c r="Q14">
        <f t="shared" si="9"/>
        <v>4.6870272476724422</v>
      </c>
      <c r="R14">
        <f t="shared" si="10"/>
        <v>91.05851991274244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12</v>
      </c>
      <c r="B15">
        <f t="shared" si="0"/>
        <v>12</v>
      </c>
      <c r="C15">
        <f t="shared" si="1"/>
        <v>0.34983089712402932</v>
      </c>
      <c r="D15">
        <f t="shared" si="2"/>
        <v>7.1167102474649455E-2</v>
      </c>
      <c r="E15" s="4">
        <f>Input!I16</f>
        <v>33.560333142857139</v>
      </c>
      <c r="F15">
        <f t="shared" si="3"/>
        <v>32.754506142857139</v>
      </c>
      <c r="G15">
        <f t="shared" si="4"/>
        <v>155.65759394672969</v>
      </c>
      <c r="H15">
        <f t="shared" si="5"/>
        <v>15105.168991726407</v>
      </c>
      <c r="I15">
        <f t="shared" si="6"/>
        <v>1147439.9914756927</v>
      </c>
      <c r="N15">
        <f>Input!J16</f>
        <v>9.1011072857142814</v>
      </c>
      <c r="O15">
        <f t="shared" si="7"/>
        <v>8.8166977142857093</v>
      </c>
      <c r="P15">
        <f t="shared" si="8"/>
        <v>11.016360998756012</v>
      </c>
      <c r="Q15">
        <f t="shared" si="9"/>
        <v>4.8385185650466793</v>
      </c>
      <c r="R15">
        <f t="shared" si="10"/>
        <v>56.266233099138638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13</v>
      </c>
      <c r="B16">
        <f t="shared" si="0"/>
        <v>13</v>
      </c>
      <c r="C16">
        <f t="shared" si="1"/>
        <v>0.3789834718843651</v>
      </c>
      <c r="D16">
        <f t="shared" si="2"/>
        <v>8.7045417917142195E-2</v>
      </c>
      <c r="E16" s="4">
        <f>Input!I17</f>
        <v>45.505536571428578</v>
      </c>
      <c r="F16">
        <f t="shared" si="3"/>
        <v>44.699709571428578</v>
      </c>
      <c r="G16">
        <f t="shared" si="4"/>
        <v>188.90109063818912</v>
      </c>
      <c r="H16">
        <f t="shared" si="5"/>
        <v>20794.038301561086</v>
      </c>
      <c r="I16">
        <f t="shared" si="6"/>
        <v>1077325.1681441404</v>
      </c>
      <c r="N16">
        <f>Input!J17</f>
        <v>11.945203428571439</v>
      </c>
      <c r="O16">
        <f t="shared" si="7"/>
        <v>11.660793857142867</v>
      </c>
      <c r="P16">
        <f t="shared" si="8"/>
        <v>13.261996984442469</v>
      </c>
      <c r="Q16">
        <f t="shared" si="9"/>
        <v>2.5638514548740252</v>
      </c>
      <c r="R16">
        <f t="shared" si="10"/>
        <v>27.619714160459729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14</v>
      </c>
      <c r="B17">
        <f t="shared" si="0"/>
        <v>14</v>
      </c>
      <c r="C17">
        <f t="shared" si="1"/>
        <v>0.40813604664470088</v>
      </c>
      <c r="D17">
        <f t="shared" si="2"/>
        <v>0.10488837713121142</v>
      </c>
      <c r="E17" s="4">
        <f>Input!I18</f>
        <v>59.520609857142858</v>
      </c>
      <c r="F17">
        <f t="shared" si="3"/>
        <v>58.714782857142858</v>
      </c>
      <c r="G17">
        <f t="shared" si="4"/>
        <v>225.63336950716126</v>
      </c>
      <c r="H17">
        <f t="shared" si="5"/>
        <v>27861.814569239701</v>
      </c>
      <c r="I17">
        <f t="shared" si="6"/>
        <v>1002422.4228074823</v>
      </c>
      <c r="N17">
        <f>Input!J18</f>
        <v>14.01507328571428</v>
      </c>
      <c r="O17">
        <f t="shared" si="7"/>
        <v>13.730663714285708</v>
      </c>
      <c r="P17">
        <f t="shared" si="8"/>
        <v>15.697889846504181</v>
      </c>
      <c r="Q17">
        <f t="shared" si="9"/>
        <v>3.8699786552832522</v>
      </c>
      <c r="R17">
        <f t="shared" si="10"/>
        <v>7.9498807032376844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</v>
      </c>
      <c r="B18">
        <f t="shared" si="0"/>
        <v>15</v>
      </c>
      <c r="C18">
        <f t="shared" si="1"/>
        <v>0.43728862140503666</v>
      </c>
      <c r="D18">
        <f t="shared" si="2"/>
        <v>0.12477261962555386</v>
      </c>
      <c r="E18" s="4">
        <f>Input!I19</f>
        <v>77.691223428571433</v>
      </c>
      <c r="F18">
        <f t="shared" si="3"/>
        <v>76.88539642857144</v>
      </c>
      <c r="G18">
        <f t="shared" si="4"/>
        <v>265.80311468081277</v>
      </c>
      <c r="H18">
        <f t="shared" si="5"/>
        <v>35689.90426963324</v>
      </c>
      <c r="I18">
        <f t="shared" si="6"/>
        <v>923599.2916396911</v>
      </c>
      <c r="N18">
        <f>Input!J19</f>
        <v>18.170613571428575</v>
      </c>
      <c r="O18">
        <f t="shared" si="7"/>
        <v>17.886204000000003</v>
      </c>
      <c r="P18">
        <f t="shared" si="8"/>
        <v>18.306174077527096</v>
      </c>
      <c r="Q18">
        <f t="shared" si="9"/>
        <v>0.17637486601811281</v>
      </c>
      <c r="R18">
        <f t="shared" si="10"/>
        <v>4.4634611391287417E-2</v>
      </c>
      <c r="AD18" s="29"/>
      <c r="AE18" s="29"/>
      <c r="AF18" s="29"/>
      <c r="AG18" s="29"/>
      <c r="AH18" s="29"/>
      <c r="AI18" s="29"/>
      <c r="AJ18" s="29"/>
      <c r="AK18" s="29"/>
    </row>
    <row r="19" spans="1:37" ht="14.45" x14ac:dyDescent="0.3">
      <c r="A19">
        <f>Input!G20</f>
        <v>16</v>
      </c>
      <c r="B19">
        <f t="shared" si="0"/>
        <v>16</v>
      </c>
      <c r="C19">
        <f t="shared" si="1"/>
        <v>0.46644119616537244</v>
      </c>
      <c r="D19">
        <f t="shared" si="2"/>
        <v>0.14677217546921628</v>
      </c>
      <c r="E19" s="4">
        <f>Input!I20</f>
        <v>99.811970428571428</v>
      </c>
      <c r="F19">
        <f t="shared" si="3"/>
        <v>99.006143428571434</v>
      </c>
      <c r="G19">
        <f t="shared" si="4"/>
        <v>309.32528965095383</v>
      </c>
      <c r="H19">
        <f t="shared" si="5"/>
        <v>44234.143267711872</v>
      </c>
      <c r="I19">
        <f t="shared" si="6"/>
        <v>841840.30543142138</v>
      </c>
      <c r="N19">
        <f>Input!J20</f>
        <v>22.120746999999994</v>
      </c>
      <c r="O19">
        <f t="shared" si="7"/>
        <v>21.836337428571422</v>
      </c>
      <c r="P19">
        <f t="shared" si="8"/>
        <v>21.065304453256953</v>
      </c>
      <c r="Q19">
        <f t="shared" si="9"/>
        <v>0.5944918490222828</v>
      </c>
      <c r="R19">
        <f t="shared" si="10"/>
        <v>6.4915973363150616</v>
      </c>
    </row>
    <row r="20" spans="1:37" ht="14.45" x14ac:dyDescent="0.3">
      <c r="A20">
        <f>Input!G21</f>
        <v>17</v>
      </c>
      <c r="B20">
        <f t="shared" si="0"/>
        <v>17</v>
      </c>
      <c r="C20">
        <f t="shared" si="1"/>
        <v>0.49559377092570822</v>
      </c>
      <c r="D20">
        <f t="shared" si="2"/>
        <v>0.17095872017322961</v>
      </c>
      <c r="E20" s="4">
        <f>Input!I21</f>
        <v>126.84668328571429</v>
      </c>
      <c r="F20">
        <f t="shared" si="3"/>
        <v>126.0408562857143</v>
      </c>
      <c r="G20">
        <f t="shared" si="4"/>
        <v>356.08191415648412</v>
      </c>
      <c r="H20">
        <f t="shared" si="5"/>
        <v>52918.888306302862</v>
      </c>
      <c r="I20">
        <f t="shared" si="6"/>
        <v>758226.34592108778</v>
      </c>
      <c r="N20">
        <f>Input!J21</f>
        <v>27.034712857142864</v>
      </c>
      <c r="O20">
        <f t="shared" si="7"/>
        <v>26.750303285714292</v>
      </c>
      <c r="P20">
        <f t="shared" si="8"/>
        <v>23.950312474188539</v>
      </c>
      <c r="Q20">
        <f t="shared" si="9"/>
        <v>7.8399485446286423</v>
      </c>
      <c r="R20">
        <f t="shared" si="10"/>
        <v>29.516069340378031</v>
      </c>
    </row>
    <row r="21" spans="1:37" ht="14.45" x14ac:dyDescent="0.3">
      <c r="A21">
        <f>Input!G22</f>
        <v>18</v>
      </c>
      <c r="B21">
        <f t="shared" si="0"/>
        <v>18</v>
      </c>
      <c r="C21">
        <f t="shared" si="1"/>
        <v>0.52474634568604395</v>
      </c>
      <c r="D21">
        <f t="shared" si="2"/>
        <v>0.19740179042823655</v>
      </c>
      <c r="E21" s="4">
        <f>Input!I22</f>
        <v>156.61488857142857</v>
      </c>
      <c r="F21">
        <f t="shared" si="3"/>
        <v>155.80906157142857</v>
      </c>
      <c r="G21">
        <f t="shared" si="4"/>
        <v>405.92319405920892</v>
      </c>
      <c r="H21">
        <f t="shared" si="5"/>
        <v>62557.07927011494</v>
      </c>
      <c r="I21">
        <f t="shared" si="6"/>
        <v>673910.72052870644</v>
      </c>
      <c r="N21">
        <f>Input!J22</f>
        <v>29.768205285714274</v>
      </c>
      <c r="O21">
        <f t="shared" si="7"/>
        <v>29.483795714285701</v>
      </c>
      <c r="P21">
        <f t="shared" si="8"/>
        <v>26.933136606044339</v>
      </c>
      <c r="Q21">
        <f t="shared" si="9"/>
        <v>6.5058618864546203</v>
      </c>
      <c r="R21">
        <f t="shared" si="10"/>
        <v>70.823896728206222</v>
      </c>
    </row>
    <row r="22" spans="1:37" ht="14.45" x14ac:dyDescent="0.3">
      <c r="A22">
        <f>Input!G23</f>
        <v>19</v>
      </c>
      <c r="B22">
        <f t="shared" si="0"/>
        <v>19</v>
      </c>
      <c r="C22">
        <f t="shared" si="1"/>
        <v>0.55389892044637978</v>
      </c>
      <c r="D22">
        <f t="shared" si="2"/>
        <v>0.22616896864694364</v>
      </c>
      <c r="E22" s="4">
        <f>Input!I23</f>
        <v>190.72824057142859</v>
      </c>
      <c r="F22">
        <f t="shared" si="3"/>
        <v>189.92241357142859</v>
      </c>
      <c r="G22">
        <f t="shared" si="4"/>
        <v>458.6690252010718</v>
      </c>
      <c r="H22">
        <f t="shared" si="5"/>
        <v>72224.741262414274</v>
      </c>
      <c r="I22">
        <f t="shared" si="6"/>
        <v>590092.55881460244</v>
      </c>
      <c r="N22">
        <f>Input!J23</f>
        <v>34.11335200000002</v>
      </c>
      <c r="O22">
        <f t="shared" si="7"/>
        <v>33.828942428571452</v>
      </c>
      <c r="P22">
        <f t="shared" si="8"/>
        <v>29.983024340075652</v>
      </c>
      <c r="Q22">
        <f t="shared" si="9"/>
        <v>14.791085943419189</v>
      </c>
      <c r="R22">
        <f t="shared" si="10"/>
        <v>131.45955254678969</v>
      </c>
    </row>
    <row r="23" spans="1:37" ht="14.45" x14ac:dyDescent="0.3">
      <c r="A23">
        <f>Input!G24</f>
        <v>20</v>
      </c>
      <c r="B23">
        <f t="shared" si="0"/>
        <v>20</v>
      </c>
      <c r="C23">
        <f t="shared" si="1"/>
        <v>0.58305149520671551</v>
      </c>
      <c r="D23">
        <f t="shared" si="2"/>
        <v>0.25732604229544004</v>
      </c>
      <c r="E23" s="4">
        <f>Input!I24</f>
        <v>233.73729285714285</v>
      </c>
      <c r="F23">
        <f t="shared" si="3"/>
        <v>232.93146585714285</v>
      </c>
      <c r="G23">
        <f t="shared" si="4"/>
        <v>514.11087891514705</v>
      </c>
      <c r="H23">
        <f t="shared" si="5"/>
        <v>79061.862327643757</v>
      </c>
      <c r="I23">
        <f t="shared" si="6"/>
        <v>507988.28562173707</v>
      </c>
      <c r="N23">
        <f>Input!J24</f>
        <v>43.009052285714262</v>
      </c>
      <c r="O23">
        <f t="shared" si="7"/>
        <v>42.724642714285693</v>
      </c>
      <c r="P23">
        <f t="shared" si="8"/>
        <v>33.067001501682569</v>
      </c>
      <c r="Q23">
        <f t="shared" si="9"/>
        <v>93.270033791370352</v>
      </c>
      <c r="R23">
        <f t="shared" si="10"/>
        <v>211.68964888961128</v>
      </c>
    </row>
    <row r="24" spans="1:37" ht="14.45" x14ac:dyDescent="0.3">
      <c r="A24">
        <f>Input!G25</f>
        <v>21</v>
      </c>
      <c r="B24">
        <f t="shared" si="0"/>
        <v>21</v>
      </c>
      <c r="C24">
        <f t="shared" si="1"/>
        <v>0.61220406996705135</v>
      </c>
      <c r="D24">
        <f t="shared" si="2"/>
        <v>0.29093714259602821</v>
      </c>
      <c r="E24" s="4">
        <f>Input!I25</f>
        <v>288.34393685714286</v>
      </c>
      <c r="F24">
        <f t="shared" si="3"/>
        <v>287.53810985714284</v>
      </c>
      <c r="G24">
        <f t="shared" si="4"/>
        <v>572.01406450436161</v>
      </c>
      <c r="H24">
        <f t="shared" si="5"/>
        <v>80926.568772446466</v>
      </c>
      <c r="I24">
        <f t="shared" si="6"/>
        <v>428802.04572157562</v>
      </c>
      <c r="N24">
        <f>Input!J25</f>
        <v>54.606644000000017</v>
      </c>
      <c r="O24">
        <f t="shared" si="7"/>
        <v>54.322234428571448</v>
      </c>
      <c r="P24">
        <f t="shared" si="8"/>
        <v>36.150401767295932</v>
      </c>
      <c r="Q24">
        <f t="shared" si="9"/>
        <v>330.21550226939962</v>
      </c>
      <c r="R24">
        <f t="shared" si="10"/>
        <v>310.92123039986211</v>
      </c>
    </row>
    <row r="25" spans="1:37" ht="14.45" x14ac:dyDescent="0.3">
      <c r="A25">
        <f>Input!G26</f>
        <v>22</v>
      </c>
      <c r="B25">
        <f t="shared" si="0"/>
        <v>22</v>
      </c>
      <c r="C25">
        <f t="shared" si="1"/>
        <v>0.64135664472738707</v>
      </c>
      <c r="D25">
        <f t="shared" si="2"/>
        <v>0.32706486616454306</v>
      </c>
      <c r="E25" s="4">
        <f>Input!I26</f>
        <v>350.77184499999993</v>
      </c>
      <c r="F25">
        <f t="shared" si="3"/>
        <v>349.96601799999991</v>
      </c>
      <c r="G25">
        <f t="shared" si="4"/>
        <v>632.12035243573644</v>
      </c>
      <c r="H25">
        <f t="shared" si="5"/>
        <v>79611.068440873452</v>
      </c>
      <c r="I25">
        <f t="shared" si="6"/>
        <v>353696.03651097126</v>
      </c>
      <c r="N25">
        <f>Input!J26</f>
        <v>62.427908142857063</v>
      </c>
      <c r="O25">
        <f t="shared" si="7"/>
        <v>62.143498571428495</v>
      </c>
      <c r="P25">
        <f t="shared" si="8"/>
        <v>39.197447056092074</v>
      </c>
      <c r="Q25">
        <f t="shared" si="9"/>
        <v>526.52128014447283</v>
      </c>
      <c r="R25">
        <f t="shared" si="10"/>
        <v>427.66256249492005</v>
      </c>
    </row>
    <row r="26" spans="1:37" x14ac:dyDescent="0.25">
      <c r="A26">
        <f>Input!G27</f>
        <v>23</v>
      </c>
      <c r="B26">
        <f t="shared" si="0"/>
        <v>23</v>
      </c>
      <c r="C26">
        <f t="shared" si="1"/>
        <v>0.67050921948772291</v>
      </c>
      <c r="D26">
        <f t="shared" si="2"/>
        <v>0.36577038239001619</v>
      </c>
      <c r="E26" s="4">
        <f>Input!I27</f>
        <v>413.05754828571429</v>
      </c>
      <c r="F26">
        <f t="shared" si="3"/>
        <v>412.25172128571427</v>
      </c>
      <c r="G26">
        <f t="shared" si="4"/>
        <v>694.15093122080873</v>
      </c>
      <c r="H26">
        <f t="shared" si="5"/>
        <v>79467.164562030463</v>
      </c>
      <c r="I26">
        <f t="shared" si="6"/>
        <v>283761.74388659745</v>
      </c>
      <c r="N26">
        <f>Input!J27</f>
        <v>62.285703285714362</v>
      </c>
      <c r="O26">
        <f t="shared" si="7"/>
        <v>62.001293714285794</v>
      </c>
      <c r="P26">
        <f t="shared" si="8"/>
        <v>42.171867407969728</v>
      </c>
      <c r="Q26">
        <f t="shared" si="9"/>
        <v>393.20614763761961</v>
      </c>
      <c r="R26">
        <f t="shared" si="10"/>
        <v>559.5317880500113</v>
      </c>
    </row>
    <row r="27" spans="1:37" x14ac:dyDescent="0.25">
      <c r="A27">
        <f>Input!G28</f>
        <v>24</v>
      </c>
      <c r="B27">
        <f t="shared" si="0"/>
        <v>24</v>
      </c>
      <c r="C27">
        <f t="shared" si="1"/>
        <v>0.69966179424805863</v>
      </c>
      <c r="D27">
        <f t="shared" si="2"/>
        <v>0.4071135287964146</v>
      </c>
      <c r="E27" s="4">
        <f>Input!I28</f>
        <v>490.41696071428572</v>
      </c>
      <c r="F27">
        <f t="shared" si="3"/>
        <v>489.6111337142857</v>
      </c>
      <c r="G27">
        <f t="shared" si="4"/>
        <v>757.80966105900291</v>
      </c>
      <c r="H27">
        <f t="shared" si="5"/>
        <v>71930.45006987502</v>
      </c>
      <c r="I27">
        <f t="shared" si="6"/>
        <v>219993.06878344112</v>
      </c>
      <c r="N27">
        <f>Input!J28</f>
        <v>77.359412428571432</v>
      </c>
      <c r="O27">
        <f t="shared" si="7"/>
        <v>77.075002857142863</v>
      </c>
      <c r="P27">
        <f t="shared" si="8"/>
        <v>45.037547209520824</v>
      </c>
      <c r="Q27">
        <f t="shared" si="9"/>
        <v>1026.3985643733492</v>
      </c>
      <c r="R27">
        <f t="shared" si="10"/>
        <v>703.3159205319082</v>
      </c>
    </row>
    <row r="28" spans="1:37" x14ac:dyDescent="0.25">
      <c r="A28">
        <f>Input!G29</f>
        <v>25</v>
      </c>
      <c r="B28">
        <f t="shared" si="0"/>
        <v>25</v>
      </c>
      <c r="C28">
        <f t="shared" si="1"/>
        <v>0.72881436900839447</v>
      </c>
      <c r="D28">
        <f t="shared" si="2"/>
        <v>0.45115289619266291</v>
      </c>
      <c r="E28" s="4">
        <f>Input!I29</f>
        <v>573.66997199999992</v>
      </c>
      <c r="F28">
        <f t="shared" si="3"/>
        <v>572.86414499999989</v>
      </c>
      <c r="G28">
        <f t="shared" si="4"/>
        <v>822.78657845946123</v>
      </c>
      <c r="H28">
        <f t="shared" si="5"/>
        <v>62461.222746298874</v>
      </c>
      <c r="I28">
        <f t="shared" si="6"/>
        <v>163262.27729601628</v>
      </c>
      <c r="N28">
        <f>Input!J29</f>
        <v>83.253011285714194</v>
      </c>
      <c r="O28">
        <f t="shared" si="7"/>
        <v>82.968601714285626</v>
      </c>
      <c r="P28">
        <f t="shared" si="8"/>
        <v>47.759183250823789</v>
      </c>
      <c r="Q28">
        <f t="shared" si="9"/>
        <v>1239.7031485351674</v>
      </c>
      <c r="R28">
        <f t="shared" si="10"/>
        <v>855.07936545179211</v>
      </c>
    </row>
    <row r="29" spans="1:37" x14ac:dyDescent="0.25">
      <c r="A29">
        <f>Input!G30</f>
        <v>26</v>
      </c>
      <c r="B29">
        <f t="shared" si="0"/>
        <v>26</v>
      </c>
      <c r="C29">
        <f t="shared" si="1"/>
        <v>0.75796694376873019</v>
      </c>
      <c r="D29">
        <f t="shared" si="2"/>
        <v>0.49794590508205105</v>
      </c>
      <c r="E29" s="4">
        <f>Input!I30</f>
        <v>659.89348357142842</v>
      </c>
      <c r="F29">
        <f t="shared" si="3"/>
        <v>659.0876565714284</v>
      </c>
      <c r="G29">
        <f t="shared" si="4"/>
        <v>888.76159840278126</v>
      </c>
      <c r="H29">
        <f t="shared" si="5"/>
        <v>52750.119556351659</v>
      </c>
      <c r="I29">
        <f t="shared" si="6"/>
        <v>114299.60768303671</v>
      </c>
      <c r="N29">
        <f>Input!J30</f>
        <v>86.223511571428503</v>
      </c>
      <c r="O29">
        <f t="shared" si="7"/>
        <v>85.939101999999934</v>
      </c>
      <c r="P29">
        <f t="shared" si="8"/>
        <v>50.30293914620389</v>
      </c>
      <c r="Q29">
        <f t="shared" si="9"/>
        <v>1269.936102942273</v>
      </c>
      <c r="R29">
        <f t="shared" si="10"/>
        <v>1010.3177571678541</v>
      </c>
    </row>
    <row r="30" spans="1:37" x14ac:dyDescent="0.25">
      <c r="A30">
        <f>Input!G31</f>
        <v>27</v>
      </c>
      <c r="B30">
        <f t="shared" si="0"/>
        <v>27</v>
      </c>
      <c r="C30">
        <f t="shared" si="1"/>
        <v>0.78711951852906603</v>
      </c>
      <c r="D30">
        <f t="shared" si="2"/>
        <v>0.54754887454008816</v>
      </c>
      <c r="E30" s="4">
        <f>Input!I31</f>
        <v>742.15106128571426</v>
      </c>
      <c r="F30">
        <f t="shared" si="3"/>
        <v>741.34523428571424</v>
      </c>
      <c r="G30">
        <f t="shared" si="4"/>
        <v>955.40835433488132</v>
      </c>
      <c r="H30">
        <f t="shared" si="5"/>
        <v>45823.019365184118</v>
      </c>
      <c r="I30">
        <f t="shared" si="6"/>
        <v>73677.22737402904</v>
      </c>
      <c r="N30">
        <f>Input!J31</f>
        <v>82.257577714285844</v>
      </c>
      <c r="O30">
        <f t="shared" si="7"/>
        <v>81.973168142857276</v>
      </c>
      <c r="P30">
        <f t="shared" si="8"/>
        <v>52.63708017887361</v>
      </c>
      <c r="Q30">
        <f t="shared" si="9"/>
        <v>860.60605703058729</v>
      </c>
      <c r="R30">
        <f t="shared" si="10"/>
        <v>1164.149632531221</v>
      </c>
    </row>
    <row r="31" spans="1:37" x14ac:dyDescent="0.25">
      <c r="A31">
        <f>Input!G32</f>
        <v>28</v>
      </c>
      <c r="B31">
        <f t="shared" si="0"/>
        <v>28</v>
      </c>
      <c r="C31">
        <f t="shared" si="1"/>
        <v>0.81627209328940176</v>
      </c>
      <c r="D31">
        <f t="shared" si="2"/>
        <v>0.60001708456273584</v>
      </c>
      <c r="E31" s="4">
        <f>Input!I32</f>
        <v>823.4290058571429</v>
      </c>
      <c r="F31">
        <f t="shared" si="3"/>
        <v>822.62317885714288</v>
      </c>
      <c r="G31">
        <f t="shared" si="4"/>
        <v>1022.3981115639156</v>
      </c>
      <c r="H31">
        <f t="shared" si="5"/>
        <v>39910.023737995558</v>
      </c>
      <c r="I31">
        <f t="shared" si="6"/>
        <v>41798.059261983937</v>
      </c>
      <c r="N31">
        <f>Input!J32</f>
        <v>81.277944571428634</v>
      </c>
      <c r="O31">
        <f t="shared" si="7"/>
        <v>80.993535000000065</v>
      </c>
      <c r="P31">
        <f t="shared" si="8"/>
        <v>54.732572665064382</v>
      </c>
      <c r="Q31">
        <f t="shared" si="9"/>
        <v>689.63814275691061</v>
      </c>
      <c r="R31">
        <f t="shared" si="10"/>
        <v>1311.5356074371671</v>
      </c>
    </row>
    <row r="32" spans="1:37" x14ac:dyDescent="0.25">
      <c r="A32">
        <f>Input!G33</f>
        <v>29</v>
      </c>
      <c r="B32">
        <f t="shared" si="0"/>
        <v>29</v>
      </c>
      <c r="C32">
        <f t="shared" si="1"/>
        <v>0.84542466804973759</v>
      </c>
      <c r="D32">
        <f t="shared" si="2"/>
        <v>0.65540483272165995</v>
      </c>
      <c r="E32" s="4">
        <f>Input!I33</f>
        <v>900.80421857142846</v>
      </c>
      <c r="F32">
        <f t="shared" si="3"/>
        <v>899.99839157142844</v>
      </c>
      <c r="G32">
        <f t="shared" si="4"/>
        <v>1089.4036865924884</v>
      </c>
      <c r="H32">
        <f t="shared" si="5"/>
        <v>35874.365782014756</v>
      </c>
      <c r="I32">
        <f t="shared" si="6"/>
        <v>18889.798045093645</v>
      </c>
      <c r="N32">
        <f>Input!J33</f>
        <v>77.375212714285567</v>
      </c>
      <c r="O32">
        <f t="shared" si="7"/>
        <v>77.090803142856998</v>
      </c>
      <c r="P32">
        <f t="shared" si="8"/>
        <v>56.56363249287692</v>
      </c>
      <c r="Q32">
        <f t="shared" si="9"/>
        <v>421.36473489340358</v>
      </c>
      <c r="R32">
        <f t="shared" si="10"/>
        <v>1447.5125252414568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0.87457724281007332</v>
      </c>
      <c r="D33">
        <f t="shared" si="2"/>
        <v>0.7137654858300061</v>
      </c>
      <c r="E33" s="4">
        <f>Input!I34</f>
        <v>981.75035199999991</v>
      </c>
      <c r="F33">
        <f t="shared" si="3"/>
        <v>980.94452499999989</v>
      </c>
      <c r="G33">
        <f t="shared" si="4"/>
        <v>1156.1033036567517</v>
      </c>
      <c r="H33">
        <f t="shared" si="5"/>
        <v>30680.597740524969</v>
      </c>
      <c r="I33">
        <f t="shared" si="6"/>
        <v>5004.2246538018853</v>
      </c>
      <c r="N33">
        <f>Input!J34</f>
        <v>80.946133428571443</v>
      </c>
      <c r="O33">
        <f t="shared" si="7"/>
        <v>80.661723857142874</v>
      </c>
      <c r="P33">
        <f t="shared" si="8"/>
        <v>58.10820857020294</v>
      </c>
      <c r="Q33">
        <f t="shared" si="9"/>
        <v>508.6610517982333</v>
      </c>
      <c r="R33">
        <f t="shared" si="10"/>
        <v>1567.428708355081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0.90372981757040916</v>
      </c>
      <c r="D34">
        <f t="shared" si="2"/>
        <v>0.77515152721412084</v>
      </c>
      <c r="E34" s="4">
        <f>Input!I35</f>
        <v>1048.4286035714288</v>
      </c>
      <c r="F34">
        <f t="shared" si="3"/>
        <v>1047.6227765714289</v>
      </c>
      <c r="G34">
        <f t="shared" si="4"/>
        <v>1222.1843203090807</v>
      </c>
      <c r="H34">
        <f t="shared" si="5"/>
        <v>30471.732552072139</v>
      </c>
      <c r="I34">
        <f t="shared" si="6"/>
        <v>21.711200925486274</v>
      </c>
      <c r="N34">
        <f>Input!J35</f>
        <v>66.678251571428859</v>
      </c>
      <c r="O34">
        <f t="shared" si="7"/>
        <v>66.393842000000291</v>
      </c>
      <c r="P34">
        <f t="shared" si="8"/>
        <v>59.348388489995401</v>
      </c>
      <c r="Q34">
        <f t="shared" si="9"/>
        <v>49.638415161640225</v>
      </c>
      <c r="R34">
        <f t="shared" si="10"/>
        <v>1667.1660992115442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0.93288239233074488</v>
      </c>
      <c r="D35">
        <f t="shared" si="2"/>
        <v>0.83961460009818245</v>
      </c>
      <c r="E35" s="4">
        <f>Input!I36</f>
        <v>1109.5292668571428</v>
      </c>
      <c r="F35">
        <f t="shared" si="3"/>
        <v>1108.7234398571429</v>
      </c>
      <c r="G35">
        <f t="shared" si="4"/>
        <v>1287.3467562665462</v>
      </c>
      <c r="H35">
        <f t="shared" si="5"/>
        <v>31906.2891650938</v>
      </c>
      <c r="I35">
        <f t="shared" si="6"/>
        <v>3660.6018746504951</v>
      </c>
      <c r="N35">
        <f>Input!J36</f>
        <v>61.100663285714063</v>
      </c>
      <c r="O35">
        <f t="shared" si="7"/>
        <v>60.816253714285494</v>
      </c>
      <c r="P35">
        <f t="shared" si="8"/>
        <v>60.270715744939729</v>
      </c>
      <c r="Q35">
        <f t="shared" si="9"/>
        <v>0.29761167599790173</v>
      </c>
      <c r="R35">
        <f t="shared" si="10"/>
        <v>1743.3357742830738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0.96203496709108061</v>
      </c>
      <c r="D36">
        <f t="shared" si="2"/>
        <v>0.90720554753582272</v>
      </c>
      <c r="E36" s="4">
        <f>Input!I37</f>
        <v>1164.9891397142856</v>
      </c>
      <c r="F36">
        <f t="shared" si="3"/>
        <v>1164.1833127142856</v>
      </c>
      <c r="G36">
        <f t="shared" si="4"/>
        <v>1351.3065638919848</v>
      </c>
      <c r="H36">
        <f t="shared" si="5"/>
        <v>35015.111131312267</v>
      </c>
      <c r="I36">
        <f t="shared" si="6"/>
        <v>15490.96757714366</v>
      </c>
      <c r="N36">
        <f>Input!J37</f>
        <v>55.459872857142727</v>
      </c>
      <c r="O36">
        <f t="shared" si="7"/>
        <v>55.175463285714159</v>
      </c>
      <c r="P36">
        <f t="shared" si="8"/>
        <v>60.866410233152543</v>
      </c>
      <c r="Q36">
        <f t="shared" si="9"/>
        <v>32.386877158558264</v>
      </c>
      <c r="R36">
        <f t="shared" si="10"/>
        <v>1793.4350149327126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0.99118754185141644</v>
      </c>
      <c r="D37">
        <f t="shared" si="2"/>
        <v>0.97797444926234622</v>
      </c>
      <c r="E37" s="4">
        <f>Input!I38</f>
        <v>1216.5462807142856</v>
      </c>
      <c r="F37">
        <f t="shared" si="3"/>
        <v>1215.7404537142856</v>
      </c>
      <c r="G37">
        <f t="shared" si="4"/>
        <v>1413.7985844605173</v>
      </c>
      <c r="H37">
        <f t="shared" si="5"/>
        <v>39227.023154691393</v>
      </c>
      <c r="I37">
        <f t="shared" si="6"/>
        <v>34952.073379776863</v>
      </c>
      <c r="N37">
        <f>Input!J38</f>
        <v>51.557141000000001</v>
      </c>
      <c r="O37">
        <f t="shared" si="7"/>
        <v>51.272731428571433</v>
      </c>
      <c r="P37">
        <f t="shared" si="8"/>
        <v>61.131486510861649</v>
      </c>
      <c r="Q37">
        <f t="shared" si="9"/>
        <v>97.195051772583156</v>
      </c>
      <c r="R37">
        <f t="shared" si="10"/>
        <v>1815.9566934962072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1.0203401166117523</v>
      </c>
      <c r="D38">
        <f t="shared" si="2"/>
        <v>1.0519706557906872</v>
      </c>
      <c r="E38" s="4">
        <f>Input!I39</f>
        <v>1258.875910142857</v>
      </c>
      <c r="F38">
        <f t="shared" si="3"/>
        <v>1258.0700831428571</v>
      </c>
      <c r="G38">
        <f t="shared" si="4"/>
        <v>1474.5791416206175</v>
      </c>
      <c r="H38">
        <f t="shared" si="5"/>
        <v>46876.17240292627</v>
      </c>
      <c r="I38">
        <f t="shared" si="6"/>
        <v>61372.775565833042</v>
      </c>
      <c r="N38">
        <f>Input!J39</f>
        <v>42.329629428571479</v>
      </c>
      <c r="O38">
        <f t="shared" si="7"/>
        <v>42.045219857142911</v>
      </c>
      <c r="P38">
        <f t="shared" si="8"/>
        <v>61.066767172119086</v>
      </c>
      <c r="Q38">
        <f t="shared" si="9"/>
        <v>361.81926225587733</v>
      </c>
      <c r="R38">
        <f t="shared" si="10"/>
        <v>1810.4449766711521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1.0494926913720879</v>
      </c>
      <c r="D39">
        <f t="shared" si="2"/>
        <v>1.129242820031862</v>
      </c>
      <c r="E39" s="4">
        <f>Input!I40</f>
        <v>1297.7294222857142</v>
      </c>
      <c r="F39">
        <f t="shared" si="3"/>
        <v>1296.9235952857143</v>
      </c>
      <c r="G39">
        <f t="shared" si="4"/>
        <v>1533.4282319652116</v>
      </c>
      <c r="H39">
        <f t="shared" si="5"/>
        <v>55934.443170900995</v>
      </c>
      <c r="I39">
        <f t="shared" si="6"/>
        <v>93993.984318739153</v>
      </c>
      <c r="N39">
        <f>Input!J40</f>
        <v>38.853512142857198</v>
      </c>
      <c r="O39">
        <f t="shared" si="7"/>
        <v>38.56910257142863</v>
      </c>
      <c r="P39">
        <f t="shared" si="8"/>
        <v>60.67779176437039</v>
      </c>
      <c r="Q39">
        <f t="shared" si="9"/>
        <v>488.79413783009977</v>
      </c>
      <c r="R39">
        <f t="shared" si="10"/>
        <v>1777.4949971994545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1.0786452661324237</v>
      </c>
      <c r="D40">
        <f t="shared" si="2"/>
        <v>1.2098389266849123</v>
      </c>
      <c r="E40" s="4">
        <f>Input!I41</f>
        <v>1332.9804125714286</v>
      </c>
      <c r="F40">
        <f t="shared" si="3"/>
        <v>1332.1745855714287</v>
      </c>
      <c r="G40">
        <f t="shared" si="4"/>
        <v>1590.1512821232268</v>
      </c>
      <c r="H40">
        <f t="shared" si="5"/>
        <v>66551.975963778532</v>
      </c>
      <c r="I40">
        <f t="shared" si="6"/>
        <v>131992.29148468186</v>
      </c>
      <c r="N40">
        <f>Input!J41</f>
        <v>35.250990285714352</v>
      </c>
      <c r="O40">
        <f t="shared" si="7"/>
        <v>34.966580714285783</v>
      </c>
      <c r="P40">
        <f t="shared" si="8"/>
        <v>59.974624671400022</v>
      </c>
      <c r="Q40">
        <f t="shared" si="9"/>
        <v>625.40226256095798</v>
      </c>
      <c r="R40">
        <f t="shared" si="10"/>
        <v>1718.6979015805966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1.1077978408927596</v>
      </c>
      <c r="D41">
        <f t="shared" si="2"/>
        <v>1.2938063196109684</v>
      </c>
      <c r="E41" s="4">
        <f>Input!I42</f>
        <v>1366.3985409999998</v>
      </c>
      <c r="F41">
        <f t="shared" si="3"/>
        <v>1365.5927139999999</v>
      </c>
      <c r="G41">
        <f t="shared" si="4"/>
        <v>1644.5804519715725</v>
      </c>
      <c r="H41">
        <f t="shared" si="5"/>
        <v>77834.157938494871</v>
      </c>
      <c r="I41">
        <f t="shared" si="6"/>
        <v>174503.87006254107</v>
      </c>
      <c r="N41">
        <f>Input!J42</f>
        <v>33.418128428571208</v>
      </c>
      <c r="O41">
        <f t="shared" si="7"/>
        <v>33.13371885714264</v>
      </c>
      <c r="P41">
        <f t="shared" si="8"/>
        <v>58.971568300206862</v>
      </c>
      <c r="Q41">
        <f t="shared" si="9"/>
        <v>667.59446384245416</v>
      </c>
      <c r="R41">
        <f t="shared" si="10"/>
        <v>1636.5362435053426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1.1369504156530954</v>
      </c>
      <c r="D42">
        <f t="shared" si="2"/>
        <v>1.3811917273802119</v>
      </c>
      <c r="E42" s="4">
        <f>Input!I43</f>
        <v>1398.4894247142856</v>
      </c>
      <c r="F42">
        <f t="shared" si="3"/>
        <v>1397.6835977142857</v>
      </c>
      <c r="G42">
        <f t="shared" si="4"/>
        <v>1696.5754741362355</v>
      </c>
      <c r="H42">
        <f t="shared" si="5"/>
        <v>89336.353791034082</v>
      </c>
      <c r="I42">
        <f t="shared" si="6"/>
        <v>220647.80032816058</v>
      </c>
      <c r="N42">
        <f>Input!J43</f>
        <v>32.090883714285837</v>
      </c>
      <c r="O42">
        <f t="shared" si="7"/>
        <v>31.806474142857265</v>
      </c>
      <c r="P42">
        <f t="shared" si="8"/>
        <v>57.686790588302884</v>
      </c>
      <c r="Q42">
        <f t="shared" si="9"/>
        <v>669.7907793164029</v>
      </c>
      <c r="R42">
        <f t="shared" si="10"/>
        <v>1534.2377805208951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1.166102990413431</v>
      </c>
      <c r="D43">
        <f t="shared" si="2"/>
        <v>1.4720412871583335</v>
      </c>
      <c r="E43" s="4">
        <f>Input!I44</f>
        <v>1430.4855051428569</v>
      </c>
      <c r="F43">
        <f t="shared" si="3"/>
        <v>1429.679678142857</v>
      </c>
      <c r="G43">
        <f t="shared" si="4"/>
        <v>1746.0240305735447</v>
      </c>
      <c r="H43">
        <f t="shared" si="5"/>
        <v>100073.74931479112</v>
      </c>
      <c r="I43">
        <f t="shared" si="6"/>
        <v>269548.06168483099</v>
      </c>
      <c r="N43">
        <f>Input!J44</f>
        <v>31.996080428571304</v>
      </c>
      <c r="O43">
        <f t="shared" si="7"/>
        <v>31.711670857142732</v>
      </c>
      <c r="P43">
        <f t="shared" si="8"/>
        <v>56.14187820432636</v>
      </c>
      <c r="Q43">
        <f t="shared" si="9"/>
        <v>596.83503102638497</v>
      </c>
      <c r="R43">
        <f t="shared" si="10"/>
        <v>1415.5981148654889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1.1952555651737669</v>
      </c>
      <c r="D44">
        <f t="shared" si="2"/>
        <v>1.5664005670800454</v>
      </c>
      <c r="E44" s="4">
        <f>Input!I45</f>
        <v>1460.4117157142857</v>
      </c>
      <c r="F44">
        <f t="shared" si="3"/>
        <v>1459.6058887142858</v>
      </c>
      <c r="G44">
        <f t="shared" si="4"/>
        <v>1792.8416773756842</v>
      </c>
      <c r="H44">
        <f t="shared" si="5"/>
        <v>111046.09084478416</v>
      </c>
      <c r="I44">
        <f t="shared" si="6"/>
        <v>320353.54253936233</v>
      </c>
      <c r="N44">
        <f>Input!J45</f>
        <v>29.926210571428783</v>
      </c>
      <c r="O44">
        <f t="shared" si="7"/>
        <v>29.641801000000211</v>
      </c>
      <c r="P44">
        <f t="shared" si="8"/>
        <v>54.361328762734452</v>
      </c>
      <c r="Q44">
        <f t="shared" si="9"/>
        <v>611.05505281258888</v>
      </c>
      <c r="R44">
        <f t="shared" si="10"/>
        <v>1284.7841374462159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1.2244081399341027</v>
      </c>
      <c r="D45">
        <f t="shared" si="2"/>
        <v>1.6643145872407261</v>
      </c>
      <c r="E45" s="4">
        <f>Input!I46</f>
        <v>1487.9678462857141</v>
      </c>
      <c r="F45">
        <f t="shared" si="3"/>
        <v>1487.1620192857142</v>
      </c>
      <c r="G45">
        <f t="shared" si="4"/>
        <v>1836.9713387195889</v>
      </c>
      <c r="H45">
        <f t="shared" si="5"/>
        <v>122366.55996279055</v>
      </c>
      <c r="I45">
        <f t="shared" si="6"/>
        <v>372255.55458831578</v>
      </c>
      <c r="N45">
        <f>Input!J46</f>
        <v>27.556130571428412</v>
      </c>
      <c r="O45">
        <f t="shared" si="7"/>
        <v>27.27172099999984</v>
      </c>
      <c r="P45">
        <f t="shared" si="8"/>
        <v>52.371996844997852</v>
      </c>
      <c r="Q45">
        <f t="shared" si="9"/>
        <v>630.02384749499072</v>
      </c>
      <c r="R45">
        <f t="shared" si="10"/>
        <v>1146.1308074245949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1.2535607146944385</v>
      </c>
      <c r="D46">
        <f t="shared" si="2"/>
        <v>1.7658278394230391</v>
      </c>
      <c r="E46" s="4">
        <f>Input!I47</f>
        <v>1513.0432929999999</v>
      </c>
      <c r="F46">
        <f t="shared" si="3"/>
        <v>1512.237466</v>
      </c>
      <c r="G46">
        <f t="shared" si="4"/>
        <v>1878.3823997929067</v>
      </c>
      <c r="H46">
        <f t="shared" si="5"/>
        <v>134062.11254221198</v>
      </c>
      <c r="I46">
        <f t="shared" si="6"/>
        <v>424502.48410561989</v>
      </c>
      <c r="N46">
        <f>Input!J47</f>
        <v>25.075446714285818</v>
      </c>
      <c r="O46">
        <f t="shared" si="7"/>
        <v>24.791037142857245</v>
      </c>
      <c r="P46">
        <f t="shared" si="8"/>
        <v>50.202509567756579</v>
      </c>
      <c r="Q46">
        <f t="shared" si="9"/>
        <v>645.74293080141922</v>
      </c>
      <c r="R46">
        <f t="shared" si="10"/>
        <v>1003.9434353362465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1.2827132894547741</v>
      </c>
      <c r="D47">
        <f t="shared" si="2"/>
        <v>1.8709843056629236</v>
      </c>
      <c r="E47" s="4">
        <f>Input!I48</f>
        <v>1535.0692368571429</v>
      </c>
      <c r="F47">
        <f t="shared" si="3"/>
        <v>1534.263409857143</v>
      </c>
      <c r="G47">
        <f t="shared" si="4"/>
        <v>1917.0694363382975</v>
      </c>
      <c r="H47">
        <f t="shared" si="5"/>
        <v>146540.45391029035</v>
      </c>
      <c r="I47">
        <f t="shared" si="6"/>
        <v>476411.36240839213</v>
      </c>
      <c r="N47">
        <f>Input!J48</f>
        <v>22.02594385714292</v>
      </c>
      <c r="O47">
        <f t="shared" si="7"/>
        <v>21.741534285714348</v>
      </c>
      <c r="P47">
        <f t="shared" si="8"/>
        <v>47.882667837684686</v>
      </c>
      <c r="Q47">
        <f t="shared" si="9"/>
        <v>683.35886338194928</v>
      </c>
      <c r="R47">
        <f t="shared" si="10"/>
        <v>862.31642229147883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1.31186586421511</v>
      </c>
      <c r="D48">
        <f t="shared" si="2"/>
        <v>1.9798274757485452</v>
      </c>
      <c r="E48" s="4">
        <f>Input!I49</f>
        <v>1554.5354942857143</v>
      </c>
      <c r="F48">
        <f t="shared" si="3"/>
        <v>1553.7296672857144</v>
      </c>
      <c r="G48">
        <f t="shared" si="4"/>
        <v>1953.0506249566049</v>
      </c>
      <c r="H48">
        <f t="shared" si="5"/>
        <v>159457.22723519712</v>
      </c>
      <c r="I48">
        <f t="shared" si="6"/>
        <v>527376.28248888801</v>
      </c>
      <c r="N48">
        <f>Input!J49</f>
        <v>19.466257428571453</v>
      </c>
      <c r="O48">
        <f t="shared" si="7"/>
        <v>19.181847857142881</v>
      </c>
      <c r="P48">
        <f t="shared" si="8"/>
        <v>45.442849281377477</v>
      </c>
      <c r="Q48">
        <f t="shared" si="9"/>
        <v>689.64019580365152</v>
      </c>
      <c r="R48">
        <f t="shared" si="10"/>
        <v>724.97749656211715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1.3410184389754458</v>
      </c>
      <c r="D49">
        <f t="shared" si="2"/>
        <v>2.0924003637362767</v>
      </c>
      <c r="E49" s="4">
        <f>Input!I50</f>
        <v>1570.9680491428574</v>
      </c>
      <c r="F49">
        <f t="shared" si="3"/>
        <v>1570.1622221428574</v>
      </c>
      <c r="G49">
        <f t="shared" si="4"/>
        <v>1986.3658833502679</v>
      </c>
      <c r="H49">
        <f t="shared" si="5"/>
        <v>173225.48760245295</v>
      </c>
      <c r="I49">
        <f t="shared" si="6"/>
        <v>576873.7217550471</v>
      </c>
      <c r="N49">
        <f>Input!J50</f>
        <v>16.432554857143032</v>
      </c>
      <c r="O49">
        <f t="shared" si="7"/>
        <v>16.14814528571446</v>
      </c>
      <c r="P49">
        <f t="shared" si="8"/>
        <v>42.913428157316233</v>
      </c>
      <c r="Q49">
        <f t="shared" si="9"/>
        <v>716.3803671968592</v>
      </c>
      <c r="R49">
        <f t="shared" si="10"/>
        <v>595.16408558485216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1.3701710137357817</v>
      </c>
      <c r="D50">
        <f t="shared" si="2"/>
        <v>2.2087455235594651</v>
      </c>
      <c r="E50" s="4">
        <f>Input!I51</f>
        <v>1584.6355107142861</v>
      </c>
      <c r="F50">
        <f t="shared" si="3"/>
        <v>1583.8296837142861</v>
      </c>
      <c r="G50">
        <f t="shared" si="4"/>
        <v>2017.0747931765104</v>
      </c>
      <c r="H50">
        <f t="shared" si="5"/>
        <v>187701.3248729347</v>
      </c>
      <c r="I50">
        <f t="shared" si="6"/>
        <v>624464.94626970706</v>
      </c>
      <c r="N50">
        <f>Input!J51</f>
        <v>13.667461571428703</v>
      </c>
      <c r="O50">
        <f t="shared" si="7"/>
        <v>13.383052000000131</v>
      </c>
      <c r="P50">
        <f t="shared" si="8"/>
        <v>40.324226388242828</v>
      </c>
      <c r="Q50">
        <f t="shared" si="9"/>
        <v>725.82687741770428</v>
      </c>
      <c r="R50">
        <f t="shared" si="10"/>
        <v>475.53579618980427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1.3993235884961173</v>
      </c>
      <c r="D51">
        <f t="shared" si="2"/>
        <v>2.3289050637983757</v>
      </c>
      <c r="E51" s="4">
        <f>Input!I52</f>
        <v>1597.3391397142857</v>
      </c>
      <c r="F51">
        <f t="shared" si="3"/>
        <v>1596.5333127142858</v>
      </c>
      <c r="G51">
        <f t="shared" si="4"/>
        <v>2045.2543600784675</v>
      </c>
      <c r="H51">
        <f t="shared" si="5"/>
        <v>201350.57834760819</v>
      </c>
      <c r="I51">
        <f t="shared" si="6"/>
        <v>669795.76581982197</v>
      </c>
      <c r="N51">
        <f>Input!J52</f>
        <v>12.703628999999637</v>
      </c>
      <c r="O51">
        <f t="shared" si="7"/>
        <v>12.419219428571065</v>
      </c>
      <c r="P51">
        <f t="shared" si="8"/>
        <v>37.704008257458739</v>
      </c>
      <c r="Q51">
        <f t="shared" si="9"/>
        <v>639.32054612144293</v>
      </c>
      <c r="R51">
        <f t="shared" si="10"/>
        <v>368.12428149388302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1.4284761632564531</v>
      </c>
      <c r="D52">
        <f t="shared" si="2"/>
        <v>2.4529206616732027</v>
      </c>
      <c r="E52" s="4">
        <f>Input!I53</f>
        <v>1609.2527420000001</v>
      </c>
      <c r="F52">
        <f t="shared" si="3"/>
        <v>1608.4469150000002</v>
      </c>
      <c r="G52">
        <f t="shared" si="4"/>
        <v>2070.9966657914588</v>
      </c>
      <c r="H52">
        <f t="shared" si="5"/>
        <v>213952.27195724042</v>
      </c>
      <c r="I52">
        <f t="shared" si="6"/>
        <v>712593.97931005096</v>
      </c>
      <c r="N52">
        <f>Input!J53</f>
        <v>11.913602285714433</v>
      </c>
      <c r="O52">
        <f t="shared" si="7"/>
        <v>11.62919271428586</v>
      </c>
      <c r="P52">
        <f t="shared" si="8"/>
        <v>35.08002936868067</v>
      </c>
      <c r="Q52">
        <f t="shared" si="9"/>
        <v>549.94173979110712</v>
      </c>
      <c r="R52">
        <f t="shared" si="10"/>
        <v>274.31926300322385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1.4576287380167889</v>
      </c>
      <c r="D53">
        <f t="shared" si="2"/>
        <v>2.58083357631629</v>
      </c>
      <c r="E53" s="4">
        <f>Input!I54</f>
        <v>1619.4756871428569</v>
      </c>
      <c r="F53">
        <f t="shared" si="3"/>
        <v>1618.669860142857</v>
      </c>
      <c r="G53">
        <f t="shared" si="4"/>
        <v>2094.406466054661</v>
      </c>
      <c r="H53">
        <f t="shared" si="5"/>
        <v>226325.31820448308</v>
      </c>
      <c r="I53">
        <f t="shared" si="6"/>
        <v>752664.8957574704</v>
      </c>
      <c r="N53">
        <f>Input!J54</f>
        <v>10.222945142856815</v>
      </c>
      <c r="O53">
        <f t="shared" si="7"/>
        <v>9.9385355714282433</v>
      </c>
      <c r="P53">
        <f t="shared" si="8"/>
        <v>32.477648264789742</v>
      </c>
      <c r="Q53">
        <f t="shared" si="9"/>
        <v>508.01160100404945</v>
      </c>
      <c r="R53">
        <f t="shared" si="10"/>
        <v>194.88732748083851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1.4867813127771246</v>
      </c>
      <c r="D54">
        <f t="shared" si="2"/>
        <v>2.7126846613745963</v>
      </c>
      <c r="E54" s="4">
        <f>Input!I55</f>
        <v>1628.7822014285714</v>
      </c>
      <c r="F54">
        <f t="shared" si="3"/>
        <v>1627.9763744285715</v>
      </c>
      <c r="G54">
        <f t="shared" si="4"/>
        <v>2115.5987855173557</v>
      </c>
      <c r="H54">
        <f t="shared" si="5"/>
        <v>237775.61579603929</v>
      </c>
      <c r="I54">
        <f t="shared" si="6"/>
        <v>789885.33846116171</v>
      </c>
      <c r="N54">
        <f>Input!J55</f>
        <v>9.3065142857144565</v>
      </c>
      <c r="O54">
        <f t="shared" si="7"/>
        <v>9.0221047142858843</v>
      </c>
      <c r="P54">
        <f t="shared" si="8"/>
        <v>29.920006731885021</v>
      </c>
      <c r="Q54">
        <f t="shared" si="9"/>
        <v>436.72230873717405</v>
      </c>
      <c r="R54">
        <f t="shared" si="10"/>
        <v>130.01845675664248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1.5159338875374604</v>
      </c>
      <c r="D55">
        <f t="shared" si="2"/>
        <v>2.8485143769888577</v>
      </c>
      <c r="E55" s="4">
        <f>Input!I56</f>
        <v>1637.0932819999998</v>
      </c>
      <c r="F55">
        <f t="shared" si="3"/>
        <v>1636.2874549999999</v>
      </c>
      <c r="G55">
        <f t="shared" si="4"/>
        <v>2134.6965570769071</v>
      </c>
      <c r="H55">
        <f t="shared" si="5"/>
        <v>248411.63303310887</v>
      </c>
      <c r="I55">
        <f t="shared" si="6"/>
        <v>824196.54086721118</v>
      </c>
      <c r="N55">
        <f>Input!J56</f>
        <v>8.3110805714284197</v>
      </c>
      <c r="O55">
        <f t="shared" si="7"/>
        <v>8.0266709999998476</v>
      </c>
      <c r="P55">
        <f t="shared" si="8"/>
        <v>27.427782379706532</v>
      </c>
      <c r="Q55">
        <f t="shared" si="9"/>
        <v>376.40312276778417</v>
      </c>
      <c r="R55">
        <f t="shared" si="10"/>
        <v>79.394145593004353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1.5450864622977962</v>
      </c>
      <c r="D56">
        <f t="shared" si="2"/>
        <v>2.9883628011918453</v>
      </c>
      <c r="E56" s="4">
        <f>Input!I57</f>
        <v>1644.6143360000001</v>
      </c>
      <c r="F56">
        <f t="shared" si="3"/>
        <v>1643.8085090000002</v>
      </c>
      <c r="G56">
        <f t="shared" si="4"/>
        <v>2151.8283483183395</v>
      </c>
      <c r="H56">
        <f t="shared" si="5"/>
        <v>258084.15714103132</v>
      </c>
      <c r="I56">
        <f t="shared" si="6"/>
        <v>855596.32530845585</v>
      </c>
      <c r="N56">
        <f>Input!J57</f>
        <v>7.5210540000002766</v>
      </c>
      <c r="O56">
        <f t="shared" si="7"/>
        <v>7.2366444285717053</v>
      </c>
      <c r="P56">
        <f t="shared" si="8"/>
        <v>25.019014683737876</v>
      </c>
      <c r="Q56">
        <f t="shared" si="9"/>
        <v>316.21269189181862</v>
      </c>
      <c r="R56">
        <f t="shared" si="10"/>
        <v>42.27043270350228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1.5742390370581321</v>
      </c>
      <c r="D57">
        <f t="shared" si="2"/>
        <v>3.1322696407644983</v>
      </c>
      <c r="E57" s="4">
        <f>Input!I58</f>
        <v>1652.1511904285712</v>
      </c>
      <c r="F57">
        <f t="shared" si="3"/>
        <v>1651.3453634285713</v>
      </c>
      <c r="G57">
        <f t="shared" si="4"/>
        <v>2167.1262121618283</v>
      </c>
      <c r="H57">
        <f t="shared" si="5"/>
        <v>266029.88391999895</v>
      </c>
      <c r="I57">
        <f t="shared" si="6"/>
        <v>884130.923824433</v>
      </c>
      <c r="N57">
        <f>Input!J58</f>
        <v>7.5368544285711323</v>
      </c>
      <c r="O57">
        <f t="shared" si="7"/>
        <v>7.252444857142561</v>
      </c>
      <c r="P57">
        <f t="shared" si="8"/>
        <v>22.709003387625017</v>
      </c>
      <c r="Q57">
        <f t="shared" si="9"/>
        <v>238.90520160623001</v>
      </c>
      <c r="R57">
        <f t="shared" si="10"/>
        <v>17.569177415948989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1.6033916118184677</v>
      </c>
      <c r="D58">
        <f t="shared" si="2"/>
        <v>3.280274241585396</v>
      </c>
      <c r="E58" s="4">
        <f>Input!I59</f>
        <v>1659.6722444285713</v>
      </c>
      <c r="F58">
        <f t="shared" si="3"/>
        <v>1658.8664174285714</v>
      </c>
      <c r="G58">
        <f t="shared" si="4"/>
        <v>2180.7236926964219</v>
      </c>
      <c r="H58">
        <f t="shared" si="5"/>
        <v>272335.01574998518</v>
      </c>
      <c r="I58">
        <f t="shared" si="6"/>
        <v>909886.75758109125</v>
      </c>
      <c r="N58">
        <f>Input!J59</f>
        <v>7.5210540000000492</v>
      </c>
      <c r="O58">
        <f t="shared" si="7"/>
        <v>7.2366444285714779</v>
      </c>
      <c r="P58">
        <f t="shared" si="8"/>
        <v>20.510276076142478</v>
      </c>
      <c r="Q58">
        <f t="shared" si="9"/>
        <v>176.18929711539846</v>
      </c>
      <c r="R58">
        <f t="shared" si="10"/>
        <v>3.9713831619984168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1.6325441865788035</v>
      </c>
      <c r="D59">
        <f t="shared" si="2"/>
        <v>3.432415598506144</v>
      </c>
      <c r="E59" s="4">
        <f>Input!I60</f>
        <v>1667.2407000000001</v>
      </c>
      <c r="F59">
        <f t="shared" si="3"/>
        <v>1666.4348730000002</v>
      </c>
      <c r="G59">
        <f t="shared" si="4"/>
        <v>2192.7540107212094</v>
      </c>
      <c r="H59">
        <f t="shared" si="5"/>
        <v>277011.83473159722</v>
      </c>
      <c r="I59">
        <f t="shared" si="6"/>
        <v>932982.44190436206</v>
      </c>
      <c r="N59">
        <f>Input!J60</f>
        <v>7.5684555714287853</v>
      </c>
      <c r="O59">
        <f t="shared" si="7"/>
        <v>7.2840460000002141</v>
      </c>
      <c r="P59">
        <f t="shared" si="8"/>
        <v>18.432619904609961</v>
      </c>
      <c r="Q59">
        <f t="shared" si="9"/>
        <v>124.29070010654544</v>
      </c>
      <c r="R59">
        <f t="shared" si="10"/>
        <v>7.1949791072596515E-3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1.6616967613391393</v>
      </c>
      <c r="D60">
        <f t="shared" si="2"/>
        <v>3.5887323647825733</v>
      </c>
      <c r="E60" s="4">
        <f>Input!I61</f>
        <v>1674.8881582857143</v>
      </c>
      <c r="F60">
        <f t="shared" si="3"/>
        <v>1674.0823312857144</v>
      </c>
      <c r="G60">
        <f t="shared" si="4"/>
        <v>2203.3484469576329</v>
      </c>
      <c r="H60">
        <f t="shared" si="5"/>
        <v>280122.62119844055</v>
      </c>
      <c r="I60">
        <f t="shared" si="6"/>
        <v>953561.23123569216</v>
      </c>
      <c r="N60">
        <f>Input!J61</f>
        <v>7.647458285714265</v>
      </c>
      <c r="O60">
        <f t="shared" si="7"/>
        <v>7.3630487142856937</v>
      </c>
      <c r="P60">
        <f t="shared" si="8"/>
        <v>16.483170960632943</v>
      </c>
      <c r="Q60">
        <f t="shared" si="9"/>
        <v>83.176629788318024</v>
      </c>
      <c r="R60">
        <f t="shared" si="10"/>
        <v>4.1382632480699426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1.6908493360994752</v>
      </c>
      <c r="D61">
        <f t="shared" si="2"/>
        <v>3.7492628610892873</v>
      </c>
      <c r="E61" s="4">
        <f>Input!I62</f>
        <v>1682.4250127142857</v>
      </c>
      <c r="F61">
        <f t="shared" si="3"/>
        <v>1681.6191857142858</v>
      </c>
      <c r="G61">
        <f t="shared" si="4"/>
        <v>2212.6349344528571</v>
      </c>
      <c r="H61">
        <f t="shared" si="5"/>
        <v>281977.72540838551</v>
      </c>
      <c r="I61">
        <f t="shared" si="6"/>
        <v>971784.06557496148</v>
      </c>
      <c r="N61">
        <f>Input!J62</f>
        <v>7.5368544285713597</v>
      </c>
      <c r="O61">
        <f t="shared" si="7"/>
        <v>7.2524448571427884</v>
      </c>
      <c r="P61">
        <f t="shared" si="8"/>
        <v>14.666553571639744</v>
      </c>
      <c r="Q61">
        <f t="shared" si="9"/>
        <v>54.969008030379698</v>
      </c>
      <c r="R61">
        <f t="shared" si="10"/>
        <v>14.829350369881245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1.7200019108598108</v>
      </c>
      <c r="D62">
        <f t="shared" si="2"/>
        <v>3.9140450841429342</v>
      </c>
      <c r="E62" s="4">
        <f>Input!I63</f>
        <v>1689.5352528571427</v>
      </c>
      <c r="F62">
        <f t="shared" si="3"/>
        <v>1688.7294258571428</v>
      </c>
      <c r="G62">
        <f t="shared" si="4"/>
        <v>2220.7368655559258</v>
      </c>
      <c r="H62">
        <f t="shared" si="5"/>
        <v>283031.91589485417</v>
      </c>
      <c r="I62">
        <f t="shared" si="6"/>
        <v>987823.32978691987</v>
      </c>
      <c r="N62">
        <f>Input!J63</f>
        <v>7.1102401428570374</v>
      </c>
      <c r="O62">
        <f t="shared" si="7"/>
        <v>6.8258305714284662</v>
      </c>
      <c r="P62">
        <f t="shared" si="8"/>
        <v>12.985061072999486</v>
      </c>
      <c r="Q62">
        <f t="shared" si="9"/>
        <v>37.936120371482794</v>
      </c>
      <c r="R62">
        <f t="shared" si="10"/>
        <v>30.607251194729145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1.7491544856201466</v>
      </c>
      <c r="D63">
        <f t="shared" si="2"/>
        <v>4.0831167149575913</v>
      </c>
      <c r="E63" s="4">
        <f>Input!I64</f>
        <v>1696.8034982857141</v>
      </c>
      <c r="F63">
        <f t="shared" si="3"/>
        <v>1695.9976712857142</v>
      </c>
      <c r="G63">
        <f t="shared" si="4"/>
        <v>2227.7721131799854</v>
      </c>
      <c r="H63">
        <f t="shared" si="5"/>
        <v>282784.05705196358</v>
      </c>
      <c r="I63">
        <f t="shared" si="6"/>
        <v>1001857.3914727508</v>
      </c>
      <c r="N63">
        <f>Input!J64</f>
        <v>7.2682454285713902</v>
      </c>
      <c r="O63">
        <f t="shared" si="7"/>
        <v>6.983835857142819</v>
      </c>
      <c r="P63">
        <f t="shared" si="8"/>
        <v>11.438869115913185</v>
      </c>
      <c r="Q63">
        <f t="shared" si="9"/>
        <v>19.84732133675011</v>
      </c>
      <c r="R63">
        <f t="shared" si="10"/>
        <v>50.106210034658766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1.7783070603804825</v>
      </c>
      <c r="D64">
        <f t="shared" si="2"/>
        <v>4.2565151267539294</v>
      </c>
      <c r="E64" s="4">
        <f>Input!I65</f>
        <v>1703.2817171428574</v>
      </c>
      <c r="F64">
        <f t="shared" si="3"/>
        <v>1702.4758901428575</v>
      </c>
      <c r="G64">
        <f t="shared" si="4"/>
        <v>2233.8522609973061</v>
      </c>
      <c r="H64">
        <f t="shared" si="5"/>
        <v>282360.84750244452</v>
      </c>
      <c r="I64">
        <f t="shared" si="6"/>
        <v>1014065.9432804659</v>
      </c>
      <c r="N64">
        <f>Input!J65</f>
        <v>6.4782188571432471</v>
      </c>
      <c r="O64">
        <f t="shared" si="7"/>
        <v>6.1938092857146758</v>
      </c>
      <c r="P64">
        <f t="shared" si="8"/>
        <v>10.026272505800565</v>
      </c>
      <c r="Q64">
        <f t="shared" si="9"/>
        <v>14.687774333311101</v>
      </c>
      <c r="R64">
        <f t="shared" si="10"/>
        <v>72.099978523388657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1.8074596351408183</v>
      </c>
      <c r="D65">
        <f t="shared" si="2"/>
        <v>4.434277392542179</v>
      </c>
      <c r="E65" s="4">
        <f>Input!I66</f>
        <v>1709.1595155714288</v>
      </c>
      <c r="F65">
        <f t="shared" si="3"/>
        <v>1708.3536885714288</v>
      </c>
      <c r="G65">
        <f t="shared" si="4"/>
        <v>2239.0820328471668</v>
      </c>
      <c r="H65">
        <f t="shared" si="5"/>
        <v>281672.57541766629</v>
      </c>
      <c r="I65">
        <f t="shared" si="6"/>
        <v>1024626.142292856</v>
      </c>
      <c r="N65">
        <f>Input!J66</f>
        <v>5.8777984285713956</v>
      </c>
      <c r="O65">
        <f t="shared" si="7"/>
        <v>5.5933888571428243</v>
      </c>
      <c r="P65">
        <f t="shared" si="8"/>
        <v>8.743936791261806</v>
      </c>
      <c r="Q65">
        <f t="shared" si="9"/>
        <v>9.9259522851813831</v>
      </c>
      <c r="R65">
        <f t="shared" si="10"/>
        <v>95.521426100548268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1.8366122099011539</v>
      </c>
      <c r="D66">
        <f t="shared" si="2"/>
        <v>4.6164402923974608</v>
      </c>
      <c r="E66" s="4">
        <f>Input!I67</f>
        <v>1714.6423007142857</v>
      </c>
      <c r="F66">
        <f t="shared" si="3"/>
        <v>1713.8364737142858</v>
      </c>
      <c r="G66">
        <f t="shared" si="4"/>
        <v>2243.5589080330151</v>
      </c>
      <c r="H66">
        <f t="shared" si="5"/>
        <v>280605.85742056044</v>
      </c>
      <c r="I66">
        <f t="shared" si="6"/>
        <v>1033709.5127255862</v>
      </c>
      <c r="N66">
        <f>Input!J67</f>
        <v>5.4827851428569829</v>
      </c>
      <c r="O66">
        <f t="shared" si="7"/>
        <v>5.1983755714284117</v>
      </c>
      <c r="P66">
        <f t="shared" si="8"/>
        <v>7.5871563307850494</v>
      </c>
      <c r="Q66">
        <f t="shared" si="9"/>
        <v>5.7062735162724749</v>
      </c>
      <c r="R66">
        <f t="shared" si="10"/>
        <v>119.47116945403501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1.8657647846614898</v>
      </c>
      <c r="D67">
        <f t="shared" si="2"/>
        <v>4.8030403204447047</v>
      </c>
      <c r="E67" s="4">
        <f>Input!I68</f>
        <v>1719.2718570000002</v>
      </c>
      <c r="F67">
        <f t="shared" si="3"/>
        <v>1718.4660300000003</v>
      </c>
      <c r="G67">
        <f t="shared" si="4"/>
        <v>2247.3729063739152</v>
      </c>
      <c r="H67">
        <f t="shared" si="5"/>
        <v>279742.48387561168</v>
      </c>
      <c r="I67">
        <f t="shared" si="6"/>
        <v>1041479.5584110515</v>
      </c>
      <c r="N67">
        <f>Input!J68</f>
        <v>4.6295562857144432</v>
      </c>
      <c r="O67">
        <f t="shared" si="7"/>
        <v>4.345146714285872</v>
      </c>
      <c r="P67">
        <f t="shared" si="8"/>
        <v>6.5501113011850123</v>
      </c>
      <c r="Q67">
        <f t="shared" si="9"/>
        <v>4.8618688294792962</v>
      </c>
      <c r="R67">
        <f t="shared" si="10"/>
        <v>143.21703103630739</v>
      </c>
    </row>
    <row r="68" spans="1:18" x14ac:dyDescent="0.25">
      <c r="A68">
        <f>Input!G69</f>
        <v>65</v>
      </c>
      <c r="B68">
        <f t="shared" ref="B68:B83" si="11">A68-$A$3</f>
        <v>65</v>
      </c>
      <c r="C68">
        <f t="shared" ref="C68:C83" si="12">B68*$AA$3</f>
        <v>1.8949173594218256</v>
      </c>
      <c r="D68">
        <f t="shared" ref="D68:D83" si="13">POWER(C68,$AB$3)</f>
        <v>4.9941136915691597</v>
      </c>
      <c r="E68" s="4">
        <f>Input!I69</f>
        <v>1723.7276074285714</v>
      </c>
      <c r="F68">
        <f t="shared" ref="F68:F83" si="14">E68-$E$3</f>
        <v>1722.9217804285715</v>
      </c>
      <c r="G68">
        <f t="shared" ref="G68:G83" si="15">$Z$3*(1-EXP(-1*D68))</f>
        <v>2250.6065248538939</v>
      </c>
      <c r="H68">
        <f t="shared" ref="H68:H83" si="16">(F68-G68)^2</f>
        <v>278451.18949921778</v>
      </c>
      <c r="I68">
        <f t="shared" ref="I68:I83" si="17">(G68-$J$4)^2</f>
        <v>1048090.0179427317</v>
      </c>
      <c r="N68">
        <f>Input!J69</f>
        <v>4.4557504285712639</v>
      </c>
      <c r="O68">
        <f t="shared" ref="O68:O83" si="18">N68-$N$3</f>
        <v>4.1713408571426926</v>
      </c>
      <c r="P68">
        <f t="shared" ref="P68:P83" si="19">POWER(C68,$AB$3)*EXP(-D68)*$Z$3*$AA$3*$AB$3</f>
        <v>5.6261170253686119</v>
      </c>
      <c r="Q68">
        <f t="shared" ref="Q68:Q83" si="20">(O68-P68)^2</f>
        <v>2.1163736996380882</v>
      </c>
      <c r="R68">
        <f t="shared" ref="R68:R83" si="21">(P68-$S$4)^2</f>
        <v>166.18628866629737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1.9240699341821612</v>
      </c>
      <c r="D69">
        <f t="shared" si="13"/>
        <v>5.1896963478673825</v>
      </c>
      <c r="E69" s="4">
        <f>Input!I70</f>
        <v>1728.4677674285715</v>
      </c>
      <c r="F69">
        <f t="shared" si="14"/>
        <v>1727.6619404285716</v>
      </c>
      <c r="G69">
        <f t="shared" si="15"/>
        <v>2253.3348064511174</v>
      </c>
      <c r="H69">
        <f t="shared" si="16"/>
        <v>276331.96207235742</v>
      </c>
      <c r="I69">
        <f t="shared" si="17"/>
        <v>1053683.687204039</v>
      </c>
      <c r="N69">
        <f>Input!J70</f>
        <v>4.7401600000000599</v>
      </c>
      <c r="O69">
        <f t="shared" si="18"/>
        <v>4.4557504285714886</v>
      </c>
      <c r="P69">
        <f t="shared" si="19"/>
        <v>4.8078600325642924</v>
      </c>
      <c r="Q69">
        <f t="shared" si="20"/>
        <v>0.12398117322396909</v>
      </c>
      <c r="R69">
        <f t="shared" si="21"/>
        <v>187.95266863142038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1.953222508942497</v>
      </c>
      <c r="D70">
        <f t="shared" si="13"/>
        <v>5.3898239648525852</v>
      </c>
      <c r="E70" s="4">
        <f>Input!I71</f>
        <v>1732.3072969999998</v>
      </c>
      <c r="F70">
        <f t="shared" si="14"/>
        <v>1731.5014699999999</v>
      </c>
      <c r="G70">
        <f t="shared" si="15"/>
        <v>2255.6255211729599</v>
      </c>
      <c r="H70">
        <f t="shared" si="16"/>
        <v>274706.02101795556</v>
      </c>
      <c r="I70">
        <f t="shared" si="17"/>
        <v>1058391.7304774108</v>
      </c>
      <c r="N70">
        <f>Input!J71</f>
        <v>3.8395295714283293</v>
      </c>
      <c r="O70">
        <f t="shared" si="18"/>
        <v>3.555119999999758</v>
      </c>
      <c r="P70">
        <f t="shared" si="19"/>
        <v>4.087616367594527</v>
      </c>
      <c r="Q70">
        <f t="shared" si="20"/>
        <v>0.28355238150162326</v>
      </c>
      <c r="R70">
        <f t="shared" si="21"/>
        <v>208.21990031506718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1.9823750837028329</v>
      </c>
      <c r="D71">
        <f t="shared" si="13"/>
        <v>5.5945319574272148</v>
      </c>
      <c r="E71" s="4">
        <f>Input!I72</f>
        <v>1736.6524437142855</v>
      </c>
      <c r="F71">
        <f t="shared" si="14"/>
        <v>1735.8466167142856</v>
      </c>
      <c r="G71">
        <f t="shared" si="15"/>
        <v>2257.5394394002924</v>
      </c>
      <c r="H71">
        <f t="shared" si="16"/>
        <v>272163.40124209336</v>
      </c>
      <c r="I71">
        <f t="shared" si="17"/>
        <v>1062333.401551777</v>
      </c>
      <c r="N71">
        <f>Input!J72</f>
        <v>4.3451467142856472</v>
      </c>
      <c r="O71">
        <f t="shared" si="18"/>
        <v>4.060737142857076</v>
      </c>
      <c r="P71">
        <f t="shared" si="19"/>
        <v>3.4574487863699277</v>
      </c>
      <c r="Q71">
        <f t="shared" si="20"/>
        <v>0.3639568410729645</v>
      </c>
      <c r="R71">
        <f t="shared" si="21"/>
        <v>226.8034295487989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2.0115276584631685</v>
      </c>
      <c r="D72">
        <f t="shared" si="13"/>
        <v>5.8038554856348847</v>
      </c>
      <c r="E72" s="4">
        <f>Input!I73</f>
        <v>1740.9817899999998</v>
      </c>
      <c r="F72">
        <f t="shared" si="14"/>
        <v>1740.1759629999999</v>
      </c>
      <c r="G72">
        <f t="shared" si="15"/>
        <v>2259.1306782684928</v>
      </c>
      <c r="H72">
        <f t="shared" si="16"/>
        <v>269313.99649940256</v>
      </c>
      <c r="I72">
        <f t="shared" si="17"/>
        <v>1065616.0993646549</v>
      </c>
      <c r="N72">
        <f>Input!J73</f>
        <v>4.3293462857143368</v>
      </c>
      <c r="O72">
        <f t="shared" si="18"/>
        <v>4.0449367142857655</v>
      </c>
      <c r="P72">
        <f t="shared" si="19"/>
        <v>2.9093805670863104</v>
      </c>
      <c r="Q72">
        <f t="shared" si="20"/>
        <v>1.2894877634424704</v>
      </c>
      <c r="R72">
        <f t="shared" si="21"/>
        <v>243.61161688349566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2.0406802332235046</v>
      </c>
      <c r="D73">
        <f t="shared" si="13"/>
        <v>6.0178294602029112</v>
      </c>
      <c r="E73" s="4">
        <f>Input!I74</f>
        <v>1745.1057292857145</v>
      </c>
      <c r="F73">
        <f t="shared" si="14"/>
        <v>1744.2999022857146</v>
      </c>
      <c r="G73">
        <f t="shared" si="15"/>
        <v>2260.4471028891821</v>
      </c>
      <c r="H73">
        <f t="shared" si="16"/>
        <v>266407.93269079621</v>
      </c>
      <c r="I73">
        <f t="shared" si="17"/>
        <v>1068335.6879356531</v>
      </c>
      <c r="N73">
        <f>Input!J74</f>
        <v>4.1239392857146413</v>
      </c>
      <c r="O73">
        <f t="shared" si="18"/>
        <v>3.83952971428607</v>
      </c>
      <c r="P73">
        <f t="shared" si="19"/>
        <v>2.4355446919709238</v>
      </c>
      <c r="Q73">
        <f t="shared" si="20"/>
        <v>1.9711739428852617</v>
      </c>
      <c r="R73">
        <f t="shared" si="21"/>
        <v>258.62745728418963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2.0698328079838402</v>
      </c>
      <c r="D74">
        <f t="shared" si="13"/>
        <v>6.2364885478859406</v>
      </c>
      <c r="E74" s="4">
        <f>Input!I75</f>
        <v>1750.0196952857145</v>
      </c>
      <c r="F74">
        <f t="shared" si="14"/>
        <v>1749.2138682857146</v>
      </c>
      <c r="G74">
        <f t="shared" si="15"/>
        <v>2261.5307656473174</v>
      </c>
      <c r="H74">
        <f t="shared" si="16"/>
        <v>262468.60332221899</v>
      </c>
      <c r="I74">
        <f t="shared" si="17"/>
        <v>1070577.0169680382</v>
      </c>
      <c r="N74">
        <f>Input!J75</f>
        <v>4.9139660000000731</v>
      </c>
      <c r="O74">
        <f t="shared" si="18"/>
        <v>4.6295564285715018</v>
      </c>
      <c r="P74">
        <f t="shared" si="19"/>
        <v>2.0283080820010362</v>
      </c>
      <c r="Q74">
        <f t="shared" si="20"/>
        <v>6.7664929605355812</v>
      </c>
      <c r="R74">
        <f t="shared" si="21"/>
        <v>271.89157454205508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2.0989853827441758</v>
      </c>
      <c r="D75">
        <f t="shared" si="13"/>
        <v>6.4598671766206435</v>
      </c>
      <c r="E75" s="4">
        <f>Input!I76</f>
        <v>1754.9652622857143</v>
      </c>
      <c r="F75">
        <f t="shared" si="14"/>
        <v>1754.1594352857144</v>
      </c>
      <c r="G75">
        <f t="shared" si="15"/>
        <v>2262.4183684958293</v>
      </c>
      <c r="H75">
        <f t="shared" si="16"/>
        <v>258327.1431878841</v>
      </c>
      <c r="I75">
        <f t="shared" si="17"/>
        <v>1072414.5869171987</v>
      </c>
      <c r="N75">
        <f>Input!J76</f>
        <v>4.9455669999997554</v>
      </c>
      <c r="O75">
        <f t="shared" si="18"/>
        <v>4.6611574285711841</v>
      </c>
      <c r="P75">
        <f t="shared" si="19"/>
        <v>1.6803713742202546</v>
      </c>
      <c r="Q75">
        <f t="shared" si="20"/>
        <v>8.8850855018129806</v>
      </c>
      <c r="R75">
        <f t="shared" si="21"/>
        <v>283.4869852183034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2.1281379575045118</v>
      </c>
      <c r="D76">
        <f t="shared" si="13"/>
        <v>6.6879995405005896</v>
      </c>
      <c r="E76" s="4">
        <f>Input!I77</f>
        <v>1759.8002255714284</v>
      </c>
      <c r="F76">
        <f t="shared" si="14"/>
        <v>1758.9943985714285</v>
      </c>
      <c r="G76">
        <f t="shared" si="15"/>
        <v>2263.141735021884</v>
      </c>
      <c r="H76">
        <f t="shared" si="16"/>
        <v>254164.53685008871</v>
      </c>
      <c r="I76">
        <f t="shared" si="17"/>
        <v>1073913.3100626462</v>
      </c>
      <c r="N76">
        <f>Input!J77</f>
        <v>4.8349632857141387</v>
      </c>
      <c r="O76">
        <f t="shared" si="18"/>
        <v>4.5505537142855674</v>
      </c>
      <c r="P76">
        <f t="shared" si="19"/>
        <v>1.3848454037642541</v>
      </c>
      <c r="Q76">
        <f t="shared" si="20"/>
        <v>10.021709107303707</v>
      </c>
      <c r="R76">
        <f t="shared" si="21"/>
        <v>293.52590475644888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2.1572905322648475</v>
      </c>
      <c r="D77">
        <f t="shared" si="13"/>
        <v>6.9209196045800825</v>
      </c>
      <c r="E77" s="4">
        <f>Input!I78</f>
        <v>1765.0934044285716</v>
      </c>
      <c r="F77">
        <f t="shared" si="14"/>
        <v>1764.2875774285717</v>
      </c>
      <c r="G77">
        <f t="shared" si="15"/>
        <v>2263.7282809902545</v>
      </c>
      <c r="H77">
        <f t="shared" si="16"/>
        <v>249441.01637418868</v>
      </c>
      <c r="I77">
        <f t="shared" si="17"/>
        <v>1075129.3267938159</v>
      </c>
      <c r="N77">
        <f>Input!J78</f>
        <v>5.2931788571431753</v>
      </c>
      <c r="O77">
        <f t="shared" si="18"/>
        <v>5.008769285714604</v>
      </c>
      <c r="P77">
        <f t="shared" si="19"/>
        <v>1.135306083939956</v>
      </c>
      <c r="Q77">
        <f t="shared" si="20"/>
        <v>15.003717175502306</v>
      </c>
      <c r="R77">
        <f t="shared" si="21"/>
        <v>302.13868819409532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2.1864431070251835</v>
      </c>
      <c r="D78">
        <f t="shared" si="13"/>
        <v>7.1586611095150392</v>
      </c>
      <c r="E78" s="4">
        <f>Input!I79</f>
        <v>1770.9080007142857</v>
      </c>
      <c r="F78">
        <f t="shared" si="14"/>
        <v>1770.1021737142858</v>
      </c>
      <c r="G78">
        <f t="shared" si="15"/>
        <v>2264.2014740054465</v>
      </c>
      <c r="H78">
        <f t="shared" si="16"/>
        <v>244134.11854821461</v>
      </c>
      <c r="I78">
        <f t="shared" si="17"/>
        <v>1076110.843647684</v>
      </c>
      <c r="N78">
        <f>Input!J79</f>
        <v>5.8145962857140603</v>
      </c>
      <c r="O78">
        <f t="shared" si="18"/>
        <v>5.530186714285489</v>
      </c>
      <c r="P78">
        <f t="shared" si="19"/>
        <v>0.92582976817062501</v>
      </c>
      <c r="Q78">
        <f t="shared" si="20"/>
        <v>21.200102887236195</v>
      </c>
      <c r="R78">
        <f t="shared" si="21"/>
        <v>309.46486057704425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2.2155956817855191</v>
      </c>
      <c r="D79">
        <f t="shared" si="13"/>
        <v>7.4012575760485531</v>
      </c>
      <c r="E79" s="4">
        <f>Input!I80</f>
        <v>1776.7699985714285</v>
      </c>
      <c r="F79">
        <f t="shared" si="14"/>
        <v>1775.9641715714286</v>
      </c>
      <c r="G79">
        <f t="shared" si="15"/>
        <v>2264.5812748118024</v>
      </c>
      <c r="H79">
        <f t="shared" si="16"/>
        <v>238746.67357901411</v>
      </c>
      <c r="I79">
        <f t="shared" si="17"/>
        <v>1076898.9664217951</v>
      </c>
      <c r="N79">
        <f>Input!J80</f>
        <v>5.8619978571427964</v>
      </c>
      <c r="O79">
        <f t="shared" si="18"/>
        <v>5.5775882857142252</v>
      </c>
      <c r="P79">
        <f t="shared" si="19"/>
        <v>0.75101143380047619</v>
      </c>
      <c r="Q79">
        <f t="shared" si="20"/>
        <v>23.295844107429634</v>
      </c>
      <c r="R79">
        <f t="shared" si="21"/>
        <v>315.64609511972907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2.2447482565458547</v>
      </c>
      <c r="D80">
        <f t="shared" si="13"/>
        <v>7.6487423093483997</v>
      </c>
      <c r="E80" s="4">
        <f>Input!I81</f>
        <v>1782.8848049999999</v>
      </c>
      <c r="F80">
        <f t="shared" si="14"/>
        <v>1782.078978</v>
      </c>
      <c r="G80">
        <f t="shared" si="15"/>
        <v>2264.8845545189265</v>
      </c>
      <c r="H80">
        <f t="shared" si="16"/>
        <v>233101.224717773</v>
      </c>
      <c r="I80">
        <f t="shared" si="17"/>
        <v>1077528.5078059556</v>
      </c>
      <c r="N80">
        <f>Input!J81</f>
        <v>6.1148064285714554</v>
      </c>
      <c r="O80">
        <f t="shared" si="18"/>
        <v>5.8303968571428841</v>
      </c>
      <c r="P80">
        <f t="shared" si="19"/>
        <v>0.60596816091881289</v>
      </c>
      <c r="Q80">
        <f t="shared" si="20"/>
        <v>27.294655201929544</v>
      </c>
      <c r="R80">
        <f t="shared" si="21"/>
        <v>320.82093547124413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2.2739008313061908</v>
      </c>
      <c r="D81">
        <f t="shared" si="13"/>
        <v>7.9011484032031731</v>
      </c>
      <c r="E81" s="4">
        <f>Input!I82</f>
        <v>1788.5729969999998</v>
      </c>
      <c r="F81">
        <f t="shared" si="14"/>
        <v>1787.7671699999999</v>
      </c>
      <c r="G81">
        <f t="shared" si="15"/>
        <v>2265.1254836597691</v>
      </c>
      <c r="H81">
        <f t="shared" si="16"/>
        <v>227870.95962009864</v>
      </c>
      <c r="I81">
        <f t="shared" si="17"/>
        <v>1078028.7543638335</v>
      </c>
      <c r="N81">
        <f>Input!J82</f>
        <v>5.6881919999998445</v>
      </c>
      <c r="O81">
        <f t="shared" si="18"/>
        <v>5.4037824285712732</v>
      </c>
      <c r="P81">
        <f t="shared" si="19"/>
        <v>0.48633040431600955</v>
      </c>
      <c r="Q81">
        <f t="shared" si="20"/>
        <v>24.181334410852187</v>
      </c>
      <c r="R81">
        <f t="shared" si="21"/>
        <v>325.12102602889894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2.3030534060665264</v>
      </c>
      <c r="D82">
        <f t="shared" si="13"/>
        <v>8.1585087440834538</v>
      </c>
      <c r="E82" s="4">
        <f>Input!I83</f>
        <v>1794.197987</v>
      </c>
      <c r="F82">
        <f t="shared" si="14"/>
        <v>1793.3921600000001</v>
      </c>
      <c r="G82">
        <f t="shared" si="15"/>
        <v>2265.3158904340048</v>
      </c>
      <c r="H82">
        <f t="shared" si="16"/>
        <v>222712.00734674715</v>
      </c>
      <c r="I82">
        <f t="shared" si="17"/>
        <v>1078424.1823324542</v>
      </c>
      <c r="N82">
        <f>Input!J83</f>
        <v>5.6249900000002526</v>
      </c>
      <c r="O82">
        <f t="shared" si="18"/>
        <v>5.3405804285716814</v>
      </c>
      <c r="P82">
        <f t="shared" si="19"/>
        <v>0.38822349049454058</v>
      </c>
      <c r="Q82">
        <f t="shared" si="20"/>
        <v>24.525839242120789</v>
      </c>
      <c r="R82">
        <f t="shared" si="21"/>
        <v>328.66860463947626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2.332205980826862</v>
      </c>
      <c r="D83">
        <f t="shared" si="13"/>
        <v>8.4208560150740777</v>
      </c>
      <c r="E83" s="4">
        <f>Input!I84</f>
        <v>1799.6649715714286</v>
      </c>
      <c r="F83">
        <f t="shared" si="14"/>
        <v>1798.8591445714287</v>
      </c>
      <c r="G83">
        <f t="shared" si="15"/>
        <v>2265.4655867442198</v>
      </c>
      <c r="H83">
        <f t="shared" si="16"/>
        <v>217721.57187715019</v>
      </c>
      <c r="I83">
        <f t="shared" si="17"/>
        <v>1078735.1156073827</v>
      </c>
      <c r="N83">
        <f>Input!J84</f>
        <v>5.4669845714286112</v>
      </c>
      <c r="O83">
        <f t="shared" si="18"/>
        <v>5.1825750000000399</v>
      </c>
      <c r="P83">
        <f t="shared" si="19"/>
        <v>0.30824163249777403</v>
      </c>
      <c r="Q83">
        <f t="shared" si="20"/>
        <v>23.759125777545979</v>
      </c>
      <c r="R83">
        <f t="shared" si="21"/>
        <v>331.57501907825082</v>
      </c>
    </row>
    <row r="84" spans="1:18" x14ac:dyDescent="0.25">
      <c r="A84">
        <f>Input!G85</f>
        <v>81</v>
      </c>
      <c r="E84" s="4">
        <f>Input!I85</f>
        <v>1804.8317460000003</v>
      </c>
      <c r="N84">
        <f>Input!J85</f>
        <v>5.1667744285716708</v>
      </c>
    </row>
    <row r="85" spans="1:18" x14ac:dyDescent="0.25">
      <c r="A85">
        <f>Input!G86</f>
        <v>82</v>
      </c>
      <c r="E85" s="4">
        <f>Input!I86</f>
        <v>1809.3348981428569</v>
      </c>
      <c r="N85">
        <f>Input!J86</f>
        <v>4.5031521428566066</v>
      </c>
    </row>
    <row r="86" spans="1:18" x14ac:dyDescent="0.25">
      <c r="A86">
        <f>Input!G87</f>
        <v>83</v>
      </c>
      <c r="E86" s="4">
        <f>Input!I87</f>
        <v>1813.4588374285711</v>
      </c>
      <c r="N86">
        <f>Input!J87</f>
        <v>4.1239392857141866</v>
      </c>
    </row>
    <row r="87" spans="1:18" x14ac:dyDescent="0.25">
      <c r="A87">
        <f>Input!G88</f>
        <v>84</v>
      </c>
      <c r="E87" s="4">
        <f>Input!I88</f>
        <v>1817.7249815714288</v>
      </c>
      <c r="N87">
        <f>Input!J88</f>
        <v>4.2661441428576836</v>
      </c>
    </row>
    <row r="88" spans="1:18" x14ac:dyDescent="0.25">
      <c r="A88">
        <f>Input!G89</f>
        <v>85</v>
      </c>
      <c r="E88" s="4">
        <f>Input!I89</f>
        <v>1821.4539075714285</v>
      </c>
      <c r="N88">
        <f>Input!J89</f>
        <v>3.7289259999997739</v>
      </c>
    </row>
    <row r="89" spans="1:18" x14ac:dyDescent="0.25">
      <c r="A89">
        <f>Input!G90</f>
        <v>86</v>
      </c>
      <c r="E89" s="4">
        <f>Input!I90</f>
        <v>1825.2144345714289</v>
      </c>
      <c r="N89">
        <f>Input!J90</f>
        <v>3.7605270000003657</v>
      </c>
    </row>
    <row r="90" spans="1:18" x14ac:dyDescent="0.25">
      <c r="A90">
        <f>Input!G91</f>
        <v>87</v>
      </c>
      <c r="E90" s="4">
        <f>Input!I91</f>
        <v>1828.7537541428574</v>
      </c>
      <c r="N90">
        <f>Input!J91</f>
        <v>3.5393195714284502</v>
      </c>
    </row>
    <row r="91" spans="1:18" x14ac:dyDescent="0.25">
      <c r="A91">
        <f>Input!G92</f>
        <v>88</v>
      </c>
      <c r="E91" s="4">
        <f>Input!I92</f>
        <v>1832.2140710000001</v>
      </c>
      <c r="N91">
        <f>Input!J92</f>
        <v>3.4603168571427432</v>
      </c>
    </row>
    <row r="92" spans="1:18" x14ac:dyDescent="0.25">
      <c r="A92">
        <f>Input!G93</f>
        <v>89</v>
      </c>
      <c r="E92" s="4">
        <f>Input!I93</f>
        <v>1835.3583771428571</v>
      </c>
      <c r="N92">
        <f>Input!J93</f>
        <v>3.1443061428569763</v>
      </c>
    </row>
    <row r="93" spans="1:18" x14ac:dyDescent="0.25">
      <c r="A93">
        <f>Input!G94</f>
        <v>90</v>
      </c>
      <c r="E93" s="4">
        <f>Input!I94</f>
        <v>1838.9608988571431</v>
      </c>
      <c r="N93">
        <f>Input!J94</f>
        <v>3.6025217142860129</v>
      </c>
    </row>
    <row r="94" spans="1:18" x14ac:dyDescent="0.25">
      <c r="A94">
        <f>Input!G95</f>
        <v>91</v>
      </c>
      <c r="E94" s="4">
        <f>Input!I95</f>
        <v>1842.0262022857144</v>
      </c>
      <c r="N94">
        <f>Input!J95</f>
        <v>3.0653034285712693</v>
      </c>
    </row>
    <row r="95" spans="1:18" x14ac:dyDescent="0.25">
      <c r="A95">
        <f>Input!G96</f>
        <v>92</v>
      </c>
      <c r="E95" s="4">
        <f>Input!I96</f>
        <v>1845.2179099999998</v>
      </c>
      <c r="N95">
        <f>Input!J96</f>
        <v>3.1917077142854851</v>
      </c>
    </row>
    <row r="96" spans="1:18" x14ac:dyDescent="0.25">
      <c r="A96">
        <f>Input!G97</f>
        <v>93</v>
      </c>
      <c r="E96" s="4">
        <f>Input!I97</f>
        <v>1848.0620059999999</v>
      </c>
      <c r="N96">
        <f>Input!J97</f>
        <v>2.8440960000000359</v>
      </c>
    </row>
    <row r="97" spans="1:14" x14ac:dyDescent="0.25">
      <c r="A97">
        <f>Input!G98</f>
        <v>94</v>
      </c>
      <c r="E97" s="4">
        <f>Input!I98</f>
        <v>1850.8587004285714</v>
      </c>
      <c r="N97">
        <f>Input!J98</f>
        <v>2.7966944285715272</v>
      </c>
    </row>
    <row r="98" spans="1:14" x14ac:dyDescent="0.25">
      <c r="A98">
        <f>Input!G99</f>
        <v>95</v>
      </c>
      <c r="E98" s="4">
        <f>Input!I99</f>
        <v>1853.8292007142859</v>
      </c>
      <c r="N98">
        <f>Input!J99</f>
        <v>2.9705002857144791</v>
      </c>
    </row>
    <row r="99" spans="1:14" x14ac:dyDescent="0.25">
      <c r="A99">
        <f>Input!G100</f>
        <v>96</v>
      </c>
      <c r="E99" s="4">
        <f>Input!I100</f>
        <v>1857.1947144285714</v>
      </c>
      <c r="N99">
        <f>Input!J100</f>
        <v>3.3655137142854983</v>
      </c>
    </row>
    <row r="100" spans="1:14" x14ac:dyDescent="0.25">
      <c r="A100">
        <f>Input!G101</f>
        <v>97</v>
      </c>
      <c r="E100" s="4">
        <f>Input!I101</f>
        <v>1859.8966055714286</v>
      </c>
      <c r="N100">
        <f>Input!J101</f>
        <v>2.701891142857221</v>
      </c>
    </row>
    <row r="101" spans="1:14" x14ac:dyDescent="0.25">
      <c r="A101">
        <f>Input!G102</f>
        <v>98</v>
      </c>
      <c r="E101" s="4">
        <f>Input!I102</f>
        <v>1863.609731</v>
      </c>
      <c r="N101">
        <f>Input!J102</f>
        <v>3.7131254285714022</v>
      </c>
    </row>
    <row r="102" spans="1:14" x14ac:dyDescent="0.25">
      <c r="A102">
        <f>Input!G103</f>
        <v>99</v>
      </c>
      <c r="E102" s="4">
        <f>Input!I103</f>
        <v>1867.0858484285716</v>
      </c>
      <c r="N102">
        <f>Input!J103</f>
        <v>3.4761174285715697</v>
      </c>
    </row>
    <row r="103" spans="1:14" x14ac:dyDescent="0.25">
      <c r="A103">
        <f>Input!G104</f>
        <v>100</v>
      </c>
      <c r="E103" s="4">
        <f>Input!I104</f>
        <v>1870.7831732857142</v>
      </c>
      <c r="N103">
        <f>Input!J104</f>
        <v>3.6973248571425756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C1" workbookViewId="0">
      <selection activeCell="D1" sqref="D1:L1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 t="s">
        <v>18</v>
      </c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463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0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Input!I4</f>
        <v>0.80582699999999996</v>
      </c>
      <c r="F3">
        <f>E3-$E$3</f>
        <v>0</v>
      </c>
      <c r="G3">
        <f>P3</f>
        <v>0</v>
      </c>
      <c r="H3">
        <f>(F3-G3)^2</f>
        <v>0</v>
      </c>
      <c r="I3">
        <f>(G3-$J$4)^2</f>
        <v>1174424.5255706995</v>
      </c>
      <c r="J3" s="2" t="s">
        <v>11</v>
      </c>
      <c r="K3" s="23">
        <f>SUM(H3:H161)</f>
        <v>127096683.09175135</v>
      </c>
      <c r="L3">
        <f>1-(K3/K5)</f>
        <v>-0.46144772462641481</v>
      </c>
      <c r="N3" s="4">
        <f>Input!J4</f>
        <v>0.28440957142857137</v>
      </c>
      <c r="O3">
        <f>N3-$N$3</f>
        <v>0</v>
      </c>
      <c r="P3" s="4">
        <v>0</v>
      </c>
      <c r="Q3">
        <f>(O3-P3)^2</f>
        <v>0</v>
      </c>
      <c r="R3">
        <f>(O3-$S$4)^2</f>
        <v>471.73124706082547</v>
      </c>
      <c r="S3" s="2" t="s">
        <v>11</v>
      </c>
      <c r="T3" s="23">
        <f>SUM(Q4:Q167)</f>
        <v>90035.962551116492</v>
      </c>
      <c r="U3">
        <f>1-(T3/T5)</f>
        <v>-0.8145210475552207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Input!G5</f>
        <v>1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-2.6035722160978754</v>
      </c>
      <c r="E4" s="4">
        <f>Input!I5</f>
        <v>1.1060371428571429</v>
      </c>
      <c r="F4">
        <f t="shared" ref="F4:F67" si="3">E4-$E$3</f>
        <v>0.30021014285714298</v>
      </c>
      <c r="G4">
        <f>P4</f>
        <v>2.1370326615924773</v>
      </c>
      <c r="H4">
        <f>(F4-G4)^2</f>
        <v>3.3739169653332182</v>
      </c>
      <c r="I4">
        <f t="shared" ref="I4:I67" si="4">(G4-$J$4)^2</f>
        <v>1169797.2507453768</v>
      </c>
      <c r="J4">
        <f>AVERAGE(F3:F161)</f>
        <v>1083.7086903641123</v>
      </c>
      <c r="K4" t="s">
        <v>5</v>
      </c>
      <c r="L4" t="s">
        <v>6</v>
      </c>
      <c r="N4" s="4">
        <f>Input!J5</f>
        <v>0.30021014285714298</v>
      </c>
      <c r="O4">
        <f>N4-$N$3</f>
        <v>1.5800571428571608E-2</v>
      </c>
      <c r="P4">
        <f>$Y$3*((1/$AA$3)*(1/SQRT(2*PI()))*EXP(-1*D4*D4/2))</f>
        <v>2.1370326615924773</v>
      </c>
      <c r="Q4">
        <f>(O4-P4)^2</f>
        <v>4.4996255803411325</v>
      </c>
      <c r="R4">
        <f t="shared" ref="R4:R67" si="5">(O4-$S$4)^2</f>
        <v>471.04513964916254</v>
      </c>
      <c r="S4">
        <f>AVERAGE(O3:O167)</f>
        <v>21.719374923344951</v>
      </c>
      <c r="T4" t="s">
        <v>5</v>
      </c>
      <c r="U4" t="s">
        <v>6</v>
      </c>
    </row>
    <row r="5" spans="1:27" ht="14.45" x14ac:dyDescent="0.3">
      <c r="A5">
        <f>Input!G6</f>
        <v>2</v>
      </c>
      <c r="B5">
        <f t="shared" si="0"/>
        <v>2</v>
      </c>
      <c r="C5">
        <f t="shared" si="1"/>
        <v>7.3890560989306504</v>
      </c>
      <c r="D5" s="4">
        <f t="shared" si="2"/>
        <v>-2.2252428059601774</v>
      </c>
      <c r="E5" s="4">
        <f>Input!I6</f>
        <v>1.5326515714285713</v>
      </c>
      <c r="F5">
        <f t="shared" si="3"/>
        <v>0.72682457142857138</v>
      </c>
      <c r="G5">
        <f>G4+P5</f>
        <v>7.4644130315874202</v>
      </c>
      <c r="H5">
        <f t="shared" ref="H5:H68" si="6">(F5-G5)^2</f>
        <v>45.39509825846568</v>
      </c>
      <c r="I5">
        <f t="shared" si="4"/>
        <v>1158301.7444910088</v>
      </c>
      <c r="K5">
        <f>SUM(I3:I161)</f>
        <v>86966287.57230483</v>
      </c>
      <c r="L5">
        <f>1-((1-L3)*(W3-1)/(W3-1-1))</f>
        <v>-0.47994706291282507</v>
      </c>
      <c r="N5" s="4">
        <f>Input!J6</f>
        <v>0.42661442857142839</v>
      </c>
      <c r="O5">
        <f t="shared" ref="O5:O68" si="7">N5-$N$3</f>
        <v>0.14220485714285702</v>
      </c>
      <c r="P5">
        <f t="shared" ref="P5:P68" si="8">$Y$3*((1/$AA$3)*(1/SQRT(2*PI()))*EXP(-1*D5*D5/2))</f>
        <v>5.3273803699949429</v>
      </c>
      <c r="Q5">
        <f t="shared" ref="Q5:Q68" si="9">(O5-P5)^2</f>
        <v>26.886045099080896</v>
      </c>
      <c r="R5">
        <f t="shared" si="5"/>
        <v>465.57426806580764</v>
      </c>
      <c r="T5">
        <f>SUM(R4:R167)</f>
        <v>49619.684859773697</v>
      </c>
      <c r="U5">
        <f>1-((1-U3)*(Y3-1)/(Y3-1-1))</f>
        <v>-0.81544752246531815</v>
      </c>
    </row>
    <row r="6" spans="1:27" ht="14.45" x14ac:dyDescent="0.3">
      <c r="A6">
        <f>Input!G7</f>
        <v>3</v>
      </c>
      <c r="B6">
        <f t="shared" si="0"/>
        <v>3</v>
      </c>
      <c r="C6">
        <f t="shared" si="1"/>
        <v>20.085536923187668</v>
      </c>
      <c r="D6" s="4">
        <f t="shared" si="2"/>
        <v>-1.1968368452112441</v>
      </c>
      <c r="E6" s="4">
        <f>Input!I7</f>
        <v>2.1330718571428569</v>
      </c>
      <c r="F6">
        <f t="shared" si="3"/>
        <v>1.327244857142857</v>
      </c>
      <c r="G6">
        <f t="shared" ref="G6:G69" si="10">G5+P6</f>
        <v>38.418442554684681</v>
      </c>
      <c r="H6">
        <f t="shared" si="6"/>
        <v>1375.7569466381319</v>
      </c>
      <c r="I6">
        <f t="shared" si="4"/>
        <v>1092631.7021654947</v>
      </c>
      <c r="N6" s="4">
        <f>Input!J7</f>
        <v>0.60042028571428552</v>
      </c>
      <c r="O6">
        <f t="shared" si="7"/>
        <v>0.31601071428571414</v>
      </c>
      <c r="P6">
        <f t="shared" si="8"/>
        <v>30.954029523097262</v>
      </c>
      <c r="Q6">
        <f t="shared" si="9"/>
        <v>938.68819652909019</v>
      </c>
      <c r="R6">
        <f t="shared" si="5"/>
        <v>458.10399946563797</v>
      </c>
    </row>
    <row r="7" spans="1:27" ht="14.45" x14ac:dyDescent="0.3">
      <c r="A7">
        <f>Input!G8</f>
        <v>4</v>
      </c>
      <c r="B7">
        <f t="shared" si="0"/>
        <v>4</v>
      </c>
      <c r="C7">
        <f t="shared" si="1"/>
        <v>54.598150033144236</v>
      </c>
      <c r="D7" s="4">
        <f t="shared" si="2"/>
        <v>1.5986603901715475</v>
      </c>
      <c r="E7" s="4">
        <f>Input!I8</f>
        <v>2.9546995714285713</v>
      </c>
      <c r="F7">
        <f t="shared" si="3"/>
        <v>2.1488725714285715</v>
      </c>
      <c r="G7">
        <f t="shared" si="10"/>
        <v>56.070544748267977</v>
      </c>
      <c r="H7">
        <f t="shared" si="6"/>
        <v>2907.5467303465371</v>
      </c>
      <c r="I7">
        <f t="shared" si="4"/>
        <v>1056040.1583247711</v>
      </c>
      <c r="N7" s="4">
        <f>Input!J8</f>
        <v>0.82162771428571446</v>
      </c>
      <c r="O7">
        <f t="shared" si="7"/>
        <v>0.53721814285714309</v>
      </c>
      <c r="P7">
        <f t="shared" si="8"/>
        <v>17.652102193583296</v>
      </c>
      <c r="Q7">
        <f t="shared" si="9"/>
        <v>292.9192560698005</v>
      </c>
      <c r="R7">
        <f t="shared" si="5"/>
        <v>448.68376587316567</v>
      </c>
      <c r="T7" s="17"/>
      <c r="U7" s="18"/>
    </row>
    <row r="8" spans="1:27" ht="14.45" x14ac:dyDescent="0.3">
      <c r="A8">
        <f>Input!G9</f>
        <v>5</v>
      </c>
      <c r="B8">
        <f t="shared" si="0"/>
        <v>5</v>
      </c>
      <c r="C8">
        <f t="shared" si="1"/>
        <v>148.4131591025766</v>
      </c>
      <c r="D8" s="4">
        <f t="shared" si="2"/>
        <v>9.1976097266200885</v>
      </c>
      <c r="E8" s="4">
        <f>Input!I9</f>
        <v>4.0607368571428575</v>
      </c>
      <c r="F8">
        <f t="shared" si="3"/>
        <v>3.2549098571428576</v>
      </c>
      <c r="G8">
        <f t="shared" si="10"/>
        <v>56.070544748267977</v>
      </c>
      <c r="H8">
        <f t="shared" si="6"/>
        <v>2789.4912889526331</v>
      </c>
      <c r="I8">
        <f t="shared" si="4"/>
        <v>1056040.1583247711</v>
      </c>
      <c r="N8" s="4">
        <f>Input!J9</f>
        <v>1.1060372857142862</v>
      </c>
      <c r="O8">
        <f t="shared" si="7"/>
        <v>0.82162771428571479</v>
      </c>
      <c r="P8">
        <f t="shared" si="8"/>
        <v>2.7037687730027737E-17</v>
      </c>
      <c r="Q8">
        <f t="shared" si="9"/>
        <v>0.67507210088236813</v>
      </c>
      <c r="R8">
        <f t="shared" si="5"/>
        <v>436.71583841374309</v>
      </c>
      <c r="T8" s="19" t="s">
        <v>28</v>
      </c>
      <c r="U8" s="24">
        <f>SQRT((U5-L5)^2)</f>
        <v>0.33550045955249308</v>
      </c>
    </row>
    <row r="9" spans="1:27" ht="14.45" x14ac:dyDescent="0.3">
      <c r="A9">
        <f>Input!G10</f>
        <v>6</v>
      </c>
      <c r="B9">
        <f t="shared" si="0"/>
        <v>6</v>
      </c>
      <c r="C9">
        <f t="shared" si="1"/>
        <v>403.42879349273511</v>
      </c>
      <c r="D9" s="4">
        <f t="shared" si="2"/>
        <v>29.853695623269076</v>
      </c>
      <c r="E9" s="4">
        <f>Input!I10</f>
        <v>5.4827848571428577</v>
      </c>
      <c r="F9">
        <f t="shared" si="3"/>
        <v>4.6769578571428578</v>
      </c>
      <c r="G9">
        <f t="shared" si="10"/>
        <v>56.070544748267977</v>
      </c>
      <c r="H9">
        <f t="shared" si="6"/>
        <v>2641.3007735356277</v>
      </c>
      <c r="I9">
        <f t="shared" si="4"/>
        <v>1056040.1583247711</v>
      </c>
      <c r="N9" s="4">
        <f>Input!J10</f>
        <v>1.4220480000000002</v>
      </c>
      <c r="O9">
        <f t="shared" si="7"/>
        <v>1.1376384285714289</v>
      </c>
      <c r="P9">
        <f t="shared" si="8"/>
        <v>1.8654066528481725E-192</v>
      </c>
      <c r="Q9">
        <f t="shared" si="9"/>
        <v>1.2942211941624702</v>
      </c>
      <c r="R9">
        <f t="shared" si="5"/>
        <v>423.60787714029232</v>
      </c>
      <c r="T9" s="21"/>
      <c r="U9" s="22"/>
    </row>
    <row r="10" spans="1:27" ht="14.45" x14ac:dyDescent="0.3">
      <c r="A10">
        <f>Input!G11</f>
        <v>7</v>
      </c>
      <c r="B10">
        <f t="shared" si="0"/>
        <v>7</v>
      </c>
      <c r="C10">
        <f t="shared" si="1"/>
        <v>1096.6331584284585</v>
      </c>
      <c r="D10" s="4">
        <f t="shared" si="2"/>
        <v>86.002758563219189</v>
      </c>
      <c r="E10" s="4">
        <f>Input!I11</f>
        <v>7.2682451428571424</v>
      </c>
      <c r="F10">
        <f t="shared" si="3"/>
        <v>6.4624181428571426</v>
      </c>
      <c r="G10">
        <f t="shared" si="10"/>
        <v>56.070544748267977</v>
      </c>
      <c r="H10">
        <f t="shared" si="6"/>
        <v>2460.9662252984699</v>
      </c>
      <c r="I10">
        <f t="shared" si="4"/>
        <v>1056040.1583247711</v>
      </c>
      <c r="N10" s="4">
        <f>Input!J11</f>
        <v>1.7854602857142847</v>
      </c>
      <c r="O10">
        <f t="shared" si="7"/>
        <v>1.5010507142857135</v>
      </c>
      <c r="P10">
        <f t="shared" si="8"/>
        <v>0</v>
      </c>
      <c r="Q10">
        <f t="shared" si="9"/>
        <v>2.2531532468576505</v>
      </c>
      <c r="R10">
        <f t="shared" si="5"/>
        <v>408.78063382263082</v>
      </c>
    </row>
    <row r="11" spans="1:27" ht="14.45" x14ac:dyDescent="0.3">
      <c r="A11">
        <f>Input!G12</f>
        <v>8</v>
      </c>
      <c r="B11">
        <f t="shared" si="0"/>
        <v>8</v>
      </c>
      <c r="C11">
        <f t="shared" si="1"/>
        <v>2980.9579870417283</v>
      </c>
      <c r="D11" s="4">
        <f t="shared" si="2"/>
        <v>238.6317360378888</v>
      </c>
      <c r="E11" s="4">
        <f>Input!I12</f>
        <v>9.8121311428571438</v>
      </c>
      <c r="F11">
        <f t="shared" si="3"/>
        <v>9.0063041428571431</v>
      </c>
      <c r="G11">
        <f t="shared" si="10"/>
        <v>56.070544748267977</v>
      </c>
      <c r="H11">
        <f t="shared" si="6"/>
        <v>2215.0427437640014</v>
      </c>
      <c r="I11">
        <f t="shared" si="4"/>
        <v>1056040.1583247711</v>
      </c>
      <c r="N11" s="4">
        <f>Input!J12</f>
        <v>2.5438860000000014</v>
      </c>
      <c r="O11">
        <f t="shared" si="7"/>
        <v>2.2594764285714302</v>
      </c>
      <c r="P11">
        <f t="shared" si="8"/>
        <v>0</v>
      </c>
      <c r="Q11">
        <f t="shared" si="9"/>
        <v>5.1052337312699052</v>
      </c>
      <c r="R11">
        <f t="shared" si="5"/>
        <v>378.6876494268887</v>
      </c>
    </row>
    <row r="12" spans="1:27" ht="14.45" x14ac:dyDescent="0.3">
      <c r="A12">
        <f>Input!G13</f>
        <v>9</v>
      </c>
      <c r="B12">
        <f t="shared" si="0"/>
        <v>9</v>
      </c>
      <c r="C12">
        <f t="shared" si="1"/>
        <v>8103.0839275753842</v>
      </c>
      <c r="D12" s="4">
        <f t="shared" si="2"/>
        <v>653.52031200356816</v>
      </c>
      <c r="E12" s="4">
        <f>Input!I13</f>
        <v>13.240847</v>
      </c>
      <c r="F12">
        <f t="shared" si="3"/>
        <v>12.43502</v>
      </c>
      <c r="G12">
        <f t="shared" si="10"/>
        <v>56.070544748267977</v>
      </c>
      <c r="H12">
        <f t="shared" si="6"/>
        <v>1904.0590200567069</v>
      </c>
      <c r="I12">
        <f t="shared" si="4"/>
        <v>1056040.1583247711</v>
      </c>
      <c r="N12" s="4">
        <f>Input!J13</f>
        <v>3.4287158571428566</v>
      </c>
      <c r="O12">
        <f t="shared" si="7"/>
        <v>3.1443062857142854</v>
      </c>
      <c r="P12">
        <f t="shared" si="8"/>
        <v>0</v>
      </c>
      <c r="Q12">
        <f t="shared" si="9"/>
        <v>9.8866620183823652</v>
      </c>
      <c r="R12">
        <f t="shared" si="5"/>
        <v>345.03317489269034</v>
      </c>
    </row>
    <row r="13" spans="1:27" ht="14.45" x14ac:dyDescent="0.3">
      <c r="A13">
        <f>Input!G14</f>
        <v>10</v>
      </c>
      <c r="B13">
        <f t="shared" si="0"/>
        <v>10</v>
      </c>
      <c r="C13">
        <f t="shared" si="1"/>
        <v>22026.465794806718</v>
      </c>
      <c r="D13" s="4">
        <f t="shared" si="2"/>
        <v>1781.3043888863244</v>
      </c>
      <c r="E13" s="4">
        <f>Input!I14</f>
        <v>17.364786285714285</v>
      </c>
      <c r="F13">
        <f t="shared" si="3"/>
        <v>16.558959285714284</v>
      </c>
      <c r="G13">
        <f t="shared" si="10"/>
        <v>56.070544748267977</v>
      </c>
      <c r="H13">
        <f t="shared" si="6"/>
        <v>1561.1653857646847</v>
      </c>
      <c r="I13">
        <f t="shared" si="4"/>
        <v>1056040.1583247711</v>
      </c>
      <c r="N13" s="4">
        <f>Input!J14</f>
        <v>4.1239392857142843</v>
      </c>
      <c r="O13">
        <f t="shared" si="7"/>
        <v>3.839529714285713</v>
      </c>
      <c r="P13">
        <f t="shared" si="8"/>
        <v>0</v>
      </c>
      <c r="Q13">
        <f t="shared" si="9"/>
        <v>14.741988426882928</v>
      </c>
      <c r="R13">
        <f t="shared" si="5"/>
        <v>319.68886469991855</v>
      </c>
    </row>
    <row r="14" spans="1:27" ht="14.45" x14ac:dyDescent="0.3">
      <c r="A14">
        <f>Input!G15</f>
        <v>11</v>
      </c>
      <c r="B14">
        <f t="shared" si="0"/>
        <v>11</v>
      </c>
      <c r="C14">
        <f t="shared" si="1"/>
        <v>59874.141715197817</v>
      </c>
      <c r="D14" s="4">
        <f t="shared" si="2"/>
        <v>4846.9393515021793</v>
      </c>
      <c r="E14" s="4">
        <f>Input!I15</f>
        <v>24.459225857142858</v>
      </c>
      <c r="F14">
        <f t="shared" si="3"/>
        <v>23.653398857142857</v>
      </c>
      <c r="G14">
        <f t="shared" si="10"/>
        <v>56.070544748267977</v>
      </c>
      <c r="H14">
        <f t="shared" si="6"/>
        <v>1050.8713477264901</v>
      </c>
      <c r="I14">
        <f t="shared" si="4"/>
        <v>1056040.1583247711</v>
      </c>
      <c r="N14" s="4">
        <f>Input!J15</f>
        <v>7.0944395714285733</v>
      </c>
      <c r="O14">
        <f t="shared" si="7"/>
        <v>6.810030000000002</v>
      </c>
      <c r="P14">
        <f t="shared" si="8"/>
        <v>0</v>
      </c>
      <c r="Q14">
        <f t="shared" si="9"/>
        <v>46.376508600900024</v>
      </c>
      <c r="R14">
        <f t="shared" si="5"/>
        <v>222.28856604327183</v>
      </c>
    </row>
    <row r="15" spans="1:27" ht="14.45" x14ac:dyDescent="0.3">
      <c r="A15">
        <f>Input!G16</f>
        <v>12</v>
      </c>
      <c r="B15">
        <f t="shared" si="0"/>
        <v>12</v>
      </c>
      <c r="C15">
        <f t="shared" si="1"/>
        <v>162754.79141900392</v>
      </c>
      <c r="D15" s="4">
        <f t="shared" si="2"/>
        <v>13180.199163069581</v>
      </c>
      <c r="E15" s="4">
        <f>Input!I16</f>
        <v>33.560333142857139</v>
      </c>
      <c r="F15">
        <f t="shared" si="3"/>
        <v>32.754506142857139</v>
      </c>
      <c r="G15">
        <f t="shared" si="10"/>
        <v>56.070544748267977</v>
      </c>
      <c r="H15">
        <f t="shared" si="6"/>
        <v>543.63765624900861</v>
      </c>
      <c r="I15">
        <f t="shared" si="4"/>
        <v>1056040.1583247711</v>
      </c>
      <c r="N15" s="4">
        <f>Input!J16</f>
        <v>9.1011072857142814</v>
      </c>
      <c r="O15">
        <f t="shared" si="7"/>
        <v>8.8166977142857093</v>
      </c>
      <c r="P15">
        <f t="shared" si="8"/>
        <v>0</v>
      </c>
      <c r="Q15">
        <f t="shared" si="9"/>
        <v>77.734158585090853</v>
      </c>
      <c r="R15">
        <f t="shared" si="5"/>
        <v>166.47907916117677</v>
      </c>
    </row>
    <row r="16" spans="1:27" ht="14.45" x14ac:dyDescent="0.3">
      <c r="A16">
        <f>Input!G17</f>
        <v>13</v>
      </c>
      <c r="B16">
        <f t="shared" si="0"/>
        <v>13</v>
      </c>
      <c r="C16">
        <f t="shared" si="1"/>
        <v>442413.39200892049</v>
      </c>
      <c r="D16" s="4">
        <f t="shared" si="2"/>
        <v>35832.3478806813</v>
      </c>
      <c r="E16" s="4">
        <f>Input!I17</f>
        <v>45.505536571428578</v>
      </c>
      <c r="F16">
        <f t="shared" si="3"/>
        <v>44.699709571428578</v>
      </c>
      <c r="G16">
        <f t="shared" si="10"/>
        <v>56.070544748267977</v>
      </c>
      <c r="H16">
        <f t="shared" si="6"/>
        <v>129.29589261884831</v>
      </c>
      <c r="I16">
        <f t="shared" si="4"/>
        <v>1056040.1583247711</v>
      </c>
      <c r="N16" s="4">
        <f>Input!J17</f>
        <v>11.945203428571439</v>
      </c>
      <c r="O16">
        <f t="shared" si="7"/>
        <v>11.660793857142867</v>
      </c>
      <c r="P16">
        <f t="shared" si="8"/>
        <v>0</v>
      </c>
      <c r="Q16">
        <f t="shared" si="9"/>
        <v>135.97411337878083</v>
      </c>
      <c r="R16">
        <f t="shared" si="5"/>
        <v>101.17505306535905</v>
      </c>
    </row>
    <row r="17" spans="1:18" ht="14.45" x14ac:dyDescent="0.3">
      <c r="A17">
        <f>Input!G18</f>
        <v>14</v>
      </c>
      <c r="B17">
        <f t="shared" si="0"/>
        <v>14</v>
      </c>
      <c r="C17">
        <f t="shared" si="1"/>
        <v>1202604.2841647768</v>
      </c>
      <c r="D17" s="4">
        <f t="shared" si="2"/>
        <v>97407.272115317115</v>
      </c>
      <c r="E17" s="4">
        <f>Input!I18</f>
        <v>59.520609857142858</v>
      </c>
      <c r="F17">
        <f t="shared" si="3"/>
        <v>58.714782857142858</v>
      </c>
      <c r="G17">
        <f t="shared" si="10"/>
        <v>56.070544748267977</v>
      </c>
      <c r="H17">
        <f t="shared" si="6"/>
        <v>6.9919951764262036</v>
      </c>
      <c r="I17">
        <f t="shared" si="4"/>
        <v>1056040.1583247711</v>
      </c>
      <c r="N17" s="4">
        <f>Input!J18</f>
        <v>14.01507328571428</v>
      </c>
      <c r="O17">
        <f t="shared" si="7"/>
        <v>13.730663714285708</v>
      </c>
      <c r="P17">
        <f t="shared" si="8"/>
        <v>0</v>
      </c>
      <c r="Q17">
        <f t="shared" si="9"/>
        <v>188.53112603480218</v>
      </c>
      <c r="R17">
        <f t="shared" si="5"/>
        <v>63.819506781748792</v>
      </c>
    </row>
    <row r="18" spans="1:18" ht="14.45" x14ac:dyDescent="0.3">
      <c r="A18">
        <f>Input!G19</f>
        <v>15</v>
      </c>
      <c r="B18">
        <f t="shared" si="0"/>
        <v>15</v>
      </c>
      <c r="C18">
        <f t="shared" si="1"/>
        <v>3269017.3724721107</v>
      </c>
      <c r="D18" s="4">
        <f t="shared" si="2"/>
        <v>264785.26975107013</v>
      </c>
      <c r="E18" s="4">
        <f>Input!I19</f>
        <v>77.691223428571433</v>
      </c>
      <c r="F18">
        <f t="shared" si="3"/>
        <v>76.88539642857144</v>
      </c>
      <c r="G18">
        <f t="shared" si="10"/>
        <v>56.070544748267977</v>
      </c>
      <c r="H18">
        <f t="shared" si="6"/>
        <v>433.25805047303186</v>
      </c>
      <c r="I18">
        <f t="shared" si="4"/>
        <v>1056040.1583247711</v>
      </c>
      <c r="N18" s="4">
        <f>Input!J19</f>
        <v>18.170613571428575</v>
      </c>
      <c r="O18">
        <f t="shared" si="7"/>
        <v>17.886204000000003</v>
      </c>
      <c r="P18">
        <f t="shared" si="8"/>
        <v>0</v>
      </c>
      <c r="Q18">
        <f t="shared" si="9"/>
        <v>319.9162935296161</v>
      </c>
      <c r="R18">
        <f t="shared" si="5"/>
        <v>14.693199327577162</v>
      </c>
    </row>
    <row r="19" spans="1:18" ht="14.45" x14ac:dyDescent="0.3">
      <c r="A19">
        <f>Input!G20</f>
        <v>16</v>
      </c>
      <c r="B19">
        <f t="shared" si="0"/>
        <v>16</v>
      </c>
      <c r="C19">
        <f t="shared" si="1"/>
        <v>8886110.5205078721</v>
      </c>
      <c r="D19" s="4">
        <f t="shared" si="2"/>
        <v>719765.83920819848</v>
      </c>
      <c r="E19" s="4">
        <f>Input!I20</f>
        <v>99.811970428571428</v>
      </c>
      <c r="F19">
        <f t="shared" si="3"/>
        <v>99.006143428571434</v>
      </c>
      <c r="G19">
        <f t="shared" si="10"/>
        <v>56.070544748267977</v>
      </c>
      <c r="H19">
        <f t="shared" si="6"/>
        <v>1843.4656340360759</v>
      </c>
      <c r="I19">
        <f t="shared" si="4"/>
        <v>1056040.1583247711</v>
      </c>
      <c r="N19" s="4">
        <f>Input!J20</f>
        <v>22.120746999999994</v>
      </c>
      <c r="O19">
        <f t="shared" si="7"/>
        <v>21.836337428571422</v>
      </c>
      <c r="P19">
        <f t="shared" si="8"/>
        <v>0</v>
      </c>
      <c r="Q19">
        <f t="shared" si="9"/>
        <v>476.82563229442917</v>
      </c>
      <c r="R19">
        <f t="shared" si="5"/>
        <v>1.3680227628852334E-2</v>
      </c>
    </row>
    <row r="20" spans="1:18" ht="14.45" x14ac:dyDescent="0.3">
      <c r="A20">
        <f>Input!G21</f>
        <v>17</v>
      </c>
      <c r="B20">
        <f t="shared" si="0"/>
        <v>17</v>
      </c>
      <c r="C20">
        <f t="shared" si="1"/>
        <v>24154952.753575299</v>
      </c>
      <c r="D20" s="4">
        <f t="shared" si="2"/>
        <v>1956531.253465459</v>
      </c>
      <c r="E20" s="4">
        <f>Input!I21</f>
        <v>126.84668328571429</v>
      </c>
      <c r="F20">
        <f t="shared" si="3"/>
        <v>126.0408562857143</v>
      </c>
      <c r="G20">
        <f t="shared" si="10"/>
        <v>56.070544748267977</v>
      </c>
      <c r="H20">
        <f t="shared" si="6"/>
        <v>4895.8444966472935</v>
      </c>
      <c r="I20">
        <f t="shared" si="4"/>
        <v>1056040.1583247711</v>
      </c>
      <c r="N20" s="4">
        <f>Input!J21</f>
        <v>27.034712857142864</v>
      </c>
      <c r="O20">
        <f t="shared" si="7"/>
        <v>26.750303285714292</v>
      </c>
      <c r="P20">
        <f t="shared" si="8"/>
        <v>0</v>
      </c>
      <c r="Q20">
        <f t="shared" si="9"/>
        <v>715.5787258776968</v>
      </c>
      <c r="R20">
        <f t="shared" si="5"/>
        <v>25.310240187292258</v>
      </c>
    </row>
    <row r="21" spans="1:18" ht="14.45" x14ac:dyDescent="0.3">
      <c r="A21">
        <f>Input!G22</f>
        <v>18</v>
      </c>
      <c r="B21">
        <f t="shared" si="0"/>
        <v>18</v>
      </c>
      <c r="C21">
        <f t="shared" si="1"/>
        <v>65659969.13733051</v>
      </c>
      <c r="D21" s="4">
        <f t="shared" si="2"/>
        <v>5318408.2051075939</v>
      </c>
      <c r="E21" s="4">
        <f>Input!I22</f>
        <v>156.61488857142857</v>
      </c>
      <c r="F21">
        <f t="shared" si="3"/>
        <v>155.80906157142857</v>
      </c>
      <c r="G21">
        <f t="shared" si="10"/>
        <v>56.070544748267977</v>
      </c>
      <c r="H21">
        <f t="shared" si="6"/>
        <v>9947.7717380838894</v>
      </c>
      <c r="I21">
        <f t="shared" si="4"/>
        <v>1056040.1583247711</v>
      </c>
      <c r="N21" s="4">
        <f>Input!J22</f>
        <v>29.768205285714274</v>
      </c>
      <c r="O21">
        <f t="shared" si="7"/>
        <v>29.483795714285701</v>
      </c>
      <c r="P21">
        <f t="shared" si="8"/>
        <v>0</v>
      </c>
      <c r="Q21">
        <f t="shared" si="9"/>
        <v>869.29420972173193</v>
      </c>
      <c r="R21">
        <f t="shared" si="5"/>
        <v>60.286230218792987</v>
      </c>
    </row>
    <row r="22" spans="1:18" ht="14.45" x14ac:dyDescent="0.3">
      <c r="A22">
        <f>Input!G23</f>
        <v>19</v>
      </c>
      <c r="B22">
        <f t="shared" si="0"/>
        <v>19</v>
      </c>
      <c r="C22">
        <f t="shared" si="1"/>
        <v>178482300.96318725</v>
      </c>
      <c r="D22" s="4">
        <f t="shared" si="2"/>
        <v>14456937.232271697</v>
      </c>
      <c r="E22" s="4">
        <f>Input!I23</f>
        <v>190.72824057142859</v>
      </c>
      <c r="F22">
        <f t="shared" si="3"/>
        <v>189.92241357142859</v>
      </c>
      <c r="G22">
        <f t="shared" si="10"/>
        <v>56.070544748267977</v>
      </c>
      <c r="H22">
        <f t="shared" si="6"/>
        <v>17916.322787452591</v>
      </c>
      <c r="I22">
        <f t="shared" si="4"/>
        <v>1056040.1583247711</v>
      </c>
      <c r="N22" s="4">
        <f>Input!J23</f>
        <v>34.11335200000002</v>
      </c>
      <c r="O22">
        <f t="shared" si="7"/>
        <v>33.828942428571452</v>
      </c>
      <c r="P22">
        <f t="shared" si="8"/>
        <v>0</v>
      </c>
      <c r="Q22">
        <f t="shared" si="9"/>
        <v>1144.3973458356018</v>
      </c>
      <c r="R22">
        <f t="shared" si="5"/>
        <v>146.64162516363757</v>
      </c>
    </row>
    <row r="23" spans="1:18" ht="14.45" x14ac:dyDescent="0.3">
      <c r="A23">
        <f>Input!G24</f>
        <v>20</v>
      </c>
      <c r="B23">
        <f t="shared" si="0"/>
        <v>20</v>
      </c>
      <c r="C23">
        <f t="shared" si="1"/>
        <v>485165195.40979028</v>
      </c>
      <c r="D23" s="4">
        <f t="shared" si="2"/>
        <v>39298034.625657395</v>
      </c>
      <c r="E23" s="4">
        <f>Input!I24</f>
        <v>233.73729285714285</v>
      </c>
      <c r="F23">
        <f t="shared" si="3"/>
        <v>232.93146585714285</v>
      </c>
      <c r="G23">
        <f t="shared" si="10"/>
        <v>56.070544748267977</v>
      </c>
      <c r="H23">
        <f t="shared" si="6"/>
        <v>31279.78541547967</v>
      </c>
      <c r="I23">
        <f t="shared" si="4"/>
        <v>1056040.1583247711</v>
      </c>
      <c r="N23" s="4">
        <f>Input!J24</f>
        <v>43.009052285714262</v>
      </c>
      <c r="O23">
        <f t="shared" si="7"/>
        <v>42.724642714285693</v>
      </c>
      <c r="P23">
        <f t="shared" si="8"/>
        <v>0</v>
      </c>
      <c r="Q23">
        <f t="shared" si="9"/>
        <v>1825.3950950633655</v>
      </c>
      <c r="R23">
        <f t="shared" si="5"/>
        <v>441.22127496913254</v>
      </c>
    </row>
    <row r="24" spans="1:18" ht="14.45" x14ac:dyDescent="0.3">
      <c r="A24">
        <f>Input!G25</f>
        <v>21</v>
      </c>
      <c r="B24">
        <f t="shared" si="0"/>
        <v>21</v>
      </c>
      <c r="C24">
        <f t="shared" si="1"/>
        <v>1318815734.4832146</v>
      </c>
      <c r="D24" s="4">
        <f t="shared" si="2"/>
        <v>106823138.2690791</v>
      </c>
      <c r="E24" s="4">
        <f>Input!I25</f>
        <v>288.34393685714286</v>
      </c>
      <c r="F24">
        <f t="shared" si="3"/>
        <v>287.53810985714284</v>
      </c>
      <c r="G24">
        <f t="shared" si="10"/>
        <v>56.070544748267977</v>
      </c>
      <c r="H24">
        <f t="shared" si="6"/>
        <v>53577.23369743122</v>
      </c>
      <c r="I24">
        <f t="shared" si="4"/>
        <v>1056040.1583247711</v>
      </c>
      <c r="N24" s="4">
        <f>Input!J25</f>
        <v>54.606644000000017</v>
      </c>
      <c r="O24">
        <f t="shared" si="7"/>
        <v>54.322234428571448</v>
      </c>
      <c r="P24">
        <f t="shared" si="8"/>
        <v>0</v>
      </c>
      <c r="Q24">
        <f t="shared" si="9"/>
        <v>2950.9051533126731</v>
      </c>
      <c r="R24">
        <f t="shared" si="5"/>
        <v>1062.9464479175379</v>
      </c>
    </row>
    <row r="25" spans="1:18" ht="14.45" x14ac:dyDescent="0.3">
      <c r="A25">
        <f>Input!G26</f>
        <v>22</v>
      </c>
      <c r="B25">
        <f t="shared" si="0"/>
        <v>22</v>
      </c>
      <c r="C25">
        <f t="shared" si="1"/>
        <v>3584912846.1315918</v>
      </c>
      <c r="D25" s="4">
        <f t="shared" si="2"/>
        <v>290375400.46780598</v>
      </c>
      <c r="E25" s="4">
        <f>Input!I26</f>
        <v>350.77184499999993</v>
      </c>
      <c r="F25">
        <f t="shared" si="3"/>
        <v>349.96601799999991</v>
      </c>
      <c r="G25">
        <f t="shared" si="10"/>
        <v>56.070544748267977</v>
      </c>
      <c r="H25">
        <f t="shared" si="6"/>
        <v>86374.549197859465</v>
      </c>
      <c r="I25">
        <f t="shared" si="4"/>
        <v>1056040.1583247711</v>
      </c>
      <c r="N25" s="4">
        <f>Input!J26</f>
        <v>62.427908142857063</v>
      </c>
      <c r="O25">
        <f t="shared" si="7"/>
        <v>62.143498571428495</v>
      </c>
      <c r="P25">
        <f t="shared" si="8"/>
        <v>0</v>
      </c>
      <c r="Q25">
        <f t="shared" si="9"/>
        <v>3861.8144146971354</v>
      </c>
      <c r="R25">
        <f t="shared" si="5"/>
        <v>1634.1097727155473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9744803446.2489033</v>
      </c>
      <c r="D26" s="4">
        <f t="shared" si="2"/>
        <v>789322179.37515545</v>
      </c>
      <c r="E26" s="4">
        <f>Input!I27</f>
        <v>413.05754828571429</v>
      </c>
      <c r="F26">
        <f t="shared" si="3"/>
        <v>412.25172128571427</v>
      </c>
      <c r="G26">
        <f t="shared" si="10"/>
        <v>56.070544748267977</v>
      </c>
      <c r="H26">
        <f t="shared" si="6"/>
        <v>126865.03051959947</v>
      </c>
      <c r="I26">
        <f t="shared" si="4"/>
        <v>1056040.1583247711</v>
      </c>
      <c r="N26" s="4">
        <f>Input!J27</f>
        <v>62.285703285714362</v>
      </c>
      <c r="O26">
        <f t="shared" si="7"/>
        <v>62.001293714285794</v>
      </c>
      <c r="P26">
        <f t="shared" si="8"/>
        <v>0</v>
      </c>
      <c r="Q26">
        <f t="shared" si="9"/>
        <v>3844.1604222451351</v>
      </c>
      <c r="R26">
        <f t="shared" si="5"/>
        <v>1622.6329814799531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26489122129.843472</v>
      </c>
      <c r="D27" s="4">
        <f t="shared" si="2"/>
        <v>2145600141.8471758</v>
      </c>
      <c r="E27" s="4">
        <f>Input!I28</f>
        <v>490.41696071428572</v>
      </c>
      <c r="F27">
        <f t="shared" si="3"/>
        <v>489.6111337142857</v>
      </c>
      <c r="G27">
        <f t="shared" si="10"/>
        <v>56.070544748267977</v>
      </c>
      <c r="H27">
        <f t="shared" si="6"/>
        <v>187957.44228100151</v>
      </c>
      <c r="I27">
        <f t="shared" si="4"/>
        <v>1056040.1583247711</v>
      </c>
      <c r="N27" s="4">
        <f>Input!J28</f>
        <v>77.359412428571432</v>
      </c>
      <c r="O27">
        <f t="shared" si="7"/>
        <v>77.075002857142863</v>
      </c>
      <c r="P27">
        <f t="shared" si="8"/>
        <v>0</v>
      </c>
      <c r="Q27">
        <f t="shared" si="9"/>
        <v>5940.55606542858</v>
      </c>
      <c r="R27">
        <f t="shared" si="5"/>
        <v>3064.2455439450678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72004899337.38588</v>
      </c>
      <c r="D28" s="4">
        <f t="shared" si="2"/>
        <v>5832345881.5743284</v>
      </c>
      <c r="E28" s="4">
        <f>Input!I29</f>
        <v>573.66997199999992</v>
      </c>
      <c r="F28">
        <f t="shared" si="3"/>
        <v>572.86414499999989</v>
      </c>
      <c r="G28">
        <f t="shared" si="10"/>
        <v>56.070544748267977</v>
      </c>
      <c r="H28">
        <f t="shared" si="6"/>
        <v>267075.62526114692</v>
      </c>
      <c r="I28">
        <f t="shared" si="4"/>
        <v>1056040.1583247711</v>
      </c>
      <c r="N28" s="4">
        <f>Input!J29</f>
        <v>83.253011285714194</v>
      </c>
      <c r="O28">
        <f t="shared" si="7"/>
        <v>82.968601714285626</v>
      </c>
      <c r="P28">
        <f t="shared" si="8"/>
        <v>0</v>
      </c>
      <c r="Q28">
        <f t="shared" si="9"/>
        <v>6883.7888704237594</v>
      </c>
      <c r="R28">
        <f t="shared" si="5"/>
        <v>3751.467782488085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195729609428.83878</v>
      </c>
      <c r="D29" s="4">
        <f t="shared" si="2"/>
        <v>15853959832.023451</v>
      </c>
      <c r="E29" s="4">
        <f>Input!I30</f>
        <v>659.89348357142842</v>
      </c>
      <c r="F29">
        <f t="shared" si="3"/>
        <v>659.0876565714284</v>
      </c>
      <c r="G29">
        <f t="shared" si="10"/>
        <v>56.070544748267977</v>
      </c>
      <c r="H29">
        <f t="shared" si="6"/>
        <v>363629.63715154602</v>
      </c>
      <c r="I29">
        <f t="shared" si="4"/>
        <v>1056040.1583247711</v>
      </c>
      <c r="N29" s="4">
        <f>Input!J30</f>
        <v>86.223511571428503</v>
      </c>
      <c r="O29">
        <f t="shared" si="7"/>
        <v>85.939101999999934</v>
      </c>
      <c r="P29">
        <f t="shared" si="8"/>
        <v>0</v>
      </c>
      <c r="Q29">
        <f t="shared" si="9"/>
        <v>7385.5292525663926</v>
      </c>
      <c r="R29">
        <f t="shared" si="5"/>
        <v>4124.1733458000526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532048240601.79865</v>
      </c>
      <c r="D30" s="4">
        <f t="shared" si="2"/>
        <v>43095530925.360962</v>
      </c>
      <c r="E30" s="4">
        <f>Input!I31</f>
        <v>742.15106128571426</v>
      </c>
      <c r="F30">
        <f t="shared" si="3"/>
        <v>741.34523428571424</v>
      </c>
      <c r="G30">
        <f t="shared" si="10"/>
        <v>56.070544748267977</v>
      </c>
      <c r="H30">
        <f t="shared" si="6"/>
        <v>469601.40012064343</v>
      </c>
      <c r="I30">
        <f t="shared" si="4"/>
        <v>1056040.1583247711</v>
      </c>
      <c r="N30" s="4">
        <f>Input!J31</f>
        <v>82.257577714285844</v>
      </c>
      <c r="O30">
        <f t="shared" si="7"/>
        <v>81.973168142857276</v>
      </c>
      <c r="P30">
        <f t="shared" si="8"/>
        <v>0</v>
      </c>
      <c r="Q30">
        <f t="shared" si="9"/>
        <v>6719.6002953771513</v>
      </c>
      <c r="R30">
        <f t="shared" si="5"/>
        <v>3630.5195973397495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1446257064291.4751</v>
      </c>
      <c r="D31" s="4">
        <f t="shared" si="2"/>
        <v>117145798607.05551</v>
      </c>
      <c r="E31" s="4">
        <f>Input!I32</f>
        <v>823.4290058571429</v>
      </c>
      <c r="F31">
        <f t="shared" si="3"/>
        <v>822.62317885714288</v>
      </c>
      <c r="G31">
        <f t="shared" si="10"/>
        <v>56.070544748267977</v>
      </c>
      <c r="H31">
        <f t="shared" si="6"/>
        <v>587602.94085925468</v>
      </c>
      <c r="I31">
        <f t="shared" si="4"/>
        <v>1056040.1583247711</v>
      </c>
      <c r="N31" s="4">
        <f>Input!J32</f>
        <v>81.277944571428634</v>
      </c>
      <c r="O31">
        <f t="shared" si="7"/>
        <v>80.993535000000065</v>
      </c>
      <c r="P31">
        <f t="shared" si="8"/>
        <v>0</v>
      </c>
      <c r="Q31">
        <f t="shared" si="9"/>
        <v>6559.9527117962352</v>
      </c>
      <c r="R31">
        <f t="shared" si="5"/>
        <v>3513.426052792935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3931334297144.042</v>
      </c>
      <c r="D32" s="4">
        <f t="shared" si="2"/>
        <v>318435295638.73395</v>
      </c>
      <c r="E32" s="4">
        <f>Input!I33</f>
        <v>900.80421857142846</v>
      </c>
      <c r="F32">
        <f t="shared" si="3"/>
        <v>899.99839157142844</v>
      </c>
      <c r="G32">
        <f t="shared" si="10"/>
        <v>56.070544748267977</v>
      </c>
      <c r="H32">
        <f t="shared" si="6"/>
        <v>712214.21064357588</v>
      </c>
      <c r="I32">
        <f t="shared" si="4"/>
        <v>1056040.1583247711</v>
      </c>
      <c r="N32" s="4">
        <f>Input!J33</f>
        <v>77.375212714285567</v>
      </c>
      <c r="O32">
        <f t="shared" si="7"/>
        <v>77.090803142856998</v>
      </c>
      <c r="P32">
        <f t="shared" si="8"/>
        <v>0</v>
      </c>
      <c r="Q32">
        <f t="shared" si="9"/>
        <v>5942.9919292107306</v>
      </c>
      <c r="R32">
        <f t="shared" si="5"/>
        <v>3065.9950630685753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10686474581524.463</v>
      </c>
      <c r="D33" s="4">
        <f t="shared" si="2"/>
        <v>865596877679.60645</v>
      </c>
      <c r="E33" s="4">
        <f>Input!I34</f>
        <v>981.75035199999991</v>
      </c>
      <c r="F33">
        <f t="shared" si="3"/>
        <v>980.94452499999989</v>
      </c>
      <c r="G33">
        <f t="shared" si="10"/>
        <v>56.070544748267977</v>
      </c>
      <c r="H33">
        <f t="shared" si="6"/>
        <v>855391.87934668106</v>
      </c>
      <c r="I33">
        <f t="shared" si="4"/>
        <v>1056040.1583247711</v>
      </c>
      <c r="N33" s="4">
        <f>Input!J34</f>
        <v>80.946133428571443</v>
      </c>
      <c r="O33">
        <f t="shared" si="7"/>
        <v>80.661723857142874</v>
      </c>
      <c r="P33">
        <f t="shared" si="8"/>
        <v>0</v>
      </c>
      <c r="Q33">
        <f t="shared" si="9"/>
        <v>6506.3136956059716</v>
      </c>
      <c r="R33">
        <f t="shared" si="5"/>
        <v>3474.200497833589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29048849665247.426</v>
      </c>
      <c r="D34" s="4">
        <f t="shared" si="2"/>
        <v>2352936263372.2129</v>
      </c>
      <c r="E34" s="4">
        <f>Input!I35</f>
        <v>1048.4286035714288</v>
      </c>
      <c r="F34">
        <f t="shared" si="3"/>
        <v>1047.6227765714289</v>
      </c>
      <c r="G34">
        <f t="shared" si="10"/>
        <v>56.070544748267977</v>
      </c>
      <c r="H34">
        <f t="shared" si="6"/>
        <v>983175.82843349141</v>
      </c>
      <c r="I34">
        <f t="shared" si="4"/>
        <v>1056040.1583247711</v>
      </c>
      <c r="N34" s="4">
        <f>Input!J35</f>
        <v>66.678251571428859</v>
      </c>
      <c r="O34">
        <f t="shared" si="7"/>
        <v>66.393842000000291</v>
      </c>
      <c r="P34">
        <f t="shared" si="8"/>
        <v>0</v>
      </c>
      <c r="Q34">
        <f t="shared" si="9"/>
        <v>4408.1422555210029</v>
      </c>
      <c r="R34">
        <f t="shared" si="5"/>
        <v>1995.8080085831618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78962960182680.687</v>
      </c>
      <c r="D35" s="4">
        <f t="shared" si="2"/>
        <v>6395943888251.8643</v>
      </c>
      <c r="E35" s="4">
        <f>Input!I36</f>
        <v>1109.5292668571428</v>
      </c>
      <c r="F35">
        <f t="shared" si="3"/>
        <v>1108.7234398571429</v>
      </c>
      <c r="G35">
        <f t="shared" si="10"/>
        <v>56.070544748267977</v>
      </c>
      <c r="H35">
        <f t="shared" si="6"/>
        <v>1108078.117581096</v>
      </c>
      <c r="I35">
        <f t="shared" si="4"/>
        <v>1056040.1583247711</v>
      </c>
      <c r="N35" s="4">
        <f>Input!J36</f>
        <v>61.100663285714063</v>
      </c>
      <c r="O35">
        <f t="shared" si="7"/>
        <v>60.816253714285494</v>
      </c>
      <c r="P35">
        <f t="shared" si="8"/>
        <v>0</v>
      </c>
      <c r="Q35">
        <f t="shared" si="9"/>
        <v>3698.6167158403441</v>
      </c>
      <c r="R35">
        <f t="shared" si="5"/>
        <v>1528.5659311934965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214643579785916.06</v>
      </c>
      <c r="D36" s="4">
        <f t="shared" si="2"/>
        <v>17385978047283.584</v>
      </c>
      <c r="E36" s="4">
        <f>Input!I37</f>
        <v>1164.9891397142856</v>
      </c>
      <c r="F36">
        <f t="shared" si="3"/>
        <v>1164.1833127142856</v>
      </c>
      <c r="G36">
        <f t="shared" si="10"/>
        <v>56.070544748267977</v>
      </c>
      <c r="H36">
        <f t="shared" si="6"/>
        <v>1227913.9065293092</v>
      </c>
      <c r="I36">
        <f t="shared" si="4"/>
        <v>1056040.1583247711</v>
      </c>
      <c r="N36" s="4">
        <f>Input!J37</f>
        <v>55.459872857142727</v>
      </c>
      <c r="O36">
        <f t="shared" si="7"/>
        <v>55.175463285714159</v>
      </c>
      <c r="P36">
        <f t="shared" si="8"/>
        <v>0</v>
      </c>
      <c r="Q36">
        <f t="shared" si="9"/>
        <v>3044.3317487931909</v>
      </c>
      <c r="R36">
        <f t="shared" si="5"/>
        <v>1119.3098485106564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583461742527454.87</v>
      </c>
      <c r="D37" s="4">
        <f t="shared" si="2"/>
        <v>47259988195923.695</v>
      </c>
      <c r="E37" s="4">
        <f>Input!I38</f>
        <v>1216.5462807142856</v>
      </c>
      <c r="F37">
        <f t="shared" si="3"/>
        <v>1215.7404537142856</v>
      </c>
      <c r="G37">
        <f t="shared" si="10"/>
        <v>56.070544748267977</v>
      </c>
      <c r="H37">
        <f t="shared" si="6"/>
        <v>1344834.2977612515</v>
      </c>
      <c r="I37">
        <f t="shared" si="4"/>
        <v>1056040.1583247711</v>
      </c>
      <c r="N37" s="4">
        <f>Input!J38</f>
        <v>51.557141000000001</v>
      </c>
      <c r="O37">
        <f t="shared" si="7"/>
        <v>51.272731428571433</v>
      </c>
      <c r="P37">
        <f t="shared" si="8"/>
        <v>0</v>
      </c>
      <c r="Q37">
        <f t="shared" si="9"/>
        <v>2628.8929881464169</v>
      </c>
      <c r="R37">
        <f t="shared" si="5"/>
        <v>873.40088072501237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1586013452313430.7</v>
      </c>
      <c r="D38" s="4">
        <f t="shared" si="2"/>
        <v>128465967126173.22</v>
      </c>
      <c r="E38" s="4">
        <f>Input!I39</f>
        <v>1258.875910142857</v>
      </c>
      <c r="F38">
        <f t="shared" si="3"/>
        <v>1258.0700831428571</v>
      </c>
      <c r="G38">
        <f t="shared" si="10"/>
        <v>56.070544748267977</v>
      </c>
      <c r="H38">
        <f t="shared" si="6"/>
        <v>1444802.8903008052</v>
      </c>
      <c r="I38">
        <f t="shared" si="4"/>
        <v>1056040.1583247711</v>
      </c>
      <c r="N38" s="4">
        <f>Input!J39</f>
        <v>42.329629428571479</v>
      </c>
      <c r="O38">
        <f t="shared" si="7"/>
        <v>42.045219857142911</v>
      </c>
      <c r="P38">
        <f t="shared" si="8"/>
        <v>0</v>
      </c>
      <c r="Q38">
        <f t="shared" si="9"/>
        <v>1767.8005128354846</v>
      </c>
      <c r="R38">
        <f t="shared" si="5"/>
        <v>413.13997227280021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4311231547115195</v>
      </c>
      <c r="D39" s="4">
        <f t="shared" si="2"/>
        <v>349206704014498.56</v>
      </c>
      <c r="E39" s="4">
        <f>Input!I40</f>
        <v>1297.7294222857142</v>
      </c>
      <c r="F39">
        <f t="shared" si="3"/>
        <v>1296.9235952857143</v>
      </c>
      <c r="G39">
        <f t="shared" si="10"/>
        <v>56.070544748267977</v>
      </c>
      <c r="H39">
        <f t="shared" si="6"/>
        <v>1539716.2930280862</v>
      </c>
      <c r="I39">
        <f t="shared" si="4"/>
        <v>1056040.1583247711</v>
      </c>
      <c r="N39" s="4">
        <f>Input!J40</f>
        <v>38.853512142857198</v>
      </c>
      <c r="O39">
        <f t="shared" si="7"/>
        <v>38.56910257142863</v>
      </c>
      <c r="P39">
        <f t="shared" si="8"/>
        <v>0</v>
      </c>
      <c r="Q39">
        <f t="shared" si="9"/>
        <v>1487.5756731653826</v>
      </c>
      <c r="R39">
        <f t="shared" si="5"/>
        <v>283.91332181459552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1.1719142372802612E+16</v>
      </c>
      <c r="D40" s="4">
        <f t="shared" si="2"/>
        <v>949242237898692.75</v>
      </c>
      <c r="E40" s="4">
        <f>Input!I41</f>
        <v>1332.9804125714286</v>
      </c>
      <c r="F40">
        <f t="shared" si="3"/>
        <v>1332.1745855714287</v>
      </c>
      <c r="G40">
        <f t="shared" si="10"/>
        <v>56.070544748267977</v>
      </c>
      <c r="H40">
        <f t="shared" si="6"/>
        <v>1628441.5230051989</v>
      </c>
      <c r="I40">
        <f t="shared" si="4"/>
        <v>1056040.1583247711</v>
      </c>
      <c r="N40" s="4">
        <f>Input!J41</f>
        <v>35.250990285714352</v>
      </c>
      <c r="O40">
        <f t="shared" si="7"/>
        <v>34.966580714285783</v>
      </c>
      <c r="P40">
        <f t="shared" si="8"/>
        <v>0</v>
      </c>
      <c r="Q40">
        <f t="shared" si="9"/>
        <v>1222.6617668486624</v>
      </c>
      <c r="R40">
        <f t="shared" si="5"/>
        <v>175.48846126753631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3.1855931757113756E+16</v>
      </c>
      <c r="D41" s="4">
        <f t="shared" si="2"/>
        <v>2580307926085819</v>
      </c>
      <c r="E41" s="4">
        <f>Input!I42</f>
        <v>1366.3985409999998</v>
      </c>
      <c r="F41">
        <f t="shared" si="3"/>
        <v>1365.5927139999999</v>
      </c>
      <c r="G41">
        <f t="shared" si="10"/>
        <v>56.070544748267977</v>
      </c>
      <c r="H41">
        <f t="shared" si="6"/>
        <v>1714848.3117617613</v>
      </c>
      <c r="I41">
        <f t="shared" si="4"/>
        <v>1056040.1583247711</v>
      </c>
      <c r="N41" s="4">
        <f>Input!J42</f>
        <v>33.418128428571208</v>
      </c>
      <c r="O41">
        <f t="shared" si="7"/>
        <v>33.13371885714264</v>
      </c>
      <c r="P41">
        <f t="shared" si="8"/>
        <v>0</v>
      </c>
      <c r="Q41">
        <f t="shared" si="9"/>
        <v>1097.8433253041696</v>
      </c>
      <c r="R41">
        <f t="shared" si="5"/>
        <v>130.2872474390241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8.6593400423993744E+16</v>
      </c>
      <c r="D42" s="4">
        <f t="shared" si="2"/>
        <v>7014004147307932</v>
      </c>
      <c r="E42" s="4">
        <f>Input!I43</f>
        <v>1398.4894247142856</v>
      </c>
      <c r="F42">
        <f t="shared" si="3"/>
        <v>1397.6835977142857</v>
      </c>
      <c r="G42">
        <f t="shared" si="10"/>
        <v>56.070544748267977</v>
      </c>
      <c r="H42">
        <f t="shared" si="6"/>
        <v>1799925.5838887985</v>
      </c>
      <c r="I42">
        <f t="shared" si="4"/>
        <v>1056040.1583247711</v>
      </c>
      <c r="N42" s="4">
        <f>Input!J43</f>
        <v>32.090883714285837</v>
      </c>
      <c r="O42">
        <f t="shared" si="7"/>
        <v>31.806474142857265</v>
      </c>
      <c r="P42">
        <f t="shared" si="8"/>
        <v>0</v>
      </c>
      <c r="Q42">
        <f t="shared" si="9"/>
        <v>1011.6517974002478</v>
      </c>
      <c r="R42">
        <f t="shared" si="5"/>
        <v>101.74957066428594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2.3538526683702E+17</v>
      </c>
      <c r="D43" s="4">
        <f t="shared" si="2"/>
        <v>1.906604001836354E+16</v>
      </c>
      <c r="E43" s="4">
        <f>Input!I44</f>
        <v>1430.4855051428569</v>
      </c>
      <c r="F43">
        <f t="shared" si="3"/>
        <v>1429.679678142857</v>
      </c>
      <c r="G43">
        <f t="shared" si="10"/>
        <v>56.070544748267977</v>
      </c>
      <c r="H43">
        <f t="shared" si="6"/>
        <v>1886802.0513450338</v>
      </c>
      <c r="I43">
        <f t="shared" si="4"/>
        <v>1056040.1583247711</v>
      </c>
      <c r="N43" s="4">
        <f>Input!J44</f>
        <v>31.996080428571304</v>
      </c>
      <c r="O43">
        <f t="shared" si="7"/>
        <v>31.711670857142732</v>
      </c>
      <c r="P43">
        <f t="shared" si="8"/>
        <v>0</v>
      </c>
      <c r="Q43">
        <f t="shared" si="9"/>
        <v>1005.6300685517556</v>
      </c>
      <c r="R43">
        <f t="shared" si="5"/>
        <v>99.845978028591659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6.3984349353005491E+17</v>
      </c>
      <c r="D44" s="4">
        <f t="shared" si="2"/>
        <v>5.1826870122590568E+16</v>
      </c>
      <c r="E44" s="4">
        <f>Input!I45</f>
        <v>1460.4117157142857</v>
      </c>
      <c r="F44">
        <f t="shared" si="3"/>
        <v>1459.6058887142858</v>
      </c>
      <c r="G44">
        <f t="shared" si="10"/>
        <v>56.070544748267977</v>
      </c>
      <c r="H44">
        <f t="shared" si="6"/>
        <v>1969911.4617618078</v>
      </c>
      <c r="I44">
        <f t="shared" si="4"/>
        <v>1056040.1583247711</v>
      </c>
      <c r="N44" s="4">
        <f>Input!J45</f>
        <v>29.926210571428783</v>
      </c>
      <c r="O44">
        <f t="shared" si="7"/>
        <v>29.641801000000211</v>
      </c>
      <c r="P44">
        <f t="shared" si="8"/>
        <v>0</v>
      </c>
      <c r="Q44">
        <f t="shared" si="9"/>
        <v>878.63636652361345</v>
      </c>
      <c r="R44">
        <f t="shared" si="5"/>
        <v>62.764834940067253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1.739274941520501E+18</v>
      </c>
      <c r="D45" s="4">
        <f t="shared" si="2"/>
        <v>1.4088003928014496E+17</v>
      </c>
      <c r="E45" s="4">
        <f>Input!I46</f>
        <v>1487.9678462857141</v>
      </c>
      <c r="F45">
        <f t="shared" si="3"/>
        <v>1487.1620192857142</v>
      </c>
      <c r="G45">
        <f t="shared" si="10"/>
        <v>56.070544748267977</v>
      </c>
      <c r="H45">
        <f t="shared" si="6"/>
        <v>2048022.808493762</v>
      </c>
      <c r="I45">
        <f t="shared" si="4"/>
        <v>1056040.1583247711</v>
      </c>
      <c r="N45" s="4">
        <f>Input!J46</f>
        <v>27.556130571428412</v>
      </c>
      <c r="O45">
        <f t="shared" si="7"/>
        <v>27.27172099999984</v>
      </c>
      <c r="P45">
        <f t="shared" si="8"/>
        <v>0</v>
      </c>
      <c r="Q45">
        <f t="shared" si="9"/>
        <v>743.74676630183228</v>
      </c>
      <c r="R45">
        <f t="shared" si="5"/>
        <v>30.828546954944933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4.7278394682293463E+18</v>
      </c>
      <c r="D46" s="4">
        <f t="shared" si="2"/>
        <v>3.8295165076781453E+17</v>
      </c>
      <c r="E46" s="4">
        <f>Input!I47</f>
        <v>1513.0432929999999</v>
      </c>
      <c r="F46">
        <f t="shared" si="3"/>
        <v>1512.237466</v>
      </c>
      <c r="G46">
        <f t="shared" si="10"/>
        <v>56.070544748267977</v>
      </c>
      <c r="H46">
        <f t="shared" si="6"/>
        <v>2120422.102547748</v>
      </c>
      <c r="I46">
        <f t="shared" si="4"/>
        <v>1056040.1583247711</v>
      </c>
      <c r="N46" s="4">
        <f>Input!J47</f>
        <v>25.075446714285818</v>
      </c>
      <c r="O46">
        <f t="shared" si="7"/>
        <v>24.791037142857245</v>
      </c>
      <c r="P46">
        <f t="shared" si="8"/>
        <v>0</v>
      </c>
      <c r="Q46">
        <f t="shared" si="9"/>
        <v>614.59552261852753</v>
      </c>
      <c r="R46">
        <f t="shared" si="5"/>
        <v>9.4351087907791946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1.2851600114359308E+19</v>
      </c>
      <c r="D47" s="4">
        <f t="shared" si="2"/>
        <v>1.0409705134605446E+18</v>
      </c>
      <c r="E47" s="4">
        <f>Input!I48</f>
        <v>1535.0692368571429</v>
      </c>
      <c r="F47">
        <f t="shared" si="3"/>
        <v>1534.263409857143</v>
      </c>
      <c r="G47">
        <f t="shared" si="10"/>
        <v>56.070544748267977</v>
      </c>
      <c r="H47">
        <f t="shared" si="6"/>
        <v>2185054.1464587846</v>
      </c>
      <c r="I47">
        <f t="shared" si="4"/>
        <v>1056040.1583247711</v>
      </c>
      <c r="N47" s="4">
        <f>Input!J48</f>
        <v>22.02594385714292</v>
      </c>
      <c r="O47">
        <f t="shared" si="7"/>
        <v>21.741534285714348</v>
      </c>
      <c r="P47">
        <f t="shared" si="8"/>
        <v>0</v>
      </c>
      <c r="Q47">
        <f t="shared" si="9"/>
        <v>472.69431309689247</v>
      </c>
      <c r="R47">
        <f t="shared" si="5"/>
        <v>4.9103734061824666E-4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3.4934271057485095E+19</v>
      </c>
      <c r="D48" s="4">
        <f t="shared" si="2"/>
        <v>2.8296512307014804E+18</v>
      </c>
      <c r="E48" s="4">
        <f>Input!I49</f>
        <v>1554.5354942857143</v>
      </c>
      <c r="F48">
        <f t="shared" si="3"/>
        <v>1553.7296672857144</v>
      </c>
      <c r="G48">
        <f t="shared" si="10"/>
        <v>56.070544748267977</v>
      </c>
      <c r="H48">
        <f t="shared" si="6"/>
        <v>2242982.8473196337</v>
      </c>
      <c r="I48">
        <f t="shared" si="4"/>
        <v>1056040.1583247711</v>
      </c>
      <c r="N48" s="4">
        <f>Input!J49</f>
        <v>19.466257428571453</v>
      </c>
      <c r="O48">
        <f t="shared" si="7"/>
        <v>19.181847857142881</v>
      </c>
      <c r="P48">
        <f t="shared" si="8"/>
        <v>0</v>
      </c>
      <c r="Q48">
        <f t="shared" si="9"/>
        <v>367.94328721457691</v>
      </c>
      <c r="R48">
        <f t="shared" si="5"/>
        <v>6.4390436117080867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9.4961194206024483E+19</v>
      </c>
      <c r="D49" s="4">
        <f t="shared" si="2"/>
        <v>7.6917895212926075E+18</v>
      </c>
      <c r="E49" s="4">
        <f>Input!I50</f>
        <v>1570.9680491428574</v>
      </c>
      <c r="F49">
        <f t="shared" si="3"/>
        <v>1570.1622221428574</v>
      </c>
      <c r="G49">
        <f t="shared" si="10"/>
        <v>56.070544748267977</v>
      </c>
      <c r="H49">
        <f t="shared" si="6"/>
        <v>2292473.6075555612</v>
      </c>
      <c r="I49">
        <f t="shared" si="4"/>
        <v>1056040.1583247711</v>
      </c>
      <c r="N49" s="4">
        <f>Input!J50</f>
        <v>16.432554857143032</v>
      </c>
      <c r="O49">
        <f t="shared" si="7"/>
        <v>16.14814528571446</v>
      </c>
      <c r="P49">
        <f t="shared" si="8"/>
        <v>0</v>
      </c>
      <c r="Q49">
        <f t="shared" si="9"/>
        <v>260.76259616854213</v>
      </c>
      <c r="R49">
        <f t="shared" si="5"/>
        <v>31.038599675212375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2.5813128861900675E+20</v>
      </c>
      <c r="D50" s="4">
        <f t="shared" si="2"/>
        <v>2.0908451684061397E+19</v>
      </c>
      <c r="E50" s="4">
        <f>Input!I51</f>
        <v>1584.6355107142861</v>
      </c>
      <c r="F50">
        <f t="shared" si="3"/>
        <v>1583.8296837142861</v>
      </c>
      <c r="G50">
        <f t="shared" si="10"/>
        <v>56.070544748267977</v>
      </c>
      <c r="H50">
        <f t="shared" si="6"/>
        <v>2334047.9866941888</v>
      </c>
      <c r="I50">
        <f t="shared" si="4"/>
        <v>1056040.1583247711</v>
      </c>
      <c r="N50" s="4">
        <f>Input!J51</f>
        <v>13.667461571428703</v>
      </c>
      <c r="O50">
        <f t="shared" si="7"/>
        <v>13.383052000000131</v>
      </c>
      <c r="P50">
        <f t="shared" si="8"/>
        <v>0</v>
      </c>
      <c r="Q50">
        <f t="shared" si="9"/>
        <v>179.10608083470751</v>
      </c>
      <c r="R50">
        <f t="shared" si="5"/>
        <v>69.494279882284332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7.0167359120976314E+20</v>
      </c>
      <c r="D51" s="4">
        <f t="shared" si="2"/>
        <v>5.6835064273998012E+19</v>
      </c>
      <c r="E51" s="4">
        <f>Input!I52</f>
        <v>1597.3391397142857</v>
      </c>
      <c r="F51">
        <f t="shared" si="3"/>
        <v>1596.5333127142858</v>
      </c>
      <c r="G51">
        <f t="shared" si="10"/>
        <v>56.070544748267977</v>
      </c>
      <c r="H51">
        <f t="shared" si="6"/>
        <v>2373025.5394895249</v>
      </c>
      <c r="I51">
        <f t="shared" si="4"/>
        <v>1056040.1583247711</v>
      </c>
      <c r="N51" s="4">
        <f>Input!J52</f>
        <v>12.703628999999637</v>
      </c>
      <c r="O51">
        <f t="shared" si="7"/>
        <v>12.419219428571065</v>
      </c>
      <c r="P51">
        <f t="shared" si="8"/>
        <v>0</v>
      </c>
      <c r="Q51">
        <f t="shared" si="9"/>
        <v>154.23701121499701</v>
      </c>
      <c r="R51">
        <f t="shared" si="5"/>
        <v>86.492892226972899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1.9073465724950998E+21</v>
      </c>
      <c r="D52" s="4">
        <f t="shared" si="2"/>
        <v>1.5449372243531068E+20</v>
      </c>
      <c r="E52" s="4">
        <f>Input!I53</f>
        <v>1609.2527420000001</v>
      </c>
      <c r="F52">
        <f t="shared" si="3"/>
        <v>1608.4469150000002</v>
      </c>
      <c r="G52">
        <f t="shared" si="10"/>
        <v>56.070544748267977</v>
      </c>
      <c r="H52">
        <f t="shared" si="6"/>
        <v>2409872.394915943</v>
      </c>
      <c r="I52">
        <f t="shared" si="4"/>
        <v>1056040.1583247711</v>
      </c>
      <c r="N52" s="4">
        <f>Input!J53</f>
        <v>11.913602285714433</v>
      </c>
      <c r="O52">
        <f t="shared" si="7"/>
        <v>11.62919271428586</v>
      </c>
      <c r="P52">
        <f t="shared" si="8"/>
        <v>0</v>
      </c>
      <c r="Q52">
        <f t="shared" si="9"/>
        <v>135.23812318599934</v>
      </c>
      <c r="R52">
        <f t="shared" si="5"/>
        <v>101.81177701201258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5.184705528587072E+21</v>
      </c>
      <c r="D53" s="4">
        <f t="shared" si="2"/>
        <v>4.1995747830690048E+20</v>
      </c>
      <c r="E53" s="4">
        <f>Input!I54</f>
        <v>1619.4756871428569</v>
      </c>
      <c r="F53">
        <f t="shared" si="3"/>
        <v>1618.669860142857</v>
      </c>
      <c r="G53">
        <f t="shared" si="10"/>
        <v>56.070544748267977</v>
      </c>
      <c r="H53">
        <f t="shared" si="6"/>
        <v>2441716.6204716382</v>
      </c>
      <c r="I53">
        <f t="shared" si="4"/>
        <v>1056040.1583247711</v>
      </c>
      <c r="N53" s="4">
        <f>Input!J54</f>
        <v>10.222945142856815</v>
      </c>
      <c r="O53">
        <f t="shared" si="7"/>
        <v>9.9385355714282433</v>
      </c>
      <c r="P53">
        <f t="shared" si="8"/>
        <v>0</v>
      </c>
      <c r="Q53">
        <f t="shared" si="9"/>
        <v>98.774489304544517</v>
      </c>
      <c r="R53">
        <f t="shared" si="5"/>
        <v>138.78817583566928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1.4093490824269389E+22</v>
      </c>
      <c r="D54" s="4">
        <f t="shared" si="2"/>
        <v>1.1415627820071314E+21</v>
      </c>
      <c r="E54" s="4">
        <f>Input!I55</f>
        <v>1628.7822014285714</v>
      </c>
      <c r="F54">
        <f t="shared" si="3"/>
        <v>1627.9763744285715</v>
      </c>
      <c r="G54">
        <f t="shared" si="10"/>
        <v>56.070544748267977</v>
      </c>
      <c r="H54">
        <f t="shared" si="6"/>
        <v>2470887.937382923</v>
      </c>
      <c r="I54">
        <f t="shared" si="4"/>
        <v>1056040.1583247711</v>
      </c>
      <c r="N54" s="4">
        <f>Input!J55</f>
        <v>9.3065142857144565</v>
      </c>
      <c r="O54">
        <f t="shared" si="7"/>
        <v>9.0221047142858843</v>
      </c>
      <c r="P54">
        <f t="shared" si="8"/>
        <v>0</v>
      </c>
      <c r="Q54">
        <f t="shared" si="9"/>
        <v>81.398373475539586</v>
      </c>
      <c r="R54">
        <f t="shared" si="5"/>
        <v>161.22067076185888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3.8310080007165769E+22</v>
      </c>
      <c r="D55" s="4">
        <f t="shared" si="2"/>
        <v>3.1030893663751394E+21</v>
      </c>
      <c r="E55" s="4">
        <f>Input!I56</f>
        <v>1637.0932819999998</v>
      </c>
      <c r="F55">
        <f t="shared" si="3"/>
        <v>1636.2874549999999</v>
      </c>
      <c r="G55">
        <f t="shared" si="10"/>
        <v>56.070544748267977</v>
      </c>
      <c r="H55">
        <f t="shared" si="6"/>
        <v>2497085.4834455298</v>
      </c>
      <c r="I55">
        <f t="shared" si="4"/>
        <v>1056040.1583247711</v>
      </c>
      <c r="N55" s="4">
        <f>Input!J56</f>
        <v>8.3110805714284197</v>
      </c>
      <c r="O55">
        <f t="shared" si="7"/>
        <v>8.0266709999998476</v>
      </c>
      <c r="P55">
        <f t="shared" si="8"/>
        <v>0</v>
      </c>
      <c r="Q55">
        <f t="shared" si="9"/>
        <v>64.427447342238551</v>
      </c>
      <c r="R55">
        <f t="shared" si="5"/>
        <v>187.49014073239039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1.0413759433029089E+23</v>
      </c>
      <c r="D56" s="4">
        <f t="shared" si="2"/>
        <v>8.4350714367020347E+21</v>
      </c>
      <c r="E56" s="4">
        <f>Input!I57</f>
        <v>1644.6143360000001</v>
      </c>
      <c r="F56">
        <f t="shared" si="3"/>
        <v>1643.8085090000002</v>
      </c>
      <c r="G56">
        <f t="shared" si="10"/>
        <v>56.070544748267977</v>
      </c>
      <c r="H56">
        <f t="shared" si="6"/>
        <v>2520911.8431262346</v>
      </c>
      <c r="I56">
        <f t="shared" si="4"/>
        <v>1056040.1583247711</v>
      </c>
      <c r="N56" s="4">
        <f>Input!J57</f>
        <v>7.5210540000002766</v>
      </c>
      <c r="O56">
        <f t="shared" si="7"/>
        <v>7.2366444285717053</v>
      </c>
      <c r="P56">
        <f t="shared" si="8"/>
        <v>0</v>
      </c>
      <c r="Q56">
        <f t="shared" si="9"/>
        <v>52.369022585577902</v>
      </c>
      <c r="R56">
        <f t="shared" si="5"/>
        <v>209.74948258423493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2.8307533032746939E+23</v>
      </c>
      <c r="D57" s="4">
        <f t="shared" si="2"/>
        <v>2.2928901408141072E+22</v>
      </c>
      <c r="E57" s="4">
        <f>Input!I58</f>
        <v>1652.1511904285712</v>
      </c>
      <c r="F57">
        <f t="shared" si="3"/>
        <v>1651.3453634285713</v>
      </c>
      <c r="G57">
        <f t="shared" si="10"/>
        <v>56.070544748267977</v>
      </c>
      <c r="H57">
        <f t="shared" si="6"/>
        <v>2544901.7471154747</v>
      </c>
      <c r="I57">
        <f t="shared" si="4"/>
        <v>1056040.1583247711</v>
      </c>
      <c r="N57" s="4">
        <f>Input!J58</f>
        <v>7.5368544285711323</v>
      </c>
      <c r="O57">
        <f t="shared" si="7"/>
        <v>7.252444857142561</v>
      </c>
      <c r="P57">
        <f t="shared" si="8"/>
        <v>0</v>
      </c>
      <c r="Q57">
        <f t="shared" si="9"/>
        <v>52.597956405893584</v>
      </c>
      <c r="R57">
        <f t="shared" si="5"/>
        <v>209.29206554039072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7.6947852651420175E+23</v>
      </c>
      <c r="D58" s="4">
        <f t="shared" si="2"/>
        <v>6.232721604427889E+22</v>
      </c>
      <c r="E58" s="4">
        <f>Input!I59</f>
        <v>1659.6722444285713</v>
      </c>
      <c r="F58">
        <f t="shared" si="3"/>
        <v>1658.8664174285714</v>
      </c>
      <c r="G58">
        <f t="shared" si="10"/>
        <v>56.070544748267977</v>
      </c>
      <c r="H58">
        <f t="shared" si="6"/>
        <v>2568954.6094810152</v>
      </c>
      <c r="I58">
        <f t="shared" si="4"/>
        <v>1056040.1583247711</v>
      </c>
      <c r="N58" s="4">
        <f>Input!J59</f>
        <v>7.5210540000000492</v>
      </c>
      <c r="O58">
        <f t="shared" si="7"/>
        <v>7.2366444285714779</v>
      </c>
      <c r="P58">
        <f t="shared" si="8"/>
        <v>0</v>
      </c>
      <c r="Q58">
        <f t="shared" si="9"/>
        <v>52.369022585574612</v>
      </c>
      <c r="R58">
        <f t="shared" si="5"/>
        <v>209.74948258424152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2.0916594960129961E+24</v>
      </c>
      <c r="D59" s="4">
        <f t="shared" si="2"/>
        <v>1.6942293879160435E+23</v>
      </c>
      <c r="E59" s="4">
        <f>Input!I60</f>
        <v>1667.2407000000001</v>
      </c>
      <c r="F59">
        <f t="shared" si="3"/>
        <v>1666.4348730000002</v>
      </c>
      <c r="G59">
        <f t="shared" si="10"/>
        <v>56.070544748267977</v>
      </c>
      <c r="H59">
        <f t="shared" si="6"/>
        <v>2593273.2697056523</v>
      </c>
      <c r="I59">
        <f t="shared" si="4"/>
        <v>1056040.1583247711</v>
      </c>
      <c r="N59" s="4">
        <f>Input!J60</f>
        <v>7.5684555714287853</v>
      </c>
      <c r="O59">
        <f t="shared" si="7"/>
        <v>7.2840460000002141</v>
      </c>
      <c r="P59">
        <f t="shared" si="8"/>
        <v>0</v>
      </c>
      <c r="Q59">
        <f t="shared" si="9"/>
        <v>53.057326130119115</v>
      </c>
      <c r="R59">
        <f t="shared" si="5"/>
        <v>208.37872112515313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5.685719999335932E+24</v>
      </c>
      <c r="D60" s="4">
        <f t="shared" si="2"/>
        <v>4.6053929584134719E+23</v>
      </c>
      <c r="E60" s="4">
        <f>Input!I61</f>
        <v>1674.8881582857143</v>
      </c>
      <c r="F60">
        <f t="shared" si="3"/>
        <v>1674.0823312857144</v>
      </c>
      <c r="G60">
        <f t="shared" si="10"/>
        <v>56.070544748267977</v>
      </c>
      <c r="H60">
        <f t="shared" si="6"/>
        <v>2617962.1413740991</v>
      </c>
      <c r="I60">
        <f t="shared" si="4"/>
        <v>1056040.1583247711</v>
      </c>
      <c r="N60" s="4">
        <f>Input!J61</f>
        <v>7.647458285714265</v>
      </c>
      <c r="O60">
        <f t="shared" si="7"/>
        <v>7.3630487142856937</v>
      </c>
      <c r="P60">
        <f t="shared" si="8"/>
        <v>0</v>
      </c>
      <c r="Q60">
        <f t="shared" si="9"/>
        <v>54.214486368944208</v>
      </c>
      <c r="R60">
        <f t="shared" si="5"/>
        <v>206.10410222092176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1.5455389355901039E+25</v>
      </c>
      <c r="D61" s="4">
        <f t="shared" si="2"/>
        <v>1.2518755991768583E+24</v>
      </c>
      <c r="E61" s="4">
        <f>Input!I62</f>
        <v>1682.4250127142857</v>
      </c>
      <c r="F61">
        <f t="shared" si="3"/>
        <v>1681.6191857142858</v>
      </c>
      <c r="G61">
        <f t="shared" si="10"/>
        <v>56.070544748267977</v>
      </c>
      <c r="H61">
        <f t="shared" si="6"/>
        <v>2642408.3841464673</v>
      </c>
      <c r="I61">
        <f t="shared" si="4"/>
        <v>1056040.1583247711</v>
      </c>
      <c r="N61" s="4">
        <f>Input!J62</f>
        <v>7.5368544285713597</v>
      </c>
      <c r="O61">
        <f t="shared" si="7"/>
        <v>7.2524448571427884</v>
      </c>
      <c r="P61">
        <f t="shared" si="8"/>
        <v>0</v>
      </c>
      <c r="Q61">
        <f t="shared" si="9"/>
        <v>52.59795640589688</v>
      </c>
      <c r="R61">
        <f t="shared" si="5"/>
        <v>209.29206554038413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4.2012104037905144E+25</v>
      </c>
      <c r="D62" s="4">
        <f t="shared" si="2"/>
        <v>3.4029506927337337E+24</v>
      </c>
      <c r="E62" s="4">
        <f>Input!I63</f>
        <v>1689.5352528571427</v>
      </c>
      <c r="F62">
        <f t="shared" si="3"/>
        <v>1688.7294258571428</v>
      </c>
      <c r="G62">
        <f t="shared" si="10"/>
        <v>56.070544748267977</v>
      </c>
      <c r="H62">
        <f t="shared" si="6"/>
        <v>2665575.0220636828</v>
      </c>
      <c r="I62">
        <f t="shared" si="4"/>
        <v>1056040.1583247711</v>
      </c>
      <c r="N62" s="4">
        <f>Input!J63</f>
        <v>7.1102401428570374</v>
      </c>
      <c r="O62">
        <f t="shared" si="7"/>
        <v>6.8258305714284662</v>
      </c>
      <c r="P62">
        <f t="shared" si="8"/>
        <v>0</v>
      </c>
      <c r="Q62">
        <f t="shared" si="9"/>
        <v>46.59196298984746</v>
      </c>
      <c r="R62">
        <f t="shared" si="5"/>
        <v>221.81766336250345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1.1420073898156842E+26</v>
      </c>
      <c r="D63" s="4">
        <f t="shared" si="2"/>
        <v>9.2501790312002279E+24</v>
      </c>
      <c r="E63" s="4">
        <f>Input!I64</f>
        <v>1696.8034982857141</v>
      </c>
      <c r="F63">
        <f t="shared" si="3"/>
        <v>1695.9976712857142</v>
      </c>
      <c r="G63">
        <f t="shared" si="10"/>
        <v>56.070544748267977</v>
      </c>
      <c r="H63">
        <f t="shared" si="6"/>
        <v>2689360.9803533647</v>
      </c>
      <c r="I63">
        <f t="shared" si="4"/>
        <v>1056040.1583247711</v>
      </c>
      <c r="N63" s="4">
        <f>Input!J64</f>
        <v>7.2682454285713902</v>
      </c>
      <c r="O63">
        <f t="shared" si="7"/>
        <v>6.983835857142819</v>
      </c>
      <c r="P63">
        <f t="shared" si="8"/>
        <v>0</v>
      </c>
      <c r="Q63">
        <f t="shared" si="9"/>
        <v>48.773963279513772</v>
      </c>
      <c r="R63">
        <f t="shared" si="5"/>
        <v>217.13611157156922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3.1042979357019199E+26</v>
      </c>
      <c r="D64" s="4">
        <f t="shared" si="2"/>
        <v>2.5144593570504476E+25</v>
      </c>
      <c r="E64" s="4">
        <f>Input!I65</f>
        <v>1703.2817171428574</v>
      </c>
      <c r="F64">
        <f t="shared" si="3"/>
        <v>1702.4758901428575</v>
      </c>
      <c r="G64">
        <f t="shared" si="10"/>
        <v>56.070544748267977</v>
      </c>
      <c r="H64">
        <f t="shared" si="6"/>
        <v>2710650.5613438771</v>
      </c>
      <c r="I64">
        <f t="shared" si="4"/>
        <v>1056040.1583247711</v>
      </c>
      <c r="N64" s="4">
        <f>Input!J65</f>
        <v>6.4782188571432471</v>
      </c>
      <c r="O64">
        <f t="shared" si="7"/>
        <v>6.1938092857146758</v>
      </c>
      <c r="P64">
        <f t="shared" si="8"/>
        <v>0</v>
      </c>
      <c r="Q64">
        <f t="shared" si="9"/>
        <v>38.363273467805342</v>
      </c>
      <c r="R64">
        <f t="shared" si="5"/>
        <v>241.043188368366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8.4383566687414538E+26</v>
      </c>
      <c r="D65" s="4">
        <f t="shared" si="2"/>
        <v>6.8350091786690452E+25</v>
      </c>
      <c r="E65" s="4">
        <f>Input!I66</f>
        <v>1709.1595155714288</v>
      </c>
      <c r="F65">
        <f t="shared" si="3"/>
        <v>1708.3536885714288</v>
      </c>
      <c r="G65">
        <f t="shared" si="10"/>
        <v>56.070544748267977</v>
      </c>
      <c r="H65">
        <f t="shared" si="6"/>
        <v>2730039.5873621479</v>
      </c>
      <c r="I65">
        <f t="shared" si="4"/>
        <v>1056040.1583247711</v>
      </c>
      <c r="N65" s="4">
        <f>Input!J66</f>
        <v>5.8777984285713956</v>
      </c>
      <c r="O65">
        <f t="shared" si="7"/>
        <v>5.5933888571428243</v>
      </c>
      <c r="P65">
        <f t="shared" si="8"/>
        <v>0</v>
      </c>
      <c r="Q65">
        <f t="shared" si="9"/>
        <v>31.28599890720951</v>
      </c>
      <c r="R65">
        <f t="shared" si="5"/>
        <v>260.04742660734519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2.29378315946961E+27</v>
      </c>
      <c r="D66" s="4">
        <f t="shared" si="2"/>
        <v>1.8579481247726853E+26</v>
      </c>
      <c r="E66" s="4">
        <f>Input!I67</f>
        <v>1714.6423007142857</v>
      </c>
      <c r="F66">
        <f t="shared" si="3"/>
        <v>1713.8364737142858</v>
      </c>
      <c r="G66">
        <f t="shared" si="10"/>
        <v>56.070544748267977</v>
      </c>
      <c r="H66">
        <f t="shared" si="6"/>
        <v>2748187.8752405639</v>
      </c>
      <c r="I66">
        <f t="shared" si="4"/>
        <v>1056040.1583247711</v>
      </c>
      <c r="N66" s="4">
        <f>Input!J67</f>
        <v>5.4827851428569829</v>
      </c>
      <c r="O66">
        <f t="shared" si="7"/>
        <v>5.1983755714284117</v>
      </c>
      <c r="P66">
        <f t="shared" si="8"/>
        <v>0</v>
      </c>
      <c r="Q66">
        <f t="shared" si="9"/>
        <v>27.023108581623667</v>
      </c>
      <c r="R66">
        <f t="shared" si="5"/>
        <v>272.94341958602672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6.2351490808116167E+27</v>
      </c>
      <c r="D67" s="4">
        <f t="shared" si="2"/>
        <v>5.0504266257891488E+26</v>
      </c>
      <c r="E67" s="4">
        <f>Input!I68</f>
        <v>1719.2718570000002</v>
      </c>
      <c r="F67">
        <f t="shared" si="3"/>
        <v>1718.4660300000003</v>
      </c>
      <c r="G67">
        <f t="shared" si="10"/>
        <v>56.070544748267977</v>
      </c>
      <c r="H67">
        <f t="shared" si="6"/>
        <v>2763558.7493853425</v>
      </c>
      <c r="I67">
        <f t="shared" si="4"/>
        <v>1056040.1583247711</v>
      </c>
      <c r="N67" s="4">
        <f>Input!J68</f>
        <v>4.6295562857144432</v>
      </c>
      <c r="O67">
        <f t="shared" si="7"/>
        <v>4.345146714285872</v>
      </c>
      <c r="P67">
        <f t="shared" si="8"/>
        <v>0</v>
      </c>
      <c r="Q67">
        <f t="shared" si="9"/>
        <v>18.880299968669309</v>
      </c>
      <c r="R67">
        <f t="shared" si="5"/>
        <v>301.86380586046425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1.3728482922848374E+27</v>
      </c>
      <c r="E68" s="4">
        <f>Input!I69</f>
        <v>1723.7276074285714</v>
      </c>
      <c r="F68">
        <f t="shared" ref="F68:F84" si="14">E68-$E$3</f>
        <v>1722.9217804285715</v>
      </c>
      <c r="G68">
        <f t="shared" si="10"/>
        <v>56.070544748267977</v>
      </c>
      <c r="H68">
        <f t="shared" si="6"/>
        <v>2778393.0418889546</v>
      </c>
      <c r="I68">
        <f t="shared" ref="I68:I84" si="15">(G68-$J$4)^2</f>
        <v>1056040.1583247711</v>
      </c>
      <c r="N68" s="4">
        <f>Input!J69</f>
        <v>4.4557504285712639</v>
      </c>
      <c r="O68">
        <f t="shared" si="7"/>
        <v>4.1713408571426926</v>
      </c>
      <c r="P68">
        <f t="shared" si="8"/>
        <v>0</v>
      </c>
      <c r="Q68">
        <f t="shared" si="9"/>
        <v>17.400084546467934</v>
      </c>
      <c r="R68">
        <f t="shared" ref="R68:R84" si="16">(O68-$S$4)^2</f>
        <v>307.933499588595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4.6071866343312918E+28</v>
      </c>
      <c r="D69" s="4">
        <f t="shared" si="13"/>
        <v>3.7317885661489057E+27</v>
      </c>
      <c r="E69" s="4">
        <f>Input!I70</f>
        <v>1728.4677674285715</v>
      </c>
      <c r="F69">
        <f t="shared" si="14"/>
        <v>1727.6619404285716</v>
      </c>
      <c r="G69">
        <f t="shared" si="10"/>
        <v>56.070544748267977</v>
      </c>
      <c r="H69">
        <f t="shared" ref="H69:H84" si="17">(F69-G69)^2</f>
        <v>2794217.7941124253</v>
      </c>
      <c r="I69">
        <f t="shared" si="15"/>
        <v>1056040.1583247711</v>
      </c>
      <c r="N69" s="4">
        <f>Input!J70</f>
        <v>4.7401600000000599</v>
      </c>
      <c r="O69">
        <f t="shared" ref="O69:O84" si="18">N69-$N$3</f>
        <v>4.4557504285714886</v>
      </c>
      <c r="P69">
        <f t="shared" ref="P69:P84" si="19">$Y$3*((1/$AA$3)*(1/SQRT(2*PI()))*EXP(-1*D69*D69/2))</f>
        <v>0</v>
      </c>
      <c r="Q69">
        <f t="shared" ref="Q69:Q84" si="20">(O69-P69)^2</f>
        <v>19.853711881715004</v>
      </c>
      <c r="R69">
        <f t="shared" si="16"/>
        <v>298.03273069654233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1.2523631708422139E+29</v>
      </c>
      <c r="D70" s="4">
        <f t="shared" si="13"/>
        <v>1.0144053047013807E+28</v>
      </c>
      <c r="E70" s="4">
        <f>Input!I71</f>
        <v>1732.3072969999998</v>
      </c>
      <c r="F70">
        <f t="shared" si="14"/>
        <v>1731.5014699999999</v>
      </c>
      <c r="G70">
        <f t="shared" ref="G70:G84" si="21">G69+P70</f>
        <v>56.070544748267977</v>
      </c>
      <c r="H70">
        <f t="shared" si="17"/>
        <v>2807068.7852898743</v>
      </c>
      <c r="I70">
        <f t="shared" si="15"/>
        <v>1056040.1583247711</v>
      </c>
      <c r="N70" s="4">
        <f>Input!J71</f>
        <v>3.8395295714283293</v>
      </c>
      <c r="O70">
        <f t="shared" si="18"/>
        <v>3.555119999999758</v>
      </c>
      <c r="P70">
        <f t="shared" si="19"/>
        <v>0</v>
      </c>
      <c r="Q70">
        <f t="shared" si="20"/>
        <v>12.638878214398279</v>
      </c>
      <c r="R70">
        <f t="shared" si="16"/>
        <v>329.94015692027011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3.4042760499317408E+29</v>
      </c>
      <c r="D71" s="4">
        <f t="shared" si="13"/>
        <v>2.757439506462224E+28</v>
      </c>
      <c r="E71" s="4">
        <f>Input!I72</f>
        <v>1736.6524437142855</v>
      </c>
      <c r="F71">
        <f t="shared" si="14"/>
        <v>1735.8466167142856</v>
      </c>
      <c r="G71">
        <f t="shared" si="21"/>
        <v>56.070544748267977</v>
      </c>
      <c r="H71">
        <f t="shared" si="17"/>
        <v>2821647.6519495831</v>
      </c>
      <c r="I71">
        <f t="shared" si="15"/>
        <v>1056040.1583247711</v>
      </c>
      <c r="N71" s="4">
        <f>Input!J72</f>
        <v>4.3451467142856472</v>
      </c>
      <c r="O71">
        <f t="shared" si="18"/>
        <v>4.060737142857076</v>
      </c>
      <c r="P71">
        <f t="shared" si="19"/>
        <v>0</v>
      </c>
      <c r="Q71">
        <f t="shared" si="20"/>
        <v>16.48958614337905</v>
      </c>
      <c r="R71">
        <f t="shared" si="16"/>
        <v>311.82748826247376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9.2537817255877872E+29</v>
      </c>
      <c r="D72" s="4">
        <f t="shared" si="13"/>
        <v>7.49549770349134E+28</v>
      </c>
      <c r="E72" s="4">
        <f>Input!I73</f>
        <v>1740.9817899999998</v>
      </c>
      <c r="F72">
        <f t="shared" si="14"/>
        <v>1740.1759629999999</v>
      </c>
      <c r="G72">
        <f t="shared" si="21"/>
        <v>56.070544748267977</v>
      </c>
      <c r="H72">
        <f t="shared" si="17"/>
        <v>2836211.0597848408</v>
      </c>
      <c r="I72">
        <f t="shared" si="15"/>
        <v>1056040.1583247711</v>
      </c>
      <c r="N72" s="4">
        <f>Input!J73</f>
        <v>4.3293462857143368</v>
      </c>
      <c r="O72">
        <f t="shared" si="18"/>
        <v>4.0449367142857655</v>
      </c>
      <c r="P72">
        <f t="shared" si="19"/>
        <v>0</v>
      </c>
      <c r="Q72">
        <f t="shared" si="20"/>
        <v>16.361513022576926</v>
      </c>
      <c r="R72">
        <f t="shared" si="16"/>
        <v>312.38576600585128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2.5154386709191669E+30</v>
      </c>
      <c r="D73" s="4">
        <f t="shared" si="13"/>
        <v>2.0374875202657013E+29</v>
      </c>
      <c r="E73" s="4">
        <f>Input!I74</f>
        <v>1745.1057292857145</v>
      </c>
      <c r="F73">
        <f t="shared" si="14"/>
        <v>1744.2999022857146</v>
      </c>
      <c r="G73">
        <f t="shared" si="21"/>
        <v>56.070544748267977</v>
      </c>
      <c r="H73">
        <f t="shared" si="17"/>
        <v>2850118.3636512994</v>
      </c>
      <c r="I73">
        <f t="shared" si="15"/>
        <v>1056040.1583247711</v>
      </c>
      <c r="N73" s="4">
        <f>Input!J74</f>
        <v>4.1239392857146413</v>
      </c>
      <c r="O73">
        <f t="shared" si="18"/>
        <v>3.83952971428607</v>
      </c>
      <c r="P73">
        <f t="shared" si="19"/>
        <v>0</v>
      </c>
      <c r="Q73">
        <f t="shared" si="20"/>
        <v>14.741988426885671</v>
      </c>
      <c r="R73">
        <f t="shared" si="16"/>
        <v>319.68886469990582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6.8376712297627441E+30</v>
      </c>
      <c r="D74" s="4">
        <f t="shared" si="13"/>
        <v>5.5384653020503376E+29</v>
      </c>
      <c r="E74" s="4">
        <f>Input!I75</f>
        <v>1750.0196952857145</v>
      </c>
      <c r="F74">
        <f t="shared" si="14"/>
        <v>1749.2138682857146</v>
      </c>
      <c r="G74">
        <f t="shared" si="21"/>
        <v>56.070544748267977</v>
      </c>
      <c r="H74">
        <f t="shared" si="17"/>
        <v>2866734.3140394306</v>
      </c>
      <c r="I74">
        <f t="shared" si="15"/>
        <v>1056040.1583247711</v>
      </c>
      <c r="N74" s="4">
        <f>Input!J75</f>
        <v>4.9139660000000731</v>
      </c>
      <c r="O74">
        <f t="shared" si="18"/>
        <v>4.6295564285715018</v>
      </c>
      <c r="P74">
        <f t="shared" si="19"/>
        <v>0</v>
      </c>
      <c r="Q74">
        <f t="shared" si="20"/>
        <v>21.432792725327719</v>
      </c>
      <c r="R74">
        <f t="shared" si="16"/>
        <v>292.06189618430068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1.8586717452841279E+31</v>
      </c>
      <c r="D75" s="4">
        <f t="shared" si="13"/>
        <v>1.5055109588114368E+30</v>
      </c>
      <c r="E75" s="4">
        <f>Input!I76</f>
        <v>1754.9652622857143</v>
      </c>
      <c r="F75">
        <f t="shared" si="14"/>
        <v>1754.1594352857144</v>
      </c>
      <c r="G75">
        <f t="shared" si="21"/>
        <v>56.070544748267977</v>
      </c>
      <c r="H75">
        <f t="shared" si="17"/>
        <v>2883505.8801666955</v>
      </c>
      <c r="I75">
        <f t="shared" si="15"/>
        <v>1056040.1583247711</v>
      </c>
      <c r="N75" s="4">
        <f>Input!J76</f>
        <v>4.9455669999997554</v>
      </c>
      <c r="O75">
        <f t="shared" si="18"/>
        <v>4.6611574285711841</v>
      </c>
      <c r="P75">
        <f t="shared" si="19"/>
        <v>0</v>
      </c>
      <c r="Q75">
        <f t="shared" si="20"/>
        <v>21.726388573924332</v>
      </c>
      <c r="R75">
        <f t="shared" si="16"/>
        <v>290.98278409900581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5.0523936302761039E+31</v>
      </c>
      <c r="D76" s="4">
        <f t="shared" si="13"/>
        <v>4.0924030818830826E+30</v>
      </c>
      <c r="E76" s="4">
        <f>Input!I77</f>
        <v>1759.8002255714284</v>
      </c>
      <c r="F76">
        <f t="shared" si="14"/>
        <v>1758.9943985714285</v>
      </c>
      <c r="G76">
        <f t="shared" si="21"/>
        <v>56.070544748267977</v>
      </c>
      <c r="H76">
        <f t="shared" si="17"/>
        <v>2899949.6519199247</v>
      </c>
      <c r="I76">
        <f t="shared" si="15"/>
        <v>1056040.1583247711</v>
      </c>
      <c r="N76" s="4">
        <f>Input!J77</f>
        <v>4.8349632857141387</v>
      </c>
      <c r="O76">
        <f t="shared" si="18"/>
        <v>4.5505537142855674</v>
      </c>
      <c r="P76">
        <f t="shared" si="19"/>
        <v>0</v>
      </c>
      <c r="Q76">
        <f t="shared" si="20"/>
        <v>20.707539106598173</v>
      </c>
      <c r="R76">
        <f t="shared" si="16"/>
        <v>294.76842170864734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1.3733829795401761E+32</v>
      </c>
      <c r="D77" s="4">
        <f t="shared" si="13"/>
        <v>1.1124304932212578E+31</v>
      </c>
      <c r="E77" s="4">
        <f>Input!I78</f>
        <v>1765.0934044285716</v>
      </c>
      <c r="F77">
        <f t="shared" si="14"/>
        <v>1764.2875774285717</v>
      </c>
      <c r="G77">
        <f t="shared" si="21"/>
        <v>56.070544748267977</v>
      </c>
      <c r="H77">
        <f t="shared" si="17"/>
        <v>2918005.4307391015</v>
      </c>
      <c r="I77">
        <f t="shared" si="15"/>
        <v>1056040.1583247711</v>
      </c>
      <c r="N77" s="4">
        <f>Input!J78</f>
        <v>5.2931788571431753</v>
      </c>
      <c r="O77">
        <f t="shared" si="18"/>
        <v>5.008769285714604</v>
      </c>
      <c r="P77">
        <f t="shared" si="19"/>
        <v>0</v>
      </c>
      <c r="Q77">
        <f t="shared" si="20"/>
        <v>25.087769757517986</v>
      </c>
      <c r="R77">
        <f t="shared" si="16"/>
        <v>279.24434077640313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3.7332419967990015E+32</v>
      </c>
      <c r="D78" s="4">
        <f t="shared" si="13"/>
        <v>3.0238995951470782E+31</v>
      </c>
      <c r="E78" s="4">
        <f>Input!I79</f>
        <v>1770.9080007142857</v>
      </c>
      <c r="F78">
        <f t="shared" si="14"/>
        <v>1770.1021737142858</v>
      </c>
      <c r="G78">
        <f t="shared" si="21"/>
        <v>56.070544748267977</v>
      </c>
      <c r="H78">
        <f t="shared" si="17"/>
        <v>2937904.4250959</v>
      </c>
      <c r="I78">
        <f t="shared" si="15"/>
        <v>1056040.1583247711</v>
      </c>
      <c r="N78" s="4">
        <f>Input!J79</f>
        <v>5.8145962857140603</v>
      </c>
      <c r="O78">
        <f t="shared" si="18"/>
        <v>5.530186714285489</v>
      </c>
      <c r="P78">
        <f t="shared" si="19"/>
        <v>0</v>
      </c>
      <c r="Q78">
        <f t="shared" si="20"/>
        <v>30.582965094859734</v>
      </c>
      <c r="R78">
        <f t="shared" si="16"/>
        <v>262.08981486834995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1.0148003881138887E+33</v>
      </c>
      <c r="D79" s="4">
        <f t="shared" si="13"/>
        <v>8.2198113205729673E+31</v>
      </c>
      <c r="E79" s="4">
        <f>Input!I80</f>
        <v>1776.7699985714285</v>
      </c>
      <c r="F79">
        <f t="shared" si="14"/>
        <v>1775.9641715714286</v>
      </c>
      <c r="G79">
        <f t="shared" si="21"/>
        <v>56.070544748267977</v>
      </c>
      <c r="H79">
        <f t="shared" si="17"/>
        <v>2958034.0875869249</v>
      </c>
      <c r="I79">
        <f t="shared" si="15"/>
        <v>1056040.1583247711</v>
      </c>
      <c r="N79" s="4">
        <f>Input!J80</f>
        <v>5.8619978571427964</v>
      </c>
      <c r="O79">
        <f t="shared" si="18"/>
        <v>5.5775882857142252</v>
      </c>
      <c r="P79">
        <f t="shared" si="19"/>
        <v>0</v>
      </c>
      <c r="Q79">
        <f t="shared" si="20"/>
        <v>31.10949108493655</v>
      </c>
      <c r="R79">
        <f t="shared" si="16"/>
        <v>260.55727585479389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2.7585134545231703E+33</v>
      </c>
      <c r="D80" s="4">
        <f t="shared" si="13"/>
        <v>2.2343763746075443E+32</v>
      </c>
      <c r="E80" s="4">
        <f>Input!I81</f>
        <v>1782.8848049999999</v>
      </c>
      <c r="F80">
        <f t="shared" si="14"/>
        <v>1782.078978</v>
      </c>
      <c r="G80">
        <f t="shared" si="21"/>
        <v>56.070544748267977</v>
      </c>
      <c r="H80">
        <f t="shared" si="17"/>
        <v>2979105.1116560986</v>
      </c>
      <c r="I80">
        <f t="shared" si="15"/>
        <v>1056040.1583247711</v>
      </c>
      <c r="N80" s="4">
        <f>Input!J81</f>
        <v>6.1148064285714554</v>
      </c>
      <c r="O80">
        <f t="shared" si="18"/>
        <v>5.8303968571428841</v>
      </c>
      <c r="P80">
        <f t="shared" si="19"/>
        <v>0</v>
      </c>
      <c r="Q80">
        <f t="shared" si="20"/>
        <v>33.993527511781622</v>
      </c>
      <c r="R80">
        <f t="shared" si="16"/>
        <v>252.4596239882504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7.4984169969901209E+33</v>
      </c>
      <c r="D81" s="4">
        <f t="shared" si="13"/>
        <v>6.0736646970338889E+32</v>
      </c>
      <c r="E81" s="4">
        <f>Input!I82</f>
        <v>1788.5729969999998</v>
      </c>
      <c r="F81">
        <f t="shared" si="14"/>
        <v>1787.7671699999999</v>
      </c>
      <c r="G81">
        <f t="shared" si="21"/>
        <v>56.070544748267977</v>
      </c>
      <c r="H81">
        <f t="shared" si="17"/>
        <v>2998773.2019082368</v>
      </c>
      <c r="I81">
        <f t="shared" si="15"/>
        <v>1056040.1583247711</v>
      </c>
      <c r="N81" s="4">
        <f>Input!J82</f>
        <v>5.6881919999998445</v>
      </c>
      <c r="O81">
        <f t="shared" si="18"/>
        <v>5.4037824285712732</v>
      </c>
      <c r="P81">
        <f t="shared" si="19"/>
        <v>0</v>
      </c>
      <c r="Q81">
        <f t="shared" si="20"/>
        <v>29.200864535335647</v>
      </c>
      <c r="R81">
        <f t="shared" si="16"/>
        <v>266.19855845551518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2.0382810665126688E+34</v>
      </c>
      <c r="D82" s="4">
        <f t="shared" si="13"/>
        <v>1.6509932378100432E+33</v>
      </c>
      <c r="E82" s="4">
        <f>Input!I83</f>
        <v>1794.197987</v>
      </c>
      <c r="F82">
        <f t="shared" si="14"/>
        <v>1793.3921600000001</v>
      </c>
      <c r="G82">
        <f t="shared" si="21"/>
        <v>56.070544748267977</v>
      </c>
      <c r="H82">
        <f t="shared" si="17"/>
        <v>3018286.3948208871</v>
      </c>
      <c r="I82">
        <f t="shared" si="15"/>
        <v>1056040.1583247711</v>
      </c>
      <c r="N82" s="4">
        <f>Input!J83</f>
        <v>5.6249900000002526</v>
      </c>
      <c r="O82">
        <f t="shared" si="18"/>
        <v>5.3405804285716814</v>
      </c>
      <c r="P82">
        <f t="shared" si="19"/>
        <v>0</v>
      </c>
      <c r="Q82">
        <f t="shared" si="20"/>
        <v>28.521799314042884</v>
      </c>
      <c r="R82">
        <f t="shared" si="16"/>
        <v>268.26490910201517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5.5406223843935098E+34</v>
      </c>
      <c r="D83" s="4">
        <f t="shared" si="13"/>
        <v>4.4878649172478033E+33</v>
      </c>
      <c r="E83" s="4">
        <f>Input!I84</f>
        <v>1799.6649715714286</v>
      </c>
      <c r="F83">
        <f t="shared" si="14"/>
        <v>1798.8591445714287</v>
      </c>
      <c r="G83">
        <f t="shared" si="21"/>
        <v>56.070544748267977</v>
      </c>
      <c r="H83">
        <f t="shared" si="17"/>
        <v>3037312.1036735727</v>
      </c>
      <c r="I83">
        <f t="shared" si="15"/>
        <v>1056040.1583247711</v>
      </c>
      <c r="N83" s="4">
        <f>Input!J84</f>
        <v>5.4669845714286112</v>
      </c>
      <c r="O83">
        <f t="shared" si="18"/>
        <v>5.1825750000000399</v>
      </c>
      <c r="P83">
        <f t="shared" si="19"/>
        <v>0</v>
      </c>
      <c r="Q83">
        <f t="shared" si="20"/>
        <v>26.859083630625413</v>
      </c>
      <c r="R83">
        <f t="shared" si="16"/>
        <v>273.46575170474028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1.5060973145850306E+35</v>
      </c>
      <c r="D84" s="4">
        <f t="shared" si="13"/>
        <v>1.2199281653133561E+34</v>
      </c>
      <c r="E84" s="4">
        <f>Input!I85</f>
        <v>1804.8317460000003</v>
      </c>
      <c r="F84">
        <f t="shared" si="14"/>
        <v>1804.0259190000004</v>
      </c>
      <c r="G84">
        <f t="shared" si="21"/>
        <v>56.070544748267977</v>
      </c>
      <c r="H84">
        <f t="shared" si="17"/>
        <v>3055347.9903755137</v>
      </c>
      <c r="I84">
        <f t="shared" si="15"/>
        <v>1056040.1583247711</v>
      </c>
      <c r="N84" s="4">
        <f>Input!J85</f>
        <v>5.1667744285716708</v>
      </c>
      <c r="O84">
        <f t="shared" si="18"/>
        <v>4.8823648571430995</v>
      </c>
      <c r="P84">
        <f t="shared" si="19"/>
        <v>0</v>
      </c>
      <c r="Q84">
        <f t="shared" si="20"/>
        <v>23.837486598265958</v>
      </c>
      <c r="R84">
        <f t="shared" si="16"/>
        <v>283.4849079693825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2021-08-03T17:43:47Z</dcterms:modified>
</cp:coreProperties>
</file>